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4240" windowHeight="13140"/>
  </bookViews>
  <sheets>
    <sheet name="Структура НМЦ и форма КП" sheetId="1" r:id="rId1"/>
  </sheets>
  <externalReferences>
    <externalReference r:id="rId2"/>
  </externalReferences>
  <definedNames>
    <definedName name="_xlnm._FilterDatabase" localSheetId="0" hidden="1">'Структура НМЦ и форма КП'!$B$7:$Q$232</definedName>
    <definedName name="СпособЗакупки">[1]ПП925!$B$7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0" i="1" l="1"/>
  <c r="G13" i="1" l="1"/>
  <c r="G15" i="1"/>
  <c r="G18" i="1"/>
  <c r="G20" i="1"/>
  <c r="G22" i="1"/>
  <c r="G25" i="1"/>
  <c r="G28" i="1"/>
  <c r="G29" i="1"/>
  <c r="G30" i="1"/>
  <c r="G31" i="1"/>
  <c r="G32" i="1"/>
  <c r="G33" i="1"/>
  <c r="G35" i="1"/>
  <c r="G36" i="1"/>
  <c r="G37" i="1"/>
  <c r="G38" i="1"/>
  <c r="G39" i="1"/>
  <c r="G40" i="1"/>
  <c r="G42" i="1"/>
  <c r="G43" i="1"/>
  <c r="G44" i="1"/>
  <c r="G45" i="1"/>
  <c r="G46" i="1"/>
  <c r="G47" i="1"/>
  <c r="G50" i="1"/>
  <c r="G51" i="1"/>
  <c r="G54" i="1"/>
  <c r="G56" i="1"/>
  <c r="G57" i="1"/>
  <c r="G59" i="1"/>
  <c r="G62" i="1"/>
  <c r="G64" i="1"/>
  <c r="G66" i="1"/>
  <c r="G69" i="1"/>
  <c r="G70" i="1"/>
  <c r="G71" i="1"/>
  <c r="G72" i="1"/>
  <c r="G73" i="1"/>
  <c r="G76" i="1"/>
  <c r="G77" i="1"/>
  <c r="G79" i="1"/>
  <c r="G80" i="1"/>
  <c r="G82" i="1"/>
  <c r="G83" i="1"/>
  <c r="G84" i="1"/>
  <c r="G86" i="1"/>
  <c r="G87" i="1"/>
  <c r="G89" i="1"/>
  <c r="G91" i="1"/>
  <c r="G93" i="1"/>
  <c r="G96" i="1"/>
  <c r="G99" i="1"/>
  <c r="G101" i="1"/>
  <c r="G102" i="1"/>
  <c r="G104" i="1"/>
  <c r="G105" i="1"/>
  <c r="G107" i="1"/>
  <c r="G108" i="1"/>
  <c r="G109" i="1"/>
  <c r="G112" i="1"/>
  <c r="G113" i="1"/>
  <c r="G114" i="1"/>
  <c r="G116" i="1"/>
  <c r="G117" i="1"/>
  <c r="G118" i="1"/>
  <c r="G120" i="1"/>
  <c r="G121" i="1"/>
  <c r="G122" i="1"/>
  <c r="G124" i="1"/>
  <c r="G125" i="1"/>
  <c r="G126" i="1"/>
  <c r="G129" i="1"/>
  <c r="G131" i="1"/>
  <c r="G132" i="1"/>
  <c r="G135" i="1"/>
  <c r="G138" i="1"/>
  <c r="G139" i="1"/>
  <c r="G140" i="1"/>
  <c r="G143" i="1"/>
  <c r="G144" i="1"/>
  <c r="G146" i="1"/>
  <c r="G147" i="1"/>
  <c r="G149" i="1"/>
  <c r="G150" i="1"/>
  <c r="G152" i="1"/>
  <c r="G153" i="1"/>
  <c r="G156" i="1"/>
  <c r="G157" i="1"/>
  <c r="G158" i="1"/>
  <c r="G161" i="1"/>
  <c r="G162" i="1"/>
  <c r="G164" i="1"/>
  <c r="G165" i="1"/>
  <c r="G168" i="1"/>
  <c r="G171" i="1"/>
  <c r="G172" i="1"/>
  <c r="G173" i="1"/>
  <c r="G174" i="1"/>
  <c r="G175" i="1"/>
  <c r="G177" i="1"/>
  <c r="G179" i="1"/>
  <c r="G181" i="1"/>
  <c r="G183" i="1"/>
  <c r="G186" i="1"/>
  <c r="G187" i="1"/>
  <c r="G188" i="1"/>
  <c r="G189" i="1"/>
  <c r="G190" i="1"/>
  <c r="G193" i="1"/>
  <c r="G195" i="1"/>
  <c r="G197" i="1"/>
  <c r="G200" i="1"/>
  <c r="G203" i="1"/>
  <c r="G204" i="1"/>
  <c r="G205" i="1"/>
  <c r="G206" i="1"/>
  <c r="G207" i="1"/>
  <c r="G208" i="1"/>
  <c r="G211" i="1"/>
  <c r="G212" i="1"/>
  <c r="G213" i="1"/>
  <c r="G214" i="1"/>
  <c r="G215" i="1"/>
  <c r="G218" i="1"/>
  <c r="G219" i="1"/>
  <c r="G220" i="1"/>
  <c r="G221" i="1"/>
  <c r="G223" i="1"/>
  <c r="G224" i="1"/>
  <c r="G226" i="1"/>
  <c r="G227" i="1"/>
  <c r="G228" i="1"/>
  <c r="G229" i="1"/>
  <c r="G11" i="1"/>
  <c r="G231" i="1" l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11" i="1" l="1"/>
  <c r="Q230" i="1" s="1"/>
  <c r="Q232" i="1" l="1"/>
  <c r="F3" i="1" l="1"/>
  <c r="G232" i="1"/>
</calcChain>
</file>

<file path=xl/sharedStrings.xml><?xml version="1.0" encoding="utf-8"?>
<sst xmlns="http://schemas.openxmlformats.org/spreadsheetml/2006/main" count="1009" uniqueCount="345">
  <si>
    <t>Наименование продукции (товары / работы / услуги), являющейся предметом закупки</t>
  </si>
  <si>
    <t>Наименование предлагаемой продукции (товары, работы, услуги)</t>
  </si>
  <si>
    <t>руб. (без учета НДС)</t>
  </si>
  <si>
    <t>№ п/п</t>
  </si>
  <si>
    <t>Кол-во</t>
  </si>
  <si>
    <t>ИТОГО без НДС, руб.</t>
  </si>
  <si>
    <t>ИТОГО с НДС, руб.</t>
  </si>
  <si>
    <t>Ед. 
изм.</t>
  </si>
  <si>
    <t>НМЦ единицы продукции
(руб. без НДС)</t>
  </si>
  <si>
    <t>НМЦ по позиции продукции
(руб. без НДС)</t>
  </si>
  <si>
    <r>
      <t>Начальная (максимальная) цена Договора / цена лота:</t>
    </r>
    <r>
      <rPr>
        <sz val="12"/>
        <color rgb="FF002060"/>
        <rFont val="Calibri"/>
        <family val="2"/>
        <charset val="204"/>
        <scheme val="minor"/>
      </rPr>
      <t xml:space="preserve"> </t>
    </r>
  </si>
  <si>
    <t xml:space="preserve">Структура НМЦ </t>
  </si>
  <si>
    <t>шт.</t>
  </si>
  <si>
    <t>Предлагаемая цена одной единицы продукции
(руб. без НДС)</t>
  </si>
  <si>
    <t>Итоговая стоимость позиции
(руб. без НДС)</t>
  </si>
  <si>
    <t>Кроме того, НДС, руб.</t>
  </si>
  <si>
    <t>Приложение к Документации о закупке – Структура НМЦ (в т.ч. форма Коммерческого предложения)</t>
  </si>
  <si>
    <t>Приложение 1 к письму о подаче оферты
от «____» _____________ г. №__________</t>
  </si>
  <si>
    <t>Наименование и ИНН Участника: _________________________________</t>
  </si>
  <si>
    <r>
      <t xml:space="preserve">Страна происхождения товара
</t>
    </r>
    <r>
      <rPr>
        <i/>
        <sz val="10"/>
        <color rgb="FFFF0000"/>
        <rFont val="Calibri"/>
        <family val="2"/>
        <charset val="204"/>
        <scheme val="minor"/>
      </rPr>
      <t>[только для товаров, 
в соответствии с общероссийским классификатором стран мира]</t>
    </r>
  </si>
  <si>
    <t>КОММЕРЧЕСКОЕ ПРЕДЛОЖЕНИЕ</t>
  </si>
  <si>
    <t xml:space="preserve">Форма Коммерческого предложения Участника </t>
  </si>
  <si>
    <r>
      <rPr>
        <sz val="11"/>
        <color theme="1"/>
        <rFont val="Times New Roman"/>
        <family val="1"/>
        <charset val="204"/>
      </rPr>
      <t xml:space="preserve">__________________________________
</t>
    </r>
    <r>
      <rPr>
        <sz val="10"/>
        <color theme="1"/>
        <rFont val="Times New Roman"/>
        <family val="1"/>
        <charset val="204"/>
      </rPr>
      <t>(подпись, М.П.)</t>
    </r>
    <r>
      <rPr>
        <sz val="13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__________________________________
</t>
    </r>
    <r>
      <rPr>
        <sz val="10"/>
        <color theme="1"/>
        <rFont val="Times New Roman"/>
        <family val="1"/>
        <charset val="204"/>
      </rPr>
      <t>(фамилия, имя, отчество подписавшего, должность)</t>
    </r>
  </si>
  <si>
    <r>
      <t xml:space="preserve">Производитель продукции
</t>
    </r>
    <r>
      <rPr>
        <i/>
        <sz val="10"/>
        <color rgb="FFFF0000"/>
        <rFont val="Calibri"/>
        <family val="2"/>
        <charset val="204"/>
        <scheme val="minor"/>
      </rPr>
      <t>[в случае наличия в Едином реестре российской радиоэлектронной продукции – дополнительно указывается № реестровой записи]</t>
    </r>
  </si>
  <si>
    <t>PT NAD. Подсистема анализа сетевого трафика, выявления и расследования инцидентов ИБ</t>
  </si>
  <si>
    <t>Кабардино-Балкарский филиал (продление на 24 мес)</t>
  </si>
  <si>
    <t>Программное обеспечение Positive Technologies Network Attack Discovery. Конфигурация Network Attack Discovery All-in-One, пакет дополнений, до 500 Mбит/с, гарантийные обязательства в течение 24 (двадцати четырех) месяцев 
PT-NAD-AIO-500-М24-EXT</t>
  </si>
  <si>
    <t>Загорская ГАЭС (продление на 23 мес)</t>
  </si>
  <si>
    <t>1</t>
  </si>
  <si>
    <t>2</t>
  </si>
  <si>
    <t>Программное обеспечение Positive Technologies Network Attack Discovery. Конфигурация Network Attack Discovery All-in-One, пакет дополнений, до 500 Mбит/с, гарантийные обязательства в течение 23 (двадцати трех) месяцев 
PT-NAD-AIO-500-М23-EXT</t>
  </si>
  <si>
    <t>Программное обеспечение Positive Technologies Network Attack Discovery. Конфигурация Network Attack Discovery All-in-One, пакет дополнений, до 500 Mбит/с, гарантийные обязательства в течение 23 (двадцати трех) месяцев
PT-NAD-AIO-500-М23-EXT</t>
  </si>
  <si>
    <t>Зейская ГЭС (продление на 23 мес)</t>
  </si>
  <si>
    <t>3</t>
  </si>
  <si>
    <t>MP SIEM. Подсистема сбора и корреляции событий</t>
  </si>
  <si>
    <t>Программное обеспечение MaxPatrol Security Information and Event Management. Конфигурация MaxPatrol SIEM All-in-One, пакет дополнений, до 500 узлов, гарантийные обязательства в течение 23 (двадцати трех) месяцев
PT-MPSIEM-AIO-500-М23-EXT</t>
  </si>
  <si>
    <t>Программное обеспечение MaxPatrol Security Information and Event Management. Конфигурация MaxPatrol SIEM All-in-One, пакет дополнений, до 1 000 узлов, гарантийные обязательства в течение 24 (двадцати четырех) месяцев PT-MPSIEM-AIO-1000-М24-EXT</t>
  </si>
  <si>
    <t>4</t>
  </si>
  <si>
    <t>5</t>
  </si>
  <si>
    <t>6</t>
  </si>
  <si>
    <t>PT Xspider</t>
  </si>
  <si>
    <t>Исполнительный аппарат (для целей аудита)</t>
  </si>
  <si>
    <t>Программное обеспечение XSpider. Лицензия на 1024 хоста, гарантийные обязательства в течение 1 года PT-XS-IP1024</t>
  </si>
  <si>
    <t>Solar Dozor. Подсистема предотвращения утечек конфиденциальной информации</t>
  </si>
  <si>
    <t>Загорская ГАЭС (пакеты обновлений на 380 пользователей)</t>
  </si>
  <si>
    <t>«Пакет обновлений к программе для ЭВМ «Модуль Ядро системы архивирования, анализа и управления Solar Dozor версия 7»(«Dozor Core v.7») (реестровый № в Едином реестре российских программ для ЭВМ и баз данных 7442) сроком на 13 месяцев». Кол-во пользователей: 380 P-RN-DZ7-CR-380</t>
  </si>
  <si>
    <t>«Пакет обновлений к программе для ЭВМ «Модуль долговременного хранения архива коммуникаций Solar Dozor версии 7» («Dozor Long-Term Archive v. 7») (реестровый № в Едином реестре российских программ для ЭВМ и баз данных 7444) сроком на 13 месяцев». Кол-во пользователей: 380 P-RN-DZ7-LTA-380</t>
  </si>
  <si>
    <t>«Пакет обновлений к программе для ЭВМ «Модуль контроля коммуникаций через корпоративные почтовые системы версии 7» («Dozor Mail Connector v. 7») (реестровый № в Едином реестре российских программ для ЭВМ и баз данных 7445) сроком на 13 месяцев». Кол-во пользователей: 380 P-RN-DZ7-MC-380</t>
  </si>
  <si>
    <t>«Пакет обновлений к программе для ЭВМ «Модуль пасcивного перехвата контента сообщений внешних и внутренних коммуникационных сервисов версии 7» («Dozor Traffic Analyzer v. 7») (реестровый № в Едином реестре российских программ для ЭВМ и баз данных 7446) сроком на 13 месяцев». Кол-во пользователей: 380 P-RN-DZ7-TA-380</t>
  </si>
  <si>
    <t>«Пакет обновлений к программе для ЭВМ «Модуль распознования данных Solar Dozor версии 7» («Dozor OCR v. 7») (реестровый № в Едином реестре российских программ для ЭВМ и баз данных 7443) сроком на 13 месяцев». Кол-во пользователей: 380 P-RN-DZ7-OCR-380</t>
  </si>
  <si>
    <t>«Пакет обновлений к программе для ЭВМ «Модуль расширенной аналитики версии 7» («Dozor Dossier v. 7») (реестровый № в Едином реестре российских программ для ЭВМ и баз данных 7449) сроком на 13 месяцев». Кол-во пользователей: 380 P-RN-DZ7-D-380</t>
  </si>
  <si>
    <t xml:space="preserve"> Зейская ГЭС (пакеты обновлений на 300 пользователей)</t>
  </si>
  <si>
    <t>«Пакет обновлений к программе для ЭВМ «Модуль Ядро системы архивирования, анализа и управления Solar Dozor версия 7»(«Dozor Core v.7») (реестровый № в Едином реестре российских программ для ЭВМ и баз данных 7442) сроком на 11 месяцев». Кол-во пользователей: 300 P-RN-DZ7-CR-300</t>
  </si>
  <si>
    <t>«Пакет обновлений к программе для ЭВМ «Модуль долговременного хранения архива коммуникаций Solar Dozor версии 7» («Dozor Long-Term Archive v. 7») (реестровый № в Едином реестре российских программ для ЭВМ и баз данных 7444) сроком на 11 месяцев». Кол-во пользователей: 300 P-RN-DZ7-LTA-300</t>
  </si>
  <si>
    <t>«Пакет обновлений к программе для ЭВМ «Модуль контроля коммуникаций через корпоративные почтовые системы версии 7» («Dozor Mail Connector v. 7») (реестровый № в Едином реестре российских программ для ЭВМ и баз данных 7445) сроком на 11 месяцев». Кол-во пользователей: 300 P-RN-DZ7-MC-300</t>
  </si>
  <si>
    <t>«Пакет обновлений к программе для ЭВМ «Модуль пасcивного перехвата контента сообщений внешних и внутренних коммуникационных сервисов версии 7» («Dozor Traffic Analyzer v. 7») (реестровый № в Едином реестре российских программ для ЭВМ и баз данных 7446) сроком на 11 месяцев». Кол-во пользователей: 300 P-RN-DZ7-TA-300</t>
  </si>
  <si>
    <t>«Пакет обновлений к программе для ЭВМ «Модуль распознования данных Solar Dozor версии 7» («Dozor OCR v. 7») (реестровый № в Едином реестре российских программ для ЭВМ и баз данных 7443) сроком на 11 месяцев». Кол-во пользователей: 300 P-RN-DZ7-OCR-300</t>
  </si>
  <si>
    <t>«Пакет обновлений к программе для ЭВМ «Модуль расширенной аналитики версии 7» («Dozor Dossier v. 7») (реестровый № в Едином реестре российских программ для ЭВМ и баз данных 7449) сроком на 11 месяцев». Кол-во пользователей: 300 P-RN-DZ7-D-300</t>
  </si>
  <si>
    <t xml:space="preserve"> Кабардино-Балкарский филиал (пакеты обновлений на 150 пользователей)</t>
  </si>
  <si>
    <t>«Пакет обновлений к программе для ЭВМ «Модуль Ядро системы архивирования, анализа и управления Solar Dozor версия 7»(«Dozor Core v.7») (реестровый № в Едином реестре российских программ для ЭВМ и баз данных 7442) сроком на 14 месяцев». Кол-во пользователей: 150 P-RN-DZ7-CR-150</t>
  </si>
  <si>
    <t>«Пакет обновлений к программе для ЭВМ «Модуль долговременного хранения архива коммуникаций Solar Dozor версии 7» («Dozor Long-Term Archive v. 7») (реестровый № в Едином реестре российских программ для ЭВМ и баз данных 7444) сроком на 14 месяцев». Кол-во пользователей: 150 P-RN-DZ7-LTA-150</t>
  </si>
  <si>
    <t>«Пакет обновлений к программе для ЭВМ «Модуль контроля коммуникаций через корпоративные почтовые системы версии 7» («Dozor Mail Connector v. 7») (реестровый № в Едином реестре российских программ для ЭВМ и баз данных 7445) сроком на 14 месяцев». Кол-во пользователей: 150 P-RN-DZ7-MC-150</t>
  </si>
  <si>
    <t>«Пакет обновлений к программе для ЭВМ «Модуль пасcивного перехвата контента сообщений внешних и внутренних коммуникационных сервисов версии 7» («Dozor Traffic Analyzer v. 7») (реестровый № в Едином реестре российских программ для ЭВМ и баз данных 7446) сроком на 14 месяцев». Кол-во пользователей: 150 P-RN-DZ7-TA-150</t>
  </si>
  <si>
    <t>«Пакет обновлений к программе для ЭВМ «Модуль распознования данных Solar Dozor версии 7» («Dozor OCR v. 7») (реестровый № в Едином реестре российских программ для ЭВМ и баз данных 7443) сроком на 14 месяцев». Кол-во пользователей: 150 P-RN-DZ7-OCR-150</t>
  </si>
  <si>
    <t>«Пакет обновлений к программе для ЭВМ «Модуль расширенной аналитики версии 7» («Dozor Dossier v. 7») (реестровый № в Едином реестре российских программ для ЭВМ и баз данных 7449) сроком на 14 месяцев». Кол-во пользователей: 150 P-RN-DZ7-D-150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</si>
  <si>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</si>
  <si>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</si>
  <si>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</si>
  <si>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</si>
  <si>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</si>
  <si>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</si>
  <si>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</si>
  <si>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</si>
  <si>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</si>
  <si>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</si>
  <si>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</si>
  <si>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</si>
  <si>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</si>
  <si>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</si>
  <si>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</si>
  <si>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</si>
  <si>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</si>
  <si>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</si>
  <si>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</si>
  <si>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 xml:space="preserve"> Исполнительный аппарат (продление на 1 год + расширение на 2000 почтовых адресов с тех. поддержкой на 1 год</t>
  </si>
  <si>
    <t>Незабудка II / FLAT. Подсистема регистрации телефонных вызовов и речевых сообщений</t>
  </si>
  <si>
    <t xml:space="preserve"> ЗейскаяГЭС на 1 год</t>
  </si>
  <si>
    <t>ПО Threat lntelligence: Kaspersky Digital Footprint Intelligence и Kaspersky CyberTrace</t>
  </si>
  <si>
    <t>Kaspersky Digital Footprint Intelligence Russian Edition. 1 year Base License KL7243RAZFS</t>
  </si>
  <si>
    <t>Kaspersky CyberTrace: TIP Enterprise Russian Edition. 1-Instance 1 year Base License Pack KL8614RCAFS</t>
  </si>
  <si>
    <t>Kaspersky Total Security. Подсистема антивирусной защиты (дополнительный объем к существующим 7000 лицензиям)</t>
  </si>
  <si>
    <t>Права на использование программы: Kaspersky Total Security для бизнеса Russian Edition. 5000+ Node 3 year Base License (871 день) KL4869RAYTS</t>
  </si>
  <si>
    <t>СКДПУ НТ. Система контроля действий привилегированных пользователей</t>
  </si>
  <si>
    <t xml:space="preserve"> Исполнительный аппарат</t>
  </si>
  <si>
    <t>Сертификат на техническую поддержку уровня "Серебро" СКДПУ.НТ-10КС-ПМ-ОУ - 1 год ТП\СКДПУ.НТ-10КС-ПМ-ОУ-С1</t>
  </si>
  <si>
    <t xml:space="preserve"> Виртуальная реализация Модуль ПА (Исполнительный аппарат)</t>
  </si>
  <si>
    <t>Сертификат на техническую поддержку уровня "Серебро" СКДПУ.НТ-ПА - 1 год  ТП\СКДПУ.НТ-ПА-С1</t>
  </si>
  <si>
    <t xml:space="preserve"> Волжская ГЭС</t>
  </si>
  <si>
    <t>VipNet Coordinator. Подсистема защищенного межсетевого обмена информацией</t>
  </si>
  <si>
    <t xml:space="preserve"> Исполнительный аппарат (продление на 1 год) </t>
  </si>
  <si>
    <t>Сертификат активации сервиса прямой технической поддержки ПО ViPNet Administrator 4.x (КС2) на срок 1 год, уровень - Расширенный SC-31-KC2-4.X-T-G2</t>
  </si>
  <si>
    <t>Сертификат активации сервиса прямой технической поддержки ПО ViPNet Client for Windows 4.x (КС2) на срок 1 год, уровень - Расширенный SC-29-KC2-4.X-T-G2</t>
  </si>
  <si>
    <t>Сертификат активации сервиса прямой технической поддержки расширения ПО ViPNet Policy Manager на 1 узел управления на срок 1 год, уровень - Расширенный LC-PM-05-T-G2</t>
  </si>
  <si>
    <t>Сертификат активации сервиса прямой технической поддержки ПО ViPNet Policy Manager 4.x на срок 1 год, уровень - Расширенный SC-100-PM-4.X-T-G2</t>
  </si>
  <si>
    <t>Сертификат активации сервиса прямой технической поддержки ПАК ViPNet Coordinator HW1000 C 4.x на срок 1 год, уровень - Расширенный HC-119-1000C-4.X-T-G2</t>
  </si>
  <si>
    <t>Кибер Бэкап. Подсистема резервного копирования</t>
  </si>
  <si>
    <t xml:space="preserve"> Загорская ГАЭС (продление)</t>
  </si>
  <si>
    <t>Сертификат на техническую поддержку Кибер Бэкап Расширенная редакция для физического сервера – Продление (выравнивание дат) - 377 дней CPCBPACRN</t>
  </si>
  <si>
    <t>Сертификат на техническую поддержку Кибер Бэкап Расширенная редакция для платформы виртуализации – Продление (выравнивание дат) - 377 дней CPCBVACRN</t>
  </si>
  <si>
    <t xml:space="preserve"> Новосибирская ГЭС (продление)</t>
  </si>
  <si>
    <t xml:space="preserve"> Каскад Верхневолжских ГЭС (продление)</t>
  </si>
  <si>
    <t>Сертификат на техническую поддержку Кибер Бэкап Расширенная редакция для физического сервера – Продление (выравнивание дат) - 445 дней CPCBPACRN</t>
  </si>
  <si>
    <t>Сертификат на техническую поддержку Кибер Бэкап Расширенная редакция для платформы виртуализации – Продление (выравнивание дат) - 445 дней CPCBVACRN</t>
  </si>
  <si>
    <t>Сертификат на техническую поддержку Кибер Бэкап Расширенная редакция для универсальной платформы – Продление (выравнивание дат) - 398 дней CPCBULCRN</t>
  </si>
  <si>
    <t xml:space="preserve"> Северо-Осетинский филиал малые ГЭС (продлениена 1 год 7 мес)</t>
  </si>
  <si>
    <t>Сертификат на техническую поддержку Кибер Бэкап Расширенная редакция для физического сервера – Продление (выравнивание дат) CPCBPACRN</t>
  </si>
  <si>
    <t>Сертификат на техническую поддержку Кибер Бэкап Расширенная редакция для платформы виртуализации – Продление (выравнивание дат) CPCBVACRN</t>
  </si>
  <si>
    <t xml:space="preserve"> Кабардино-Балкарский филиал малые ГЭС (продление на 1 год 7 мес)</t>
  </si>
  <si>
    <t xml:space="preserve"> Каскад Кубанских ГЭС малые ГЭС (продление на 1 год 7 мес)</t>
  </si>
  <si>
    <t xml:space="preserve"> Карачаево-Черкесский филиал малые ГЭС (продление на 1 год 7 мес)</t>
  </si>
  <si>
    <t>КК Континент. Подсистема криптографической защиты каналов связи</t>
  </si>
  <si>
    <t xml:space="preserve"> Исполнительный аппарат и филиалы (КК Континент продление тех. поддержки)</t>
  </si>
  <si>
    <t>Ключ активации сервиса прямой технической поддержки уровня "Стандартный" АПКШ "Континент" 3.9 HSEC-3.9-IPC100-CC-KC3-SP1Y (387 дней) HSEC-SUPPORT-ST</t>
  </si>
  <si>
    <t>Континент СД. Подсистема защищенного удаленного доступа</t>
  </si>
  <si>
    <t xml:space="preserve"> Исполнительный аппарат и филиалы (Континент АП - доп. объем)</t>
  </si>
  <si>
    <t xml:space="preserve"> Исполнительный аппарат и филиалы (Континент СД продление тех. поддержки на 1 год)</t>
  </si>
  <si>
    <t>Ключ активации сервиса прямой технической поддержки уровня "Стандартный" АПКШ "Континент" HSEC-3.9-IPC100-CM-ACS-KC3-SUP-ST HSEC-SUPPORT-ST</t>
  </si>
  <si>
    <t>Ключ активации сервиса прямой технической поддержки уровня "Стандартный" АПКШ "Континент" HSEC-3.9-IPC1000F-CC-HA-KC3-SUP-ST HSEC-SUPPORT-ST</t>
  </si>
  <si>
    <t xml:space="preserve"> Исполнительный аппарат (Континент - продление тех. поддержки)</t>
  </si>
  <si>
    <t>Ключ активации сервиса прямой технической поддержки уровня "Стандартный" для АПКШ "Континент" HSEC-3.9-IPC1000F-CC-KC3-SUP-ST (666 дней) HSEC-SUPPORT-ST</t>
  </si>
  <si>
    <t>Право на использование АПКШ "Континент" 3.9. ЦУС (1 дополнительное подключение КШ/КК/ДА к ЦУС) HSEC-3.9-CM-lic [1-49]</t>
  </si>
  <si>
    <t xml:space="preserve"> Северо-Осетинский, Кабардино-Балкарский, Карачаево-Черкесский филиалы и Каскад Кубанских ГЭС - малые ГЭС (КК "Континент" - продление тех. поддержки)</t>
  </si>
  <si>
    <t>Ключ активации сервиса прямой технической поддержки уровня "Стандартный" для АПКШ "Континент", HSEC-3.9-IPC100-CC-KC3-SP1Y (375 дней) HSEC-3.9-IPC100-CC-KC3-SUP-ST</t>
  </si>
  <si>
    <t>Ключ активации сервиса прямой технической поддержки уровня "Стандартный" для АПКШ "Континент", HSEC-3.9-IPC1000F-FW-HA-KC3-SP1Y (375 дней) HSEC-3.9-IPC1000F-FW-HA-KC3-SUP-ST</t>
  </si>
  <si>
    <t>Ключ активации сервиса прямой технической поддержки уровня "Стандартный" для АПКШ "Континент", HSEC-3.9-IPC10-CM-KC3-SP1Y (375 дней) HSEC-3.9-IPC10-CM-KC3-SUP-ST</t>
  </si>
  <si>
    <t>SecretNetStudio 8. Подсистема защиты от несанкционированного доступа</t>
  </si>
  <si>
    <t xml:space="preserve"> Исполнительный аппарат и филиалы (продление тех. поддержки)</t>
  </si>
  <si>
    <t>Ключ активации сервиса прямой технической поддержки уровня "Стандартный"  для СЗИ Secret Net Studio 8, SNS-8.x-PFW-NS-SP1Y (609 дней) SNS-8.x-PFW-NS-SUP-ST</t>
  </si>
  <si>
    <t>Право на использование модуля обнаружения и предотвращения вторжений Средства защиты информации Secret Net Studio 8 SNS-8.x-IPSK-SB-SP1Y</t>
  </si>
  <si>
    <t>Ключ активации сервиса прямой технической поддержки уровня "Стандартный"  для СЗИ Secret Net Studio 8, SNS-8.x-NSD-NS-SP1Y (609 дней) SNS-8.x-NSD-NS-SUP-ST</t>
  </si>
  <si>
    <t xml:space="preserve"> Зейская ГЭС (продление тех. поддержки на 1 год)</t>
  </si>
  <si>
    <t>Ключ активации сервиса прямой технической поддержки уровня "Стандартный"  для СЗИ Secret Net Studio 8, SNS-8.x-PFW-NS-SP1Y SNS-8.x-PFW-NS-SUP-ST</t>
  </si>
  <si>
    <t>Ключ активации сервиса прямой технической поддержки уровня "Стандартный"  для СЗИ Secret Net Studio 8, SNS-8.x-NSD-NS-SP1Y SNS-8.x-NSD-NS-SUP-ST</t>
  </si>
  <si>
    <t xml:space="preserve"> Кабардино-Балкарский филиал (продление тех. поддержки на 1 год)</t>
  </si>
  <si>
    <t xml:space="preserve"> Загорская ГАЭС (продление тех. поддержки)</t>
  </si>
  <si>
    <t>Ключ активации сервиса прямой технической поддержки уровня "Стандартный"  для СЗИ Secret Net Studio 8, SNS-8.x-PFW-NS-SP1Y (304 дня) SNS-8.x-PFW-NS-SUP-ST</t>
  </si>
  <si>
    <t>Ключ активации сервиса прямой технической поддержки уровня "Стандартный"  для СЗИ Secret Net Studio 8, SNS-8.x-NSD-NS-SP1Y (304 дня) SNS-8.x-NSD-NS-SUP-ST</t>
  </si>
  <si>
    <t>ПО "Стахановец"</t>
  </si>
  <si>
    <t xml:space="preserve"> Исполнительный аппарат и филиалы</t>
  </si>
  <si>
    <t>Право на программу для ЭВМ бессрочно Стахановец 9: Про (более 500 клиентских машин) конкурентный переход PRO9-COM-6L-1Y</t>
  </si>
  <si>
    <t>KAIROS. Подсистема защиты от спама</t>
  </si>
  <si>
    <t>Крипто-ПРО DSS</t>
  </si>
  <si>
    <t>Сертификат на расширенную техническую поддержку ПАК "КриптоПро DSS" на одном сервере сроком на 1 год -</t>
  </si>
  <si>
    <t>UserGate. Подсистема доступа в сеть Интернет</t>
  </si>
  <si>
    <t xml:space="preserve"> Северо-Осетинский филиал (продление на 1 год и 3 мес)</t>
  </si>
  <si>
    <t>Подписка Security Updates на 1 год для UserGate до 300 пользователей с сертификатом ФСТЭК UG-SU-300-F</t>
  </si>
  <si>
    <t>Модуль Advanced Threat Protection на 1 год для UserGate до 300 пользователей UG-AT-300</t>
  </si>
  <si>
    <t>Подписка Security Updates на сенсор для UserGate Log Analyzer до 300 пользователей на 1 год с сертификатом ФСТЭК UG-LA-SU-300-F-1Y</t>
  </si>
  <si>
    <t>KICS. Подсистема антивирусной защиты для малых ГЭС</t>
  </si>
  <si>
    <t xml:space="preserve"> Зарамагские ГЭС (продление 609 дней)</t>
  </si>
  <si>
    <t>Права на использование программы: Kaspersky Industrial CyberSecurity for Nodes, Workstation, Enterprise Russian Edition. 10-14 Node 2 year Renewal License KL4941RAKFS</t>
  </si>
  <si>
    <t>Права на использование программы: Kaspersky Industrial CyberSecurity for Nodes, Server, Enterprise Russian Edition. 5-9 Node 2 year Renewal License KL4943RAEFS</t>
  </si>
  <si>
    <t xml:space="preserve"> Верхнебалкарская МГЭС (продление 609 дней)</t>
  </si>
  <si>
    <t xml:space="preserve"> Усть-Джегутинская МГЭС (продление 609 дней)</t>
  </si>
  <si>
    <t xml:space="preserve"> Барсучковская МГЭС (продление 609 дней)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</si>
  <si>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</si>
  <si>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</si>
  <si>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</si>
  <si>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</si>
  <si>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</si>
  <si>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</si>
  <si>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</si>
  <si>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</si>
  <si>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</si>
  <si>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</si>
  <si>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</si>
  <si>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</si>
  <si>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</si>
  <si>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</si>
  <si>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</si>
  <si>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80</t>
  </si>
  <si>
    <t>41</t>
  </si>
  <si>
    <t>42</t>
  </si>
  <si>
    <t>82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</si>
  <si>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</si>
  <si>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</si>
  <si>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</si>
  <si>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</si>
  <si>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</si>
  <si>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</si>
  <si>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</si>
  <si>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</si>
  <si>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</si>
  <si>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</si>
  <si>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</si>
  <si>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</si>
  <si>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</si>
  <si>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</si>
  <si>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</si>
  <si>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</si>
  <si>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</si>
  <si>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</si>
  <si>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</si>
  <si>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</si>
  <si>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</si>
  <si>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</si>
  <si>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</si>
  <si>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</si>
  <si>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</si>
  <si>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</si>
  <si>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</si>
  <si>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</si>
  <si>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</si>
  <si>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</si>
  <si>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</si>
  <si>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</si>
  <si>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</si>
  <si>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</si>
  <si>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</si>
  <si>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</si>
  <si>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</si>
  <si>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81</t>
  </si>
  <si>
    <t>83</t>
  </si>
  <si>
    <t>84</t>
  </si>
  <si>
    <t>85</t>
  </si>
  <si>
    <t>86</t>
  </si>
  <si>
    <t>87</t>
  </si>
  <si>
    <t>MaxPatrol 8. Средство предупреждения компьютерных атак в части контроля защищенности</t>
  </si>
  <si>
    <t>Исполнительный аппарат и филиалы (продление на 20 мес)</t>
  </si>
  <si>
    <t>Программное обеспечение MaxPatrol. Компонент MaxPatrol Server, пакет дополнений,  конфигурация Pentest-Audit-Compliance, основной компонент, модуль консолидации, гарантийные обязательства в течение 20 (двадцати) месяцев PT-MP8-SRV-PAC-E-CL-М20-EXT</t>
  </si>
  <si>
    <t>Программное обеспечение MaxPatrol. Компонент MaxPatrol Scanner, пакет дополнений,  конфигурация Pentest-Audit-Compliance, гарантийные обязательства в течение 20 (двадцати) месяцев PT-MP8-SCN-PAC-М20-EXT</t>
  </si>
  <si>
    <t>Программное обеспечение MaxPatrol. Компонент MaxPatrol Local Update Server, пакет дополнений,  гарантийные обязательства в течение 20 (двадцати) месяцев PT-MP8-LUS-М20-EXT</t>
  </si>
  <si>
    <t>PTAF. Подсистема защиты веб-приложений</t>
  </si>
  <si>
    <t xml:space="preserve"> Исполнительный аппарат (продление на 20 мес)</t>
  </si>
  <si>
    <t>Программное обеспечение Система защиты приложений от несанкционированного доступа Positive Technologies Application Firewall. Основная лицензия на 10 000 RPS, пакет дополнений, гарантийные обязательства в течение 20 (двадцати) месяцев PT-AF-10K-М20-EXT</t>
  </si>
  <si>
    <t>Программное обеспечение Система защиты приложений от несанкционированного доступа Positive Technologies Application Firewall. Лицензия для пассивного узла кластера или тестирования на 10 000 RPS, пакет дополнений, гарантийные обязательства в течение 20 (двадцати) месяцев PT-AF-10K-ADD-М20-EXT</t>
  </si>
  <si>
    <t xml:space="preserve"> РЦОД (продление на 20 мес)</t>
  </si>
  <si>
    <t xml:space="preserve"> Исполнительный аппарат, РЦОД, Камская ГЭС (продление на 20 мес)</t>
  </si>
  <si>
    <t>Программное обеспечение Positive Technologies Network Attack Discovery. Конфигурация Network Attack Discovery All-in-One, пакет дополнений, до 500 Mбит/с, гарантийные обязательства в течение 20 (двадцати) месяцев PT-NAD-AIO-500-М20-EXT</t>
  </si>
  <si>
    <t xml:space="preserve"> Исполнительный аппарат и РЦОД (продление на 20 мес)</t>
  </si>
  <si>
    <t>Программное обеспечение MaxPatrol Security Information and Event Management. Компонент MaxPatrol SIEM Agent, пакет дополнений, активный сбор не более чем с 1000 узлов, прием не более 3000 событий в секунду, гарантийные обязательства в течение 20 (двадцати) месяцев PT-MPSIEM-AGT-R-М20-EXT</t>
  </si>
  <si>
    <t>Программное обеспечение MaxPatrol Security Information and Event Management. Пакет дополнений, базовая лицензия на 1 000 узлов, гарантийные обязательства в течение 8 (восьми) месяцев PT-MPSIEM-BASE-H1000-М8-EXT</t>
  </si>
  <si>
    <t>Программное обеспечение MaxPatrol Security Information and Event Management. Пакет дополнений, базовая лицензия на 2 000 узлов, гарантийные обязательства в течение 8 (восьми) месяцев PT-MPSIEM-BASE-H2000-М8-EXT</t>
  </si>
  <si>
    <t>Программное обеспечение MaxPatrol Security Information and Event Management. Компонент MaxPatrol SIEM Server, пакет дополнений, гарантийные обязательства в течение 8 (восьми) месяцев PT-MPSIEM-SRV-М8-EXT</t>
  </si>
  <si>
    <t>Программное обеспечение MaxPatrol Security Information and Event Management. Компонент MaxPatrol SIEM Agent, пакет дополнений, активный сбор не более чем с 1000 узлов, прием не более 3000 событий в секунду, гарантийные обязательства в течение 8 (восьми) месяцев PT-MPSIEM-AGT-R-М8-EXT</t>
  </si>
  <si>
    <t xml:space="preserve"> Новосибирская ГЭС (продление на 20 мес)</t>
  </si>
  <si>
    <t>Программное обеспечение MaxPatrol Security Information and Event Management. Конфигурация MaxPatrol SIEM All-in-One, пакет дополнений, до 250 узлов, гарантийные обязательства в течение 20 (двадцати) месяцев PT-MPSIEM-AIO-250-М20-EXT</t>
  </si>
  <si>
    <t xml:space="preserve"> Бурейская ГЭС, Воткинская ГЭС, Дагестанский филиал, Жигулевская ГЭС, Камская ГЭС, Карачаево-Черкесский филиал, Нижегородская ГЭС, Саратовская ГЭС,
Северо-Осетинский филиал, Чебоксарская ГЭС (продление на 1 год)</t>
  </si>
  <si>
    <t>Программное обеспечение MaxPatrol Security Information and Event Management. Конфигурация MaxPatrol SIEM All-in-One, пакет дополнений, до 500 узлов, гарантийные обязательства в течение 20 (двадцати) месяцев PT-MPSIEM-AIO-500-М20-EXT</t>
  </si>
  <si>
    <t xml:space="preserve"> Каскад Верхневолжских ГЭС (продление на 13 мес)</t>
  </si>
  <si>
    <t>Программное обеспечение MaxPatrol Security Information and Event Management. Конфигурация MaxPatrol SIEM All-in-One, пакет дополнений, до 500 узлов, гарантийные обязательства в течение 13 (тринадцати) месяцев PT-MPSIEM-AIO-500-M13-EXT</t>
  </si>
  <si>
    <t xml:space="preserve"> Волжская ГЭС, Каскад Кубанских ГЭС, Саяно-Шушенская ГЭС (продление на 20 мес)</t>
  </si>
  <si>
    <t>Программное обеспечение MaxPatrol Security Information and Event Management. Конфигурация MaxPatrol SIEM All-in-One, пакет дополнений, до 1 000 узлов, гарантийные обязательства в течение 20 (двадцати) месяцев PT-MPSIEM-AIO-1000-М20-EXT</t>
  </si>
  <si>
    <t>Multiscanner. Подсистема многоуровневой защиты от вредоносного контента + песочница</t>
  </si>
  <si>
    <t xml:space="preserve"> Исполнительный аппарат и РЦОД (sandbox, продление на 20 мес)</t>
  </si>
  <si>
    <t>Программное обеспечение Система статического и динамического анализа для выявления вредоносных объектов Positive Technologies Sandbox. Конфигурация PT Sandbox Server, пакет дополнений, гарантийные обязательства в течение 20 (двадцати) месяцев PT-SBX-SRV-М20-EXT</t>
  </si>
  <si>
    <t>Программное обеспечение Система статического и динамического анализа для выявления вредоносных объектов Positive Technologies Sandbox. Конфигурация PT Sandbox Entrypoint Mail, пакет дополнений, до 1 000 почтовых ящиков, гарантийные обязательства в течение 20 (двадцати) месяцев PT-SBX-EP-M-1000-М20-EXT</t>
  </si>
  <si>
    <t>Программное обеспечение Система статического и динамического анализа для выявления вредоносных объектов Positive Technologies Sandbox. Конфигурация PT Sandbox Entrypoint Traffic, пакет дополнений, до 1 Гбит/с, гарантийные обязательства в течение 20 (двадцати) месяцев PT-SBX-EP-T-1000-М20-EXT</t>
  </si>
  <si>
    <t xml:space="preserve">PT ISIM. Подсистема мониторинга и корреляции угроз безопасности АСУТП </t>
  </si>
  <si>
    <t>Программное обеспечение PT Industrial Security Incident Manager. Компонент Industrial Security Incident Manager Overview Center, пакет дополнений, базовая лицензия, 30 обслуживаемых View Sensors, гарантийные обязательства в течение 20 (двадцати) месяцев PT-ISIM-OV-CTR-30-SPS-М20-EXT</t>
  </si>
  <si>
    <t xml:space="preserve"> Верхнебалкарская МГЭС, Усть-Джегутинская МГЭС, Барсучковская МГЭС, Зарамагские ГЭС (продление на 20 мес)</t>
  </si>
  <si>
    <t>Программное обеспечение PT Industrial Security Incident Manager. Компонент Industrial Security Incident Manager proView Sensor, пакет дополнений, базовая лицензия, гарантийные обязательства в течение 20 (двадцати) месяцев PT-ISIM-PV-SNR-М20-EXT</t>
  </si>
  <si>
    <t xml:space="preserve"> Филиалы (продление на 20 мес)</t>
  </si>
  <si>
    <t>ПТ Ведомственный центр. Подсистема взаимодействия с ГосСОПКА</t>
  </si>
  <si>
    <t>Программное обеспечение Позитив Текнолоджиз Ведомственный центр. Пакет дополнений, конфигурация с дополнительным функционалом, модули взаимодействия с ГосСОПКА и ФинЦЕРТ, модуль конфигурирования, гарантийные обязательства в течение 20 (двадцати) месяцев PT-VC-FULL-М20-EXT</t>
  </si>
  <si>
    <t xml:space="preserve"> Исполнительный аппарат и филиалы (пакеты обновлений на 4670 пользователей)</t>
  </si>
  <si>
    <t>«Пакет обновлений к программе для ЭВМ «Модуль Ядро системы архивирования, анализа и управления Solar Dozor версия 7»(«Dozor Core v.7») (реестровый № в Едином реестре российских программ для ЭВМ и баз данных 7442) сроком на 10 месяцев». Кол-во пользователей: 4670 P-RN-DZ7-CR-4670</t>
  </si>
  <si>
    <t>«Пакет обновлений к программе для ЭВМ «Модуль долговременного хранения архива коммуникаций Solar Dozor версии 7» («Dozor Long-Term Archive v. 7») (реестровый № в Едином реестре российских программ для ЭВМ и баз данных 7444) сроком на 10 месяцев». Кол-во пользователей: 4670 P-RN-DZ7-LTA-4670</t>
  </si>
  <si>
    <t>«Пакет обновлений к программе для ЭВМ «Модуль контроля коммуникаций через корпоративные почтовые системы версии 7» («Dozor Mail Connector v. 7») (реестровый № в Едином реестре российских программ для ЭВМ и баз данных 7445) сроком на 10 месяцев». Кол-во пользователей: 4670 P-RN-DZ7-MC-4670</t>
  </si>
  <si>
    <t>«Пакет обновлений к программе для ЭВМ «Модуль пасcивного перехвата контента сообщений внешних и внутренних коммуникационных сервисов версии 7» («Dozor Traffic Analyzer v. 7») (реестровый № в Едином реестре российских программ для ЭВМ и баз данных 7446) сроком на 10 месяцев». Кол-во пользователей: 4670 P-RN-DZ7-TA-4670</t>
  </si>
  <si>
    <t>«Пакет обновлений к программе для ЭВМ «Модуль распознования данных Solar Dozor версии 7» («Dozor OCR v. 7») (реестровый № в Едином реестре российских программ для ЭВМ и баз данных 7443) сроком на 10 месяцев». Кол-во пользователей: 4670 P-RN-DZ7-OCR-4670</t>
  </si>
  <si>
    <t>«Пакет обновлений к программе для ЭВМ «Модуль расширенной аналитики версии 7» («Dozor Dossier v. 7») (реестровый № в Едином реестре российских программ для ЭВМ и баз данных 7449) сроком на 10 месяцев». Кол-во пользователей: 4670 P-RN-DZ7-D-4670</t>
  </si>
  <si>
    <t>Альфадок</t>
  </si>
  <si>
    <t>Неисключительные права на использование программы для ЭВМ «АльфаДок.Платформа». Продление серверной лицензии «КИИ.Эксперт» на срок 1 (Один) год</t>
  </si>
  <si>
    <t>Неисключительные права на использование программы для ЭВМ «АльфаДок.Платформа». Продление клиентской лицензии «Эксперт» на срок 1 (Один) год</t>
  </si>
  <si>
    <t>Неисключительные права на использование программы для ЭВМ «АльфаДок.Платформа». Продление клиентской лицензии «Стандарт» на срок 1 (Один) год</t>
  </si>
  <si>
    <t>Неисключительные права на использование программы для ЭВМ «АльфаДок.Платформа». Продление клиентской лицензии "Модуль «239» на срок 1 (Один) год</t>
  </si>
  <si>
    <t>Неисключительные права на использование программы для ЭВМ «АльфаДок.Платформа». Продление клиентской лицензии «Модуль «Планирование деятельности по ИБ» на срок 1 (Один) год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</si>
  <si>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</si>
  <si>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</si>
  <si>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</si>
  <si>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</si>
  <si>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</si>
  <si>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</si>
  <si>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</si>
  <si>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</si>
  <si>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</si>
  <si>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</si>
  <si>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</si>
  <si>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</si>
  <si>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</si>
  <si>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</si>
  <si>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</si>
  <si>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</si>
  <si>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</si>
  <si>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</si>
  <si>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</si>
  <si>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</si>
  <si>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</si>
  <si>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</si>
  <si>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</si>
  <si>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</si>
  <si>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</si>
  <si>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</si>
  <si>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</si>
  <si>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</si>
  <si>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</si>
  <si>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</si>
  <si>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</si>
  <si>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</si>
  <si>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</si>
  <si>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</si>
  <si>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</si>
  <si>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</si>
  <si>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</si>
  <si>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Каскад Верхневолжских ГЭС. Закупка новых лицензий для верхнего уровня АСУТП</t>
  </si>
  <si>
    <t>ECP VeiL. Гипервизор</t>
  </si>
  <si>
    <t>ECP VeiL  (ECP VeiL, Лицензия на право использования с ключом активации, 1 физический сервер, серия V) VE-SW001</t>
  </si>
  <si>
    <t>Лицензия на право использования с ключом активации (1 физический сервер, серия V) VE-SWLIC1</t>
  </si>
  <si>
    <t>Сертификат на сервисное обслуживание Base (ECP VeiL, 1 год) VE-SW001-B-Y1-C</t>
  </si>
  <si>
    <t>Сертификат на сервисное обслуживание Base (ECP VeiL, 1 год на 1 дополнительный сервер) VE-SWLIC-B-Y1-C</t>
  </si>
  <si>
    <t>Kaspersky Industrial CyberSecurity Гипервизор</t>
  </si>
  <si>
    <t>Kaspersky Industrial CyberSecurity for Nodes, Workstation, Enterprise Russian Edition 10-14 Node 3 year Base License KL4941RAKTS</t>
  </si>
  <si>
    <t>Kaspersky Industrial CyberSecurity for Nodes, Server, Enterprise Russian Edition 25-49 Node 3 year Base License KL4943RAPTS</t>
  </si>
  <si>
    <t>КиберБэкап Гипервизор</t>
  </si>
  <si>
    <t>Кибер Бэкап Расширенная редакция для платформы виртуализации CPCBVANL</t>
  </si>
  <si>
    <t>Сертификат на техническую поддержку Кибер Бэкап Расширенная редакция для платформы виртуализации CPCBVANL-S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</si>
  <si>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</si>
  <si>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</si>
  <si>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</si>
  <si>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</si>
  <si>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</si>
  <si>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</si>
  <si>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</si>
  <si>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</si>
  <si>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</si>
  <si>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</si>
  <si>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АРХИВА. Подсистема контроля служебной переписки</t>
  </si>
  <si>
    <t>АРХИВА лицензия обновления 1 год (5000 ящиков) MA-EE-P</t>
  </si>
  <si>
    <t>АРХИВА новая лицензия (2000 ящиков)</t>
  </si>
  <si>
    <t>ФЛАТ Запись, техническое сопровождение за 1 канал записи в год (FR-953) FR-953</t>
  </si>
  <si>
    <t>Сертификат на техническую поддержку уровня "Серебро" СКДПУ.НТ-10КС-ПМ-ОУ - 18 месяцев ТП\СКДПУ.НТ-10КС-ПМ-ОУ-С18М</t>
  </si>
  <si>
    <t>Право на использование СКЗИ "Континент-АП" (1 дополнительное подключение пользователя СКЗИ "Континент-АП" к СД) HSEC-4-ACS-AP-lic [500-999]-SP1Y</t>
  </si>
  <si>
    <t>Система защиты от спама и фишинга AVSOFT KAIROS, лицензия тип D (1000 почтовых ящиков, 650 000 писем в час), включает ТП на 1 год</t>
  </si>
  <si>
    <t>Система защиты от спама и фишинга AVSOFT KAIROS, лицензия тип С (800 почтовых ящиков, 300 000 писем в час), включает ТП на 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</si>
</sst>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0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002060"/>
      <name val="Calibri"/>
      <family val="2"/>
      <charset val="204"/>
      <scheme val="minor"/>
    </font>
    <font>
      <sz val="12"/>
      <color rgb="FF002060"/>
      <name val="Calibri"/>
      <family val="2"/>
      <charset val="204"/>
      <scheme val="minor"/>
    </font>
    <font>
      <i/>
      <sz val="10"/>
      <color theme="0" tint="-0.499984740745262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  <font>
      <b/>
      <sz val="10"/>
      <color rgb="FF00206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vertAlign val="superscript"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indexed="64"/>
      </right>
      <top/>
      <bottom style="thin">
        <color rgb="FF002060"/>
      </bottom>
      <diagonal/>
    </border>
    <border>
      <left style="thin">
        <color indexed="64"/>
      </left>
      <right style="thin">
        <color rgb="FF002060"/>
      </right>
      <top/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rgb="FF002060"/>
      </bottom>
      <diagonal/>
    </border>
    <border>
      <left/>
      <right style="thin">
        <color rgb="FF002060"/>
      </right>
      <top style="medium">
        <color indexed="64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rgb="FF002060"/>
      </bottom>
      <diagonal/>
    </border>
    <border>
      <left style="thin">
        <color rgb="FF002060"/>
      </left>
      <right/>
      <top style="medium">
        <color indexed="64"/>
      </top>
      <bottom style="medium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medium">
        <color rgb="FF002060"/>
      </bottom>
      <diagonal/>
    </border>
    <border>
      <left style="medium">
        <color indexed="64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indexed="64"/>
      </right>
      <top style="medium">
        <color rgb="FF00206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206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" fontId="5" fillId="4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17" xfId="0" applyFont="1" applyFill="1" applyBorder="1" applyAlignment="1" applyProtection="1">
      <alignment horizontal="left" vertical="top" wrapText="1"/>
      <protection locked="0"/>
    </xf>
    <xf numFmtId="4" fontId="7" fillId="2" borderId="17" xfId="0" applyNumberFormat="1" applyFont="1" applyFill="1" applyBorder="1" applyAlignment="1" applyProtection="1">
      <alignment horizontal="center" vertical="top" wrapText="1"/>
      <protection locked="0"/>
    </xf>
    <xf numFmtId="4" fontId="16" fillId="5" borderId="0" xfId="0" applyNumberFormat="1" applyFont="1" applyFill="1" applyBorder="1" applyAlignment="1">
      <alignment horizontal="right" vertical="center" wrapText="1"/>
    </xf>
    <xf numFmtId="0" fontId="7" fillId="0" borderId="0" xfId="0" applyFont="1"/>
    <xf numFmtId="49" fontId="15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4" fontId="15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7" xfId="0" applyNumberFormat="1" applyFont="1" applyBorder="1" applyAlignment="1">
      <alignment horizontal="center" vertical="center" wrapText="1"/>
    </xf>
    <xf numFmtId="4" fontId="15" fillId="0" borderId="17" xfId="0" applyNumberFormat="1" applyFont="1" applyBorder="1" applyAlignment="1">
      <alignment horizontal="center" vertical="center" wrapText="1"/>
    </xf>
    <xf numFmtId="4" fontId="17" fillId="4" borderId="30" xfId="0" applyNumberFormat="1" applyFont="1" applyFill="1" applyBorder="1" applyAlignment="1">
      <alignment horizontal="center" vertical="center" wrapText="1"/>
    </xf>
    <xf numFmtId="9" fontId="15" fillId="2" borderId="26" xfId="0" applyNumberFormat="1" applyFont="1" applyFill="1" applyBorder="1" applyAlignment="1" applyProtection="1">
      <alignment horizontal="center" vertical="center" wrapText="1"/>
    </xf>
    <xf numFmtId="4" fontId="15" fillId="4" borderId="27" xfId="0" applyNumberFormat="1" applyFont="1" applyFill="1" applyBorder="1" applyAlignment="1">
      <alignment horizontal="center" vertical="center" wrapText="1"/>
    </xf>
    <xf numFmtId="4" fontId="15" fillId="4" borderId="24" xfId="0" applyNumberFormat="1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vertical="center"/>
    </xf>
    <xf numFmtId="4" fontId="7" fillId="6" borderId="17" xfId="0" applyNumberFormat="1" applyFont="1" applyFill="1" applyBorder="1" applyAlignment="1" applyProtection="1">
      <alignment horizontal="center" vertical="top" wrapText="1"/>
      <protection locked="0"/>
    </xf>
    <xf numFmtId="4" fontId="8" fillId="6" borderId="17" xfId="0" applyNumberFormat="1" applyFont="1" applyFill="1" applyBorder="1" applyAlignment="1" applyProtection="1">
      <alignment horizontal="center" vertical="top" wrapText="1"/>
      <protection locked="0"/>
    </xf>
    <xf numFmtId="3" fontId="8" fillId="6" borderId="17" xfId="0" applyNumberFormat="1" applyFont="1" applyFill="1" applyBorder="1" applyAlignment="1" applyProtection="1">
      <alignment horizontal="center" vertical="top" wrapText="1"/>
      <protection locked="0"/>
    </xf>
    <xf numFmtId="0" fontId="8" fillId="6" borderId="17" xfId="0" applyFont="1" applyFill="1" applyBorder="1" applyAlignment="1" applyProtection="1">
      <alignment horizontal="left" vertical="top" wrapText="1"/>
      <protection locked="0"/>
    </xf>
    <xf numFmtId="3" fontId="7" fillId="6" borderId="17" xfId="0" applyNumberFormat="1" applyFont="1" applyFill="1" applyBorder="1" applyAlignment="1" applyProtection="1">
      <alignment horizontal="center" vertical="top" wrapText="1"/>
      <protection locked="0"/>
    </xf>
    <xf numFmtId="0" fontId="8" fillId="6" borderId="17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left" vertical="center" wrapText="1"/>
    </xf>
    <xf numFmtId="3" fontId="8" fillId="6" borderId="17" xfId="0" applyNumberFormat="1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4" fontId="17" fillId="6" borderId="17" xfId="0" applyNumberFormat="1" applyFont="1" applyFill="1" applyBorder="1" applyAlignment="1" applyProtection="1">
      <alignment horizontal="center" vertical="center" wrapText="1"/>
      <protection locked="0"/>
    </xf>
    <xf numFmtId="49" fontId="15" fillId="6" borderId="17" xfId="0" applyNumberFormat="1" applyFont="1" applyFill="1" applyBorder="1" applyAlignment="1">
      <alignment horizontal="center" vertical="center" wrapText="1"/>
    </xf>
    <xf numFmtId="4" fontId="15" fillId="6" borderId="17" xfId="0" applyNumberFormat="1" applyFont="1" applyFill="1" applyBorder="1" applyAlignment="1">
      <alignment horizontal="center" vertical="center" wrapText="1"/>
    </xf>
    <xf numFmtId="4" fontId="15" fillId="6" borderId="17" xfId="0" applyNumberFormat="1" applyFont="1" applyFill="1" applyBorder="1" applyAlignment="1" applyProtection="1">
      <alignment horizontal="center" vertical="center" wrapText="1"/>
      <protection locked="0"/>
    </xf>
    <xf numFmtId="49" fontId="17" fillId="6" borderId="17" xfId="0" applyNumberFormat="1" applyFont="1" applyFill="1" applyBorder="1" applyAlignment="1" applyProtection="1">
      <alignment horizontal="left" vertical="center" wrapText="1"/>
      <protection locked="0"/>
    </xf>
    <xf numFmtId="0" fontId="17" fillId="6" borderId="17" xfId="0" applyFont="1" applyFill="1" applyBorder="1" applyAlignment="1" applyProtection="1">
      <alignment horizontal="center" vertical="center" wrapText="1"/>
      <protection locked="0"/>
    </xf>
    <xf numFmtId="49" fontId="15" fillId="6" borderId="17" xfId="0" applyNumberFormat="1" applyFont="1" applyFill="1" applyBorder="1" applyAlignment="1" applyProtection="1">
      <alignment horizontal="center" vertical="center" wrapText="1"/>
      <protection locked="0"/>
    </xf>
    <xf numFmtId="3" fontId="17" fillId="6" borderId="17" xfId="0" applyNumberFormat="1" applyFont="1" applyFill="1" applyBorder="1" applyAlignment="1">
      <alignment horizontal="center" vertical="center" wrapText="1"/>
    </xf>
    <xf numFmtId="4" fontId="17" fillId="6" borderId="21" xfId="0" applyNumberFormat="1" applyFont="1" applyFill="1" applyBorder="1" applyAlignment="1" applyProtection="1">
      <alignment horizontal="center" vertical="center" wrapText="1"/>
    </xf>
    <xf numFmtId="3" fontId="15" fillId="6" borderId="17" xfId="0" applyNumberFormat="1" applyFont="1" applyFill="1" applyBorder="1" applyAlignment="1">
      <alignment horizontal="center" vertical="center" wrapText="1"/>
    </xf>
    <xf numFmtId="4" fontId="15" fillId="6" borderId="21" xfId="0" applyNumberFormat="1" applyFont="1" applyFill="1" applyBorder="1" applyAlignment="1" applyProtection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top"/>
    </xf>
    <xf numFmtId="49" fontId="7" fillId="6" borderId="34" xfId="0" applyNumberFormat="1" applyFont="1" applyFill="1" applyBorder="1" applyAlignment="1">
      <alignment horizontal="center" vertical="top"/>
    </xf>
    <xf numFmtId="49" fontId="8" fillId="6" borderId="34" xfId="0" applyNumberFormat="1" applyFont="1" applyFill="1" applyBorder="1" applyAlignment="1">
      <alignment horizontal="center" vertical="top"/>
    </xf>
    <xf numFmtId="0" fontId="8" fillId="6" borderId="34" xfId="0" applyFont="1" applyFill="1" applyBorder="1" applyAlignment="1">
      <alignment horizontal="center"/>
    </xf>
    <xf numFmtId="49" fontId="7" fillId="0" borderId="22" xfId="0" applyNumberFormat="1" applyFont="1" applyBorder="1" applyAlignment="1">
      <alignment horizontal="center" vertical="top"/>
    </xf>
    <xf numFmtId="0" fontId="7" fillId="2" borderId="23" xfId="0" applyFont="1" applyFill="1" applyBorder="1" applyAlignment="1" applyProtection="1">
      <alignment horizontal="left" vertical="top" wrapText="1"/>
      <protection locked="0"/>
    </xf>
    <xf numFmtId="49" fontId="15" fillId="0" borderId="23" xfId="0" applyNumberFormat="1" applyFont="1" applyBorder="1" applyAlignment="1">
      <alignment horizontal="center" vertical="center" wrapText="1"/>
    </xf>
    <xf numFmtId="49" fontId="15" fillId="2" borderId="23" xfId="0" applyNumberFormat="1" applyFont="1" applyFill="1" applyBorder="1" applyAlignment="1" applyProtection="1">
      <alignment horizontal="center" vertical="center" wrapText="1"/>
      <protection locked="0"/>
    </xf>
    <xf numFmtId="4" fontId="15" fillId="6" borderId="23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23" xfId="0" applyNumberFormat="1" applyFont="1" applyBorder="1" applyAlignment="1">
      <alignment horizontal="center" vertical="center" wrapText="1"/>
    </xf>
    <xf numFmtId="3" fontId="15" fillId="6" borderId="23" xfId="0" applyNumberFormat="1" applyFont="1" applyFill="1" applyBorder="1" applyAlignment="1">
      <alignment horizontal="center" vertical="center" wrapText="1"/>
    </xf>
    <xf numFmtId="4" fontId="15" fillId="6" borderId="24" xfId="0" applyNumberFormat="1" applyFont="1" applyFill="1" applyBorder="1" applyAlignment="1" applyProtection="1">
      <alignment horizontal="center" vertical="center" wrapText="1"/>
    </xf>
    <xf numFmtId="9" fontId="7" fillId="2" borderId="38" xfId="0" applyNumberFormat="1" applyFont="1" applyFill="1" applyBorder="1" applyAlignment="1" applyProtection="1">
      <alignment horizontal="center" vertical="top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4" fontId="8" fillId="6" borderId="21" xfId="0" applyNumberFormat="1" applyFont="1" applyFill="1" applyBorder="1" applyAlignment="1">
      <alignment horizontal="center" vertical="center" wrapText="1"/>
    </xf>
    <xf numFmtId="4" fontId="7" fillId="6" borderId="21" xfId="0" applyNumberFormat="1" applyFont="1" applyFill="1" applyBorder="1" applyAlignment="1" applyProtection="1">
      <alignment horizontal="center" vertical="top" wrapText="1"/>
    </xf>
    <xf numFmtId="4" fontId="1" fillId="4" borderId="49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4" fontId="18" fillId="4" borderId="14" xfId="0" applyNumberFormat="1" applyFont="1" applyFill="1" applyBorder="1" applyAlignment="1">
      <alignment horizontal="center" vertical="top" wrapText="1"/>
    </xf>
    <xf numFmtId="4" fontId="19" fillId="4" borderId="12" xfId="0" applyNumberFormat="1" applyFont="1" applyFill="1" applyBorder="1" applyAlignment="1">
      <alignment horizontal="center" vertical="top" wrapText="1"/>
    </xf>
    <xf numFmtId="164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8" fillId="4" borderId="46" xfId="0" applyNumberFormat="1" applyFont="1" applyFill="1" applyBorder="1" applyAlignment="1" applyProtection="1">
      <alignment horizontal="right" vertical="center" wrapText="1"/>
    </xf>
    <xf numFmtId="4" fontId="8" fillId="4" borderId="47" xfId="0" applyNumberFormat="1" applyFont="1" applyFill="1" applyBorder="1" applyAlignment="1" applyProtection="1">
      <alignment horizontal="right" vertical="center" wrapText="1"/>
    </xf>
    <xf numFmtId="4" fontId="8" fillId="4" borderId="48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justify" vertical="top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4" fontId="17" fillId="4" borderId="28" xfId="0" applyNumberFormat="1" applyFont="1" applyFill="1" applyBorder="1" applyAlignment="1" applyProtection="1">
      <alignment horizontal="right" vertical="center" wrapText="1"/>
    </xf>
    <xf numFmtId="4" fontId="17" fillId="4" borderId="29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4" fontId="7" fillId="4" borderId="10" xfId="0" applyNumberFormat="1" applyFont="1" applyFill="1" applyBorder="1" applyAlignment="1" applyProtection="1">
      <alignment horizontal="right" vertical="top" wrapText="1"/>
    </xf>
    <xf numFmtId="4" fontId="7" fillId="4" borderId="11" xfId="0" applyNumberFormat="1" applyFont="1" applyFill="1" applyBorder="1" applyAlignment="1" applyProtection="1">
      <alignment horizontal="right" vertical="top" wrapText="1"/>
    </xf>
    <xf numFmtId="4" fontId="7" fillId="4" borderId="7" xfId="0" applyNumberFormat="1" applyFont="1" applyFill="1" applyBorder="1" applyAlignment="1" applyProtection="1">
      <alignment horizontal="right" vertical="top" wrapText="1"/>
    </xf>
    <xf numFmtId="4" fontId="7" fillId="4" borderId="35" xfId="0" applyNumberFormat="1" applyFont="1" applyFill="1" applyBorder="1" applyAlignment="1" applyProtection="1">
      <alignment horizontal="right" vertical="top" wrapText="1"/>
    </xf>
    <xf numFmtId="4" fontId="7" fillId="4" borderId="36" xfId="0" applyNumberFormat="1" applyFont="1" applyFill="1" applyBorder="1" applyAlignment="1" applyProtection="1">
      <alignment horizontal="right" vertical="top" wrapText="1"/>
    </xf>
    <xf numFmtId="4" fontId="7" fillId="4" borderId="37" xfId="0" applyNumberFormat="1" applyFont="1" applyFill="1" applyBorder="1" applyAlignment="1" applyProtection="1">
      <alignment horizontal="right" vertical="top" wrapText="1"/>
    </xf>
    <xf numFmtId="0" fontId="10" fillId="0" borderId="0" xfId="0" applyFont="1" applyAlignment="1">
      <alignment horizontal="center" vertical="top" wrapText="1"/>
    </xf>
    <xf numFmtId="4" fontId="15" fillId="4" borderId="25" xfId="0" applyNumberFormat="1" applyFont="1" applyFill="1" applyBorder="1" applyAlignment="1" applyProtection="1">
      <alignment horizontal="right" vertical="center" wrapText="1"/>
    </xf>
    <xf numFmtId="4" fontId="15" fillId="4" borderId="26" xfId="0" applyNumberFormat="1" applyFont="1" applyFill="1" applyBorder="1" applyAlignment="1" applyProtection="1">
      <alignment horizontal="right" vertical="center" wrapText="1"/>
    </xf>
    <xf numFmtId="4" fontId="15" fillId="4" borderId="22" xfId="0" applyNumberFormat="1" applyFont="1" applyFill="1" applyBorder="1" applyAlignment="1" applyProtection="1">
      <alignment horizontal="right" vertical="center" wrapText="1"/>
    </xf>
    <xf numFmtId="4" fontId="15" fillId="4" borderId="23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-&#1056;&#1059;&#1057;&#1043;&#1048;&#1044;&#1056;&#1054;\&#1040;&#1083;&#1100;&#1073;&#1086;&#1084;%20&#1090;&#1080;&#1087;&#1086;&#1074;&#1099;&#1093;%20&#1092;&#1086;&#1088;&#1084;%20&#1087;&#1086;%20&#1080;&#1079;&#1084;%20223-&#1060;&#1047;\&#1040;&#1083;&#1100;&#1073;&#1086;&#1084;%20&#1090;&#1080;&#1087;&#1086;&#1074;&#1099;&#1093;%20&#1092;&#1086;&#1088;&#1084;%20&#1082;%2001.07.2018\&#1055;&#1088;&#1080;&#1083;&#1086;&#1078;&#1077;&#1085;&#1080;&#1077;%20&#1082;%20&#1044;&#1086;&#1047;_&#1057;&#1090;&#1088;&#1091;&#1082;&#1090;&#1091;&#1088;&#1072;%20&#1053;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925"/>
    </sheetNames>
    <sheetDataSet>
      <sheetData sheetId="0">
        <row r="7">
          <cell r="B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1"/>
  <sheetViews>
    <sheetView tabSelected="1" topLeftCell="F217" zoomScale="85" zoomScaleNormal="85" workbookViewId="0">
      <selection activeCell="P231" sqref="P231"/>
    </sheetView>
  </sheetViews>
  <sheetFormatPr defaultRowHeight="15" x14ac:dyDescent="0.25"/>
  <cols>
    <col min="1" max="1" width="10.7109375" customWidth="1"/>
    <col min="2" max="2" width="9.28515625" customWidth="1"/>
    <col min="3" max="3" width="66.85546875" customWidth="1"/>
    <col min="4" max="4" width="7.28515625" customWidth="1"/>
    <col min="5" max="5" width="17.28515625" customWidth="1"/>
    <col min="6" max="6" width="18.5703125" customWidth="1"/>
    <col min="7" max="7" width="22.7109375" customWidth="1"/>
    <col min="8" max="8" width="21.42578125" customWidth="1"/>
    <col min="10" max="10" width="63.85546875" customWidth="1"/>
    <col min="11" max="11" width="21.28515625" customWidth="1"/>
    <col min="12" max="12" width="21.42578125" customWidth="1"/>
    <col min="13" max="13" width="7.28515625" customWidth="1"/>
    <col min="14" max="14" width="15" customWidth="1"/>
    <col min="15" max="15" width="13.7109375" customWidth="1"/>
    <col min="16" max="16" width="8.7109375" customWidth="1"/>
    <col min="17" max="17" width="22.7109375" customWidth="1"/>
  </cols>
  <sheetData>
    <row r="1" spans="1:17" ht="18.75" x14ac:dyDescent="0.25">
      <c r="B1" s="72" t="s">
        <v>16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6.5" thickBot="1" x14ac:dyDescent="0.3">
      <c r="B3" s="73" t="s">
        <v>10</v>
      </c>
      <c r="C3" s="74"/>
      <c r="D3" s="74"/>
      <c r="E3" s="75"/>
      <c r="F3" s="7">
        <f>G230</f>
        <v>342242759.53000003</v>
      </c>
      <c r="G3" s="5" t="s">
        <v>2</v>
      </c>
      <c r="H3" s="1"/>
      <c r="I3" s="73" t="s">
        <v>21</v>
      </c>
      <c r="J3" s="74"/>
      <c r="K3" s="74"/>
      <c r="L3" s="74"/>
      <c r="M3" s="74"/>
      <c r="N3" s="74"/>
      <c r="O3" s="74"/>
      <c r="P3" s="74"/>
      <c r="Q3" s="86"/>
    </row>
    <row r="4" spans="1:17" ht="46.5" customHeight="1" x14ac:dyDescent="0.25">
      <c r="B4" s="79"/>
      <c r="C4" s="79"/>
      <c r="D4" s="79"/>
      <c r="E4" s="79"/>
      <c r="F4" s="79"/>
      <c r="G4" s="79"/>
      <c r="H4" s="1"/>
      <c r="I4" s="85" t="s">
        <v>17</v>
      </c>
      <c r="J4" s="85"/>
      <c r="K4" s="85"/>
      <c r="L4" s="85"/>
      <c r="M4" s="1"/>
      <c r="N4" s="1"/>
      <c r="O4" s="1"/>
      <c r="P4" s="1"/>
      <c r="Q4" s="1"/>
    </row>
    <row r="5" spans="1:17" ht="15.75" x14ac:dyDescent="0.25">
      <c r="B5" s="1"/>
      <c r="C5" s="1"/>
      <c r="D5" s="1"/>
      <c r="E5" s="1"/>
      <c r="F5" s="1"/>
      <c r="G5" s="1"/>
      <c r="H5" s="1"/>
      <c r="I5" s="6" t="s">
        <v>18</v>
      </c>
      <c r="J5" s="6"/>
      <c r="K5" s="6"/>
      <c r="L5" s="6"/>
      <c r="M5" s="1"/>
      <c r="N5" s="1"/>
      <c r="O5" s="1"/>
      <c r="P5" s="1"/>
      <c r="Q5" s="1"/>
    </row>
    <row r="6" spans="1:17" ht="15.75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95" customHeight="1" thickBot="1" x14ac:dyDescent="0.3">
      <c r="B7" s="80" t="s">
        <v>11</v>
      </c>
      <c r="C7" s="81"/>
      <c r="D7" s="82"/>
      <c r="E7" s="82"/>
      <c r="F7" s="83"/>
      <c r="G7" s="84"/>
      <c r="H7" s="3"/>
      <c r="I7" s="90" t="s">
        <v>20</v>
      </c>
      <c r="J7" s="91"/>
      <c r="K7" s="91"/>
      <c r="L7" s="91"/>
      <c r="M7" s="91"/>
      <c r="N7" s="91"/>
      <c r="O7" s="91"/>
      <c r="P7" s="91"/>
      <c r="Q7" s="92"/>
    </row>
    <row r="8" spans="1:17" ht="127.5" x14ac:dyDescent="0.25">
      <c r="B8" s="62" t="s">
        <v>3</v>
      </c>
      <c r="C8" s="25" t="s">
        <v>0</v>
      </c>
      <c r="D8" s="25" t="s">
        <v>7</v>
      </c>
      <c r="E8" s="26" t="s">
        <v>8</v>
      </c>
      <c r="F8" s="26" t="s">
        <v>4</v>
      </c>
      <c r="G8" s="63" t="s">
        <v>9</v>
      </c>
      <c r="H8" s="1"/>
      <c r="I8" s="14" t="s">
        <v>3</v>
      </c>
      <c r="J8" s="15" t="s">
        <v>1</v>
      </c>
      <c r="K8" s="15" t="s">
        <v>19</v>
      </c>
      <c r="L8" s="15" t="s">
        <v>23</v>
      </c>
      <c r="M8" s="15" t="s">
        <v>7</v>
      </c>
      <c r="N8" s="15" t="s">
        <v>8</v>
      </c>
      <c r="O8" s="15" t="s">
        <v>13</v>
      </c>
      <c r="P8" s="15" t="s">
        <v>4</v>
      </c>
      <c r="Q8" s="16" t="s">
        <v>14</v>
      </c>
    </row>
    <row r="9" spans="1:17" s="8" customFormat="1" ht="25.5" x14ac:dyDescent="0.25">
      <c r="A9" s="67"/>
      <c r="B9" s="48"/>
      <c r="C9" s="34" t="s">
        <v>24</v>
      </c>
      <c r="D9" s="29"/>
      <c r="E9" s="33"/>
      <c r="F9" s="35"/>
      <c r="G9" s="64"/>
      <c r="H9" s="11"/>
      <c r="I9" s="48"/>
      <c r="J9" s="34" t="s">
        <v>24</v>
      </c>
      <c r="K9" s="36"/>
      <c r="L9" s="36"/>
      <c r="M9" s="37"/>
      <c r="N9" s="37"/>
      <c r="O9" s="36"/>
      <c r="P9" s="44"/>
      <c r="Q9" s="45"/>
    </row>
    <row r="10" spans="1:17" s="8" customFormat="1" ht="18.75" x14ac:dyDescent="0.25">
      <c r="B10" s="48"/>
      <c r="C10" s="34" t="s">
        <v>25</v>
      </c>
      <c r="D10" s="29"/>
      <c r="E10" s="33"/>
      <c r="F10" s="35"/>
      <c r="G10" s="64"/>
      <c r="H10" s="11"/>
      <c r="I10" s="48"/>
      <c r="J10" s="34" t="s">
        <v>25</v>
      </c>
      <c r="K10" s="36"/>
      <c r="L10" s="36"/>
      <c r="M10" s="37"/>
      <c r="N10" s="37"/>
      <c r="O10" s="36"/>
      <c r="P10" s="44"/>
      <c r="Q10" s="45"/>
    </row>
    <row r="11" spans="1:17" ht="63.75" x14ac:dyDescent="0.25">
      <c r="A11" s="4"/>
      <c r="B11" s="49" t="s">
        <v>28</v>
      </c>
      <c r="C11" s="9" t="s">
        <v>26</v>
      </c>
      <c r="D11" s="10" t="s">
        <v>12</v>
      </c>
      <c r="E11" s="10">
        <v>2717280</v>
      </c>
      <c r="F11" s="24">
        <v>1</v>
      </c>
      <c r="G11" s="65">
        <f>ROUND(F11*E11,2)</f>
        <v>2717280</v>
      </c>
      <c r="H11" s="1"/>
      <c r="I11" s="49" t="s">
        <v>28</v>
      </c>
      <c r="J11" s="9" t="s">
        <v>26</v>
      </c>
      <c r="K11" s="18"/>
      <c r="L11" s="18"/>
      <c r="M11" s="39" t="s">
        <v>12</v>
      </c>
      <c r="N11" s="40">
        <v>2717280</v>
      </c>
      <c r="O11" s="19"/>
      <c r="P11" s="46">
        <v>1</v>
      </c>
      <c r="Q11" s="47">
        <f>O11*P11</f>
        <v>0</v>
      </c>
    </row>
    <row r="12" spans="1:17" x14ac:dyDescent="0.25">
      <c r="A12" s="4"/>
      <c r="B12" s="50"/>
      <c r="C12" s="31" t="s">
        <v>27</v>
      </c>
      <c r="D12" s="28"/>
      <c r="E12" s="28"/>
      <c r="F12" s="32"/>
      <c r="G12" s="65"/>
      <c r="H12" s="1"/>
      <c r="I12" s="50"/>
      <c r="J12" s="31" t="s">
        <v>27</v>
      </c>
      <c r="K12" s="38"/>
      <c r="L12" s="38"/>
      <c r="M12" s="39"/>
      <c r="N12" s="40"/>
      <c r="O12" s="39"/>
      <c r="P12" s="46"/>
      <c r="Q12" s="47">
        <f t="shared" ref="Q12:Q75" si="0">O12*P12</f>
        <v>0</v>
      </c>
    </row>
    <row r="13" spans="1:17" ht="63.75" x14ac:dyDescent="0.25">
      <c r="A13" s="4"/>
      <c r="B13" s="49" t="s">
        <v>29</v>
      </c>
      <c r="C13" s="9" t="s">
        <v>30</v>
      </c>
      <c r="D13" s="10" t="s">
        <v>12</v>
      </c>
      <c r="E13" s="10">
        <v>2604060</v>
      </c>
      <c r="F13" s="24">
        <v>1</v>
      </c>
      <c r="G13" s="65">
        <f t="shared" ref="G13:G73" si="1">ROUND(F13*E13,2)</f>
        <v>2604060</v>
      </c>
      <c r="H13" s="1"/>
      <c r="I13" s="49" t="s">
        <v>29</v>
      </c>
      <c r="J13" s="9" t="s">
        <v>30</v>
      </c>
      <c r="K13" s="18"/>
      <c r="L13" s="13"/>
      <c r="M13" s="40" t="s">
        <v>12</v>
      </c>
      <c r="N13" s="40">
        <v>2604060</v>
      </c>
      <c r="O13" s="17"/>
      <c r="P13" s="46">
        <v>1</v>
      </c>
      <c r="Q13" s="47">
        <f t="shared" si="0"/>
        <v>0</v>
      </c>
    </row>
    <row r="14" spans="1:17" x14ac:dyDescent="0.25">
      <c r="A14" s="4"/>
      <c r="B14" s="51"/>
      <c r="C14" s="34" t="s">
        <v>32</v>
      </c>
      <c r="D14" s="29"/>
      <c r="E14" s="29"/>
      <c r="F14" s="30"/>
      <c r="G14" s="65"/>
      <c r="H14" s="1"/>
      <c r="I14" s="51"/>
      <c r="J14" s="34" t="s">
        <v>32</v>
      </c>
      <c r="K14" s="41"/>
      <c r="L14" s="42"/>
      <c r="M14" s="40"/>
      <c r="N14" s="40"/>
      <c r="O14" s="40"/>
      <c r="P14" s="46"/>
      <c r="Q14" s="47">
        <f t="shared" si="0"/>
        <v>0</v>
      </c>
    </row>
    <row r="15" spans="1:17" ht="63.75" x14ac:dyDescent="0.25">
      <c r="A15" s="4"/>
      <c r="B15" s="49" t="s">
        <v>33</v>
      </c>
      <c r="C15" s="9" t="s">
        <v>31</v>
      </c>
      <c r="D15" s="10" t="s">
        <v>12</v>
      </c>
      <c r="E15" s="10">
        <v>2604060</v>
      </c>
      <c r="F15" s="24">
        <v>1</v>
      </c>
      <c r="G15" s="65">
        <f t="shared" si="1"/>
        <v>2604060</v>
      </c>
      <c r="H15" s="1"/>
      <c r="I15" s="49" t="s">
        <v>33</v>
      </c>
      <c r="J15" s="9" t="s">
        <v>31</v>
      </c>
      <c r="K15" s="18"/>
      <c r="L15" s="13"/>
      <c r="M15" s="40" t="s">
        <v>12</v>
      </c>
      <c r="N15" s="40">
        <v>2604060</v>
      </c>
      <c r="O15" s="19"/>
      <c r="P15" s="46">
        <v>1</v>
      </c>
      <c r="Q15" s="47">
        <f t="shared" si="0"/>
        <v>0</v>
      </c>
    </row>
    <row r="16" spans="1:17" x14ac:dyDescent="0.25">
      <c r="A16" s="4"/>
      <c r="B16" s="50"/>
      <c r="C16" s="31" t="s">
        <v>34</v>
      </c>
      <c r="D16" s="28"/>
      <c r="E16" s="28"/>
      <c r="F16" s="32"/>
      <c r="G16" s="65"/>
      <c r="H16" s="1"/>
      <c r="I16" s="50"/>
      <c r="J16" s="31" t="s">
        <v>34</v>
      </c>
      <c r="K16" s="38"/>
      <c r="L16" s="38"/>
      <c r="M16" s="40"/>
      <c r="N16" s="40"/>
      <c r="O16" s="39"/>
      <c r="P16" s="46"/>
      <c r="Q16" s="47">
        <f t="shared" si="0"/>
        <v>0</v>
      </c>
    </row>
    <row r="17" spans="1:17" x14ac:dyDescent="0.25">
      <c r="A17" s="4"/>
      <c r="B17" s="50"/>
      <c r="C17" s="31" t="s">
        <v>27</v>
      </c>
      <c r="D17" s="28"/>
      <c r="E17" s="28"/>
      <c r="F17" s="32"/>
      <c r="G17" s="65"/>
      <c r="H17" s="1"/>
      <c r="I17" s="50"/>
      <c r="J17" s="31" t="s">
        <v>27</v>
      </c>
      <c r="K17" s="38"/>
      <c r="L17" s="43"/>
      <c r="M17" s="39"/>
      <c r="N17" s="40"/>
      <c r="O17" s="39"/>
      <c r="P17" s="46"/>
      <c r="Q17" s="47">
        <f t="shared" si="0"/>
        <v>0</v>
      </c>
    </row>
    <row r="18" spans="1:17" ht="63.75" x14ac:dyDescent="0.25">
      <c r="A18" s="4"/>
      <c r="B18" s="49" t="s">
        <v>37</v>
      </c>
      <c r="C18" s="9" t="s">
        <v>35</v>
      </c>
      <c r="D18" s="10" t="s">
        <v>12</v>
      </c>
      <c r="E18" s="10">
        <v>3676320</v>
      </c>
      <c r="F18" s="24">
        <v>1</v>
      </c>
      <c r="G18" s="65">
        <f t="shared" si="1"/>
        <v>3676320</v>
      </c>
      <c r="H18" s="1"/>
      <c r="I18" s="49" t="s">
        <v>37</v>
      </c>
      <c r="J18" s="9" t="s">
        <v>35</v>
      </c>
      <c r="K18" s="18"/>
      <c r="L18" s="13"/>
      <c r="M18" s="40" t="s">
        <v>12</v>
      </c>
      <c r="N18" s="40">
        <v>3676320</v>
      </c>
      <c r="O18" s="17"/>
      <c r="P18" s="46">
        <v>1</v>
      </c>
      <c r="Q18" s="47">
        <f t="shared" si="0"/>
        <v>0</v>
      </c>
    </row>
    <row r="19" spans="1:17" x14ac:dyDescent="0.25">
      <c r="A19" s="4"/>
      <c r="B19" s="50"/>
      <c r="C19" s="31" t="s">
        <v>32</v>
      </c>
      <c r="D19" s="28"/>
      <c r="E19" s="28"/>
      <c r="F19" s="32"/>
      <c r="G19" s="65"/>
      <c r="H19" s="1"/>
      <c r="I19" s="50"/>
      <c r="J19" s="31" t="s">
        <v>32</v>
      </c>
      <c r="K19" s="38"/>
      <c r="L19" s="38"/>
      <c r="M19" s="40"/>
      <c r="N19" s="40"/>
      <c r="O19" s="40"/>
      <c r="P19" s="46"/>
      <c r="Q19" s="47">
        <f t="shared" si="0"/>
        <v>0</v>
      </c>
    </row>
    <row r="20" spans="1:17" ht="63.75" x14ac:dyDescent="0.25">
      <c r="A20" s="4"/>
      <c r="B20" s="49" t="s">
        <v>38</v>
      </c>
      <c r="C20" s="9" t="s">
        <v>35</v>
      </c>
      <c r="D20" s="10" t="s">
        <v>12</v>
      </c>
      <c r="E20" s="10">
        <v>3676320</v>
      </c>
      <c r="F20" s="24">
        <v>1</v>
      </c>
      <c r="G20" s="65">
        <f t="shared" si="1"/>
        <v>3676320</v>
      </c>
      <c r="H20" s="1"/>
      <c r="I20" s="49" t="s">
        <v>38</v>
      </c>
      <c r="J20" s="9" t="s">
        <v>35</v>
      </c>
      <c r="K20" s="18"/>
      <c r="L20" s="13"/>
      <c r="M20" s="40" t="s">
        <v>12</v>
      </c>
      <c r="N20" s="40">
        <v>3676320</v>
      </c>
      <c r="O20" s="19"/>
      <c r="P20" s="46">
        <v>1</v>
      </c>
      <c r="Q20" s="47">
        <f t="shared" si="0"/>
        <v>0</v>
      </c>
    </row>
    <row r="21" spans="1:17" x14ac:dyDescent="0.25">
      <c r="A21" s="4"/>
      <c r="B21" s="50"/>
      <c r="C21" s="31" t="s">
        <v>25</v>
      </c>
      <c r="D21" s="28"/>
      <c r="E21" s="28"/>
      <c r="F21" s="32"/>
      <c r="G21" s="65"/>
      <c r="H21" s="1"/>
      <c r="I21" s="50"/>
      <c r="J21" s="31" t="s">
        <v>25</v>
      </c>
      <c r="K21" s="38"/>
      <c r="L21" s="43"/>
      <c r="M21" s="39"/>
      <c r="N21" s="40"/>
      <c r="O21" s="39"/>
      <c r="P21" s="46"/>
      <c r="Q21" s="47">
        <f t="shared" si="0"/>
        <v>0</v>
      </c>
    </row>
    <row r="22" spans="1:17" ht="51" x14ac:dyDescent="0.25">
      <c r="B22" s="49" t="s">
        <v>39</v>
      </c>
      <c r="C22" s="9" t="s">
        <v>36</v>
      </c>
      <c r="D22" s="10" t="s">
        <v>12</v>
      </c>
      <c r="E22" s="10">
        <v>5834160</v>
      </c>
      <c r="F22" s="24">
        <v>1</v>
      </c>
      <c r="G22" s="65">
        <f t="shared" si="1"/>
        <v>5834160</v>
      </c>
      <c r="H22" s="1"/>
      <c r="I22" s="49" t="s">
        <v>39</v>
      </c>
      <c r="J22" s="9" t="s">
        <v>36</v>
      </c>
      <c r="K22" s="18"/>
      <c r="L22" s="13"/>
      <c r="M22" s="40" t="s">
        <v>12</v>
      </c>
      <c r="N22" s="40">
        <v>5834160</v>
      </c>
      <c r="O22" s="17"/>
      <c r="P22" s="46">
        <v>1</v>
      </c>
      <c r="Q22" s="47">
        <f t="shared" si="0"/>
        <v>0</v>
      </c>
    </row>
    <row r="23" spans="1:17" x14ac:dyDescent="0.25">
      <c r="B23" s="52"/>
      <c r="C23" s="27" t="s">
        <v>40</v>
      </c>
      <c r="D23" s="28"/>
      <c r="E23" s="29"/>
      <c r="F23" s="30"/>
      <c r="G23" s="65"/>
      <c r="H23" s="1"/>
      <c r="I23" s="52"/>
      <c r="J23" s="27" t="s">
        <v>40</v>
      </c>
      <c r="K23" s="41"/>
      <c r="L23" s="42"/>
      <c r="M23" s="40"/>
      <c r="N23" s="40"/>
      <c r="O23" s="40"/>
      <c r="P23" s="46"/>
      <c r="Q23" s="47">
        <f t="shared" si="0"/>
        <v>0</v>
      </c>
    </row>
    <row r="24" spans="1:17" x14ac:dyDescent="0.25">
      <c r="A24" s="4"/>
      <c r="B24" s="50"/>
      <c r="C24" s="31" t="s">
        <v>41</v>
      </c>
      <c r="D24" s="28"/>
      <c r="E24" s="28"/>
      <c r="F24" s="32"/>
      <c r="G24" s="65"/>
      <c r="H24" s="1"/>
      <c r="I24" s="50"/>
      <c r="J24" s="31" t="s">
        <v>41</v>
      </c>
      <c r="K24" s="38"/>
      <c r="L24" s="43"/>
      <c r="M24" s="40"/>
      <c r="N24" s="40"/>
      <c r="O24" s="39"/>
      <c r="P24" s="46"/>
      <c r="Q24" s="47">
        <f t="shared" si="0"/>
        <v>0</v>
      </c>
    </row>
    <row r="25" spans="1:17" ht="25.5" x14ac:dyDescent="0.25">
      <c r="A25" s="4"/>
      <c r="B25" s="49" t="s">
        <v>65</v>
      </c>
      <c r="C25" s="9" t="s">
        <v>42</v>
      </c>
      <c r="D25" s="10" t="s">
        <v>12</v>
      </c>
      <c r="E25" s="10">
        <v>490908.6</v>
      </c>
      <c r="F25" s="24">
        <v>1</v>
      </c>
      <c r="G25" s="65">
        <f t="shared" si="1"/>
        <v>490908.6</v>
      </c>
      <c r="H25" s="1"/>
      <c r="I25" s="49" t="s">
        <v>65</v>
      </c>
      <c r="J25" s="9" t="s">
        <v>42</v>
      </c>
      <c r="K25" s="18"/>
      <c r="L25" s="13"/>
      <c r="M25" s="40" t="s">
        <v>12</v>
      </c>
      <c r="N25" s="40">
        <v>490908.6</v>
      </c>
      <c r="O25" s="19"/>
      <c r="P25" s="46">
        <v>1</v>
      </c>
      <c r="Q25" s="47">
        <f t="shared" si="0"/>
        <v>0</v>
      </c>
    </row>
    <row r="26" spans="1:17" ht="25.5" x14ac:dyDescent="0.25">
      <c r="A26" s="4"/>
      <c r="B26" s="50"/>
      <c r="C26" s="31" t="s">
        <v>43</v>
      </c>
      <c r="D26" s="28"/>
      <c r="E26" s="28"/>
      <c r="F26" s="32"/>
      <c r="G26" s="65"/>
      <c r="H26" s="1"/>
      <c r="I26" s="50"/>
      <c r="J26" s="31" t="s">
        <v>43</v>
      </c>
      <c r="K26" s="38"/>
      <c r="L26" s="43"/>
      <c r="M26" s="40"/>
      <c r="N26" s="40"/>
      <c r="O26" s="39"/>
      <c r="P26" s="46"/>
      <c r="Q26" s="47">
        <f t="shared" si="0"/>
        <v>0</v>
      </c>
    </row>
    <row r="27" spans="1:17" x14ac:dyDescent="0.25">
      <c r="A27" s="4"/>
      <c r="B27" s="50"/>
      <c r="C27" s="31" t="s">
        <v>44</v>
      </c>
      <c r="D27" s="28"/>
      <c r="E27" s="28"/>
      <c r="F27" s="32"/>
      <c r="G27" s="65"/>
      <c r="H27" s="1"/>
      <c r="I27" s="50"/>
      <c r="J27" s="31" t="s">
        <v>44</v>
      </c>
      <c r="K27" s="38"/>
      <c r="L27" s="43"/>
      <c r="M27" s="40"/>
      <c r="N27" s="40"/>
      <c r="O27" s="39"/>
      <c r="P27" s="46"/>
      <c r="Q27" s="47">
        <f t="shared" si="0"/>
        <v>0</v>
      </c>
    </row>
    <row r="28" spans="1:17" ht="63.75" x14ac:dyDescent="0.25">
      <c r="A28" s="4"/>
      <c r="B28" s="49" t="s">
        <v>66</v>
      </c>
      <c r="C28" s="9" t="s">
        <v>45</v>
      </c>
      <c r="D28" s="10" t="s">
        <v>12</v>
      </c>
      <c r="E28" s="10">
        <v>190544.35</v>
      </c>
      <c r="F28" s="24">
        <v>1</v>
      </c>
      <c r="G28" s="65">
        <f t="shared" si="1"/>
        <v>190544.35</v>
      </c>
      <c r="H28" s="1"/>
      <c r="I28" s="49" t="s">
        <v>66</v>
      </c>
      <c r="J28" s="9" t="s">
        <v>45</v>
      </c>
      <c r="K28" s="18"/>
      <c r="L28" s="13"/>
      <c r="M28" s="40" t="s">
        <v>12</v>
      </c>
      <c r="N28" s="40">
        <v>190544.35</v>
      </c>
      <c r="O28" s="19"/>
      <c r="P28" s="46">
        <v>1</v>
      </c>
      <c r="Q28" s="47">
        <f t="shared" si="0"/>
        <v>0</v>
      </c>
    </row>
    <row r="29" spans="1:17" ht="63.75" x14ac:dyDescent="0.25">
      <c r="A29" s="4"/>
      <c r="B29" s="49" t="s">
        <v>67</v>
      </c>
      <c r="C29" s="9" t="s">
        <v>46</v>
      </c>
      <c r="D29" s="10" t="s">
        <v>12</v>
      </c>
      <c r="E29" s="10">
        <v>71454.14</v>
      </c>
      <c r="F29" s="24">
        <v>1</v>
      </c>
      <c r="G29" s="65">
        <f t="shared" si="1"/>
        <v>71454.14</v>
      </c>
      <c r="H29" s="1"/>
      <c r="I29" s="49" t="s">
        <v>67</v>
      </c>
      <c r="J29" s="9" t="s">
        <v>46</v>
      </c>
      <c r="K29" s="18"/>
      <c r="L29" s="13"/>
      <c r="M29" s="40" t="s">
        <v>12</v>
      </c>
      <c r="N29" s="40">
        <v>71454.14</v>
      </c>
      <c r="O29" s="19"/>
      <c r="P29" s="46">
        <v>1</v>
      </c>
      <c r="Q29" s="47">
        <f t="shared" si="0"/>
        <v>0</v>
      </c>
    </row>
    <row r="30" spans="1:17" ht="63.75" x14ac:dyDescent="0.25">
      <c r="A30" s="4"/>
      <c r="B30" s="49" t="s">
        <v>68</v>
      </c>
      <c r="C30" s="9" t="s">
        <v>47</v>
      </c>
      <c r="D30" s="10" t="s">
        <v>12</v>
      </c>
      <c r="E30" s="10">
        <v>65499.62</v>
      </c>
      <c r="F30" s="24">
        <v>1</v>
      </c>
      <c r="G30" s="65">
        <f t="shared" si="1"/>
        <v>65499.62</v>
      </c>
      <c r="H30" s="1"/>
      <c r="I30" s="49" t="s">
        <v>68</v>
      </c>
      <c r="J30" s="9" t="s">
        <v>47</v>
      </c>
      <c r="K30" s="18"/>
      <c r="L30" s="13"/>
      <c r="M30" s="40" t="s">
        <v>12</v>
      </c>
      <c r="N30" s="40">
        <v>65499.62</v>
      </c>
      <c r="O30" s="19"/>
      <c r="P30" s="46">
        <v>1</v>
      </c>
      <c r="Q30" s="47">
        <f t="shared" si="0"/>
        <v>0</v>
      </c>
    </row>
    <row r="31" spans="1:17" ht="63.75" x14ac:dyDescent="0.25">
      <c r="A31" s="4"/>
      <c r="B31" s="49" t="s">
        <v>69</v>
      </c>
      <c r="C31" s="9" t="s">
        <v>48</v>
      </c>
      <c r="D31" s="10" t="s">
        <v>12</v>
      </c>
      <c r="E31" s="10">
        <v>71454.14</v>
      </c>
      <c r="F31" s="24">
        <v>1</v>
      </c>
      <c r="G31" s="65">
        <f t="shared" si="1"/>
        <v>71454.14</v>
      </c>
      <c r="H31" s="1"/>
      <c r="I31" s="49" t="s">
        <v>69</v>
      </c>
      <c r="J31" s="9" t="s">
        <v>48</v>
      </c>
      <c r="K31" s="18"/>
      <c r="L31" s="13"/>
      <c r="M31" s="40" t="s">
        <v>12</v>
      </c>
      <c r="N31" s="40">
        <v>71454.14</v>
      </c>
      <c r="O31" s="19"/>
      <c r="P31" s="46">
        <v>1</v>
      </c>
      <c r="Q31" s="47">
        <f t="shared" si="0"/>
        <v>0</v>
      </c>
    </row>
    <row r="32" spans="1:17" ht="51" x14ac:dyDescent="0.25">
      <c r="A32" s="4"/>
      <c r="B32" s="49" t="s">
        <v>70</v>
      </c>
      <c r="C32" s="9" t="s">
        <v>49</v>
      </c>
      <c r="D32" s="10" t="s">
        <v>12</v>
      </c>
      <c r="E32" s="10">
        <v>114326.62</v>
      </c>
      <c r="F32" s="24">
        <v>1</v>
      </c>
      <c r="G32" s="65">
        <f t="shared" si="1"/>
        <v>114326.62</v>
      </c>
      <c r="H32" s="1"/>
      <c r="I32" s="49" t="s">
        <v>70</v>
      </c>
      <c r="J32" s="9" t="s">
        <v>49</v>
      </c>
      <c r="K32" s="18"/>
      <c r="L32" s="13"/>
      <c r="M32" s="40" t="s">
        <v>12</v>
      </c>
      <c r="N32" s="40">
        <v>114326.62</v>
      </c>
      <c r="O32" s="19"/>
      <c r="P32" s="46">
        <v>1</v>
      </c>
      <c r="Q32" s="47">
        <f t="shared" si="0"/>
        <v>0</v>
      </c>
    </row>
    <row r="33" spans="1:17" ht="51" x14ac:dyDescent="0.25">
      <c r="A33" s="4"/>
      <c r="B33" s="49" t="s">
        <v>71</v>
      </c>
      <c r="C33" s="9" t="s">
        <v>50</v>
      </c>
      <c r="D33" s="10" t="s">
        <v>12</v>
      </c>
      <c r="E33" s="10">
        <v>95272.18</v>
      </c>
      <c r="F33" s="24">
        <v>1</v>
      </c>
      <c r="G33" s="65">
        <f t="shared" si="1"/>
        <v>95272.18</v>
      </c>
      <c r="H33" s="1"/>
      <c r="I33" s="49" t="s">
        <v>71</v>
      </c>
      <c r="J33" s="9" t="s">
        <v>50</v>
      </c>
      <c r="K33" s="18"/>
      <c r="L33" s="13"/>
      <c r="M33" s="40" t="s">
        <v>12</v>
      </c>
      <c r="N33" s="40">
        <v>95272.18</v>
      </c>
      <c r="O33" s="19"/>
      <c r="P33" s="46">
        <v>1</v>
      </c>
      <c r="Q33" s="47">
        <f t="shared" si="0"/>
        <v>0</v>
      </c>
    </row>
    <row r="34" spans="1:17" x14ac:dyDescent="0.25">
      <c r="A34" s="4"/>
      <c r="B34" s="50"/>
      <c r="C34" s="31" t="s">
        <v>51</v>
      </c>
      <c r="D34" s="28"/>
      <c r="E34" s="28"/>
      <c r="F34" s="32"/>
      <c r="G34" s="65"/>
      <c r="H34" s="1"/>
      <c r="I34" s="50"/>
      <c r="J34" s="31" t="s">
        <v>51</v>
      </c>
      <c r="K34" s="38"/>
      <c r="L34" s="43"/>
      <c r="M34" s="40"/>
      <c r="N34" s="40"/>
      <c r="O34" s="39"/>
      <c r="P34" s="46"/>
      <c r="Q34" s="47">
        <f t="shared" si="0"/>
        <v>0</v>
      </c>
    </row>
    <row r="35" spans="1:17" ht="63.75" x14ac:dyDescent="0.25">
      <c r="A35" s="4"/>
      <c r="B35" s="49" t="s">
        <v>72</v>
      </c>
      <c r="C35" s="9" t="s">
        <v>52</v>
      </c>
      <c r="D35" s="10" t="s">
        <v>12</v>
      </c>
      <c r="E35" s="10">
        <v>127286.72</v>
      </c>
      <c r="F35" s="24">
        <v>1</v>
      </c>
      <c r="G35" s="65">
        <f t="shared" si="1"/>
        <v>127286.72</v>
      </c>
      <c r="H35" s="1"/>
      <c r="I35" s="49" t="s">
        <v>72</v>
      </c>
      <c r="J35" s="9" t="s">
        <v>52</v>
      </c>
      <c r="K35" s="18"/>
      <c r="L35" s="13"/>
      <c r="M35" s="40" t="s">
        <v>12</v>
      </c>
      <c r="N35" s="40">
        <v>127286.72</v>
      </c>
      <c r="O35" s="19"/>
      <c r="P35" s="46">
        <v>1</v>
      </c>
      <c r="Q35" s="47">
        <f t="shared" si="0"/>
        <v>0</v>
      </c>
    </row>
    <row r="36" spans="1:17" ht="63.75" x14ac:dyDescent="0.25">
      <c r="A36" s="4"/>
      <c r="B36" s="49" t="s">
        <v>73</v>
      </c>
      <c r="C36" s="9" t="s">
        <v>53</v>
      </c>
      <c r="D36" s="10" t="s">
        <v>12</v>
      </c>
      <c r="E36" s="10">
        <v>47732.52</v>
      </c>
      <c r="F36" s="24">
        <v>1</v>
      </c>
      <c r="G36" s="65">
        <f t="shared" si="1"/>
        <v>47732.52</v>
      </c>
      <c r="H36" s="1"/>
      <c r="I36" s="49" t="s">
        <v>73</v>
      </c>
      <c r="J36" s="9" t="s">
        <v>53</v>
      </c>
      <c r="K36" s="18"/>
      <c r="L36" s="13"/>
      <c r="M36" s="40" t="s">
        <v>12</v>
      </c>
      <c r="N36" s="40">
        <v>47732.52</v>
      </c>
      <c r="O36" s="19"/>
      <c r="P36" s="46">
        <v>1</v>
      </c>
      <c r="Q36" s="47">
        <f t="shared" si="0"/>
        <v>0</v>
      </c>
    </row>
    <row r="37" spans="1:17" ht="63.75" x14ac:dyDescent="0.25">
      <c r="A37" s="4"/>
      <c r="B37" s="49" t="s">
        <v>74</v>
      </c>
      <c r="C37" s="9" t="s">
        <v>54</v>
      </c>
      <c r="D37" s="10" t="s">
        <v>12</v>
      </c>
      <c r="E37" s="10">
        <v>43754.81</v>
      </c>
      <c r="F37" s="24">
        <v>1</v>
      </c>
      <c r="G37" s="65">
        <f t="shared" si="1"/>
        <v>43754.81</v>
      </c>
      <c r="H37" s="1"/>
      <c r="I37" s="49" t="s">
        <v>74</v>
      </c>
      <c r="J37" s="9" t="s">
        <v>54</v>
      </c>
      <c r="K37" s="18"/>
      <c r="L37" s="13"/>
      <c r="M37" s="40" t="s">
        <v>12</v>
      </c>
      <c r="N37" s="40">
        <v>43754.81</v>
      </c>
      <c r="O37" s="19"/>
      <c r="P37" s="46">
        <v>1</v>
      </c>
      <c r="Q37" s="47">
        <f t="shared" si="0"/>
        <v>0</v>
      </c>
    </row>
    <row r="38" spans="1:17" ht="63.75" x14ac:dyDescent="0.25">
      <c r="A38" s="4"/>
      <c r="B38" s="49" t="s">
        <v>75</v>
      </c>
      <c r="C38" s="9" t="s">
        <v>55</v>
      </c>
      <c r="D38" s="10" t="s">
        <v>12</v>
      </c>
      <c r="E38" s="10">
        <v>47732.52</v>
      </c>
      <c r="F38" s="24">
        <v>1</v>
      </c>
      <c r="G38" s="65">
        <f t="shared" si="1"/>
        <v>47732.52</v>
      </c>
      <c r="H38" s="1"/>
      <c r="I38" s="49" t="s">
        <v>75</v>
      </c>
      <c r="J38" s="9" t="s">
        <v>55</v>
      </c>
      <c r="K38" s="18"/>
      <c r="L38" s="13"/>
      <c r="M38" s="40" t="s">
        <v>12</v>
      </c>
      <c r="N38" s="40">
        <v>47732.52</v>
      </c>
      <c r="O38" s="19"/>
      <c r="P38" s="46">
        <v>1</v>
      </c>
      <c r="Q38" s="47">
        <f t="shared" si="0"/>
        <v>0</v>
      </c>
    </row>
    <row r="39" spans="1:17" ht="51" x14ac:dyDescent="0.25">
      <c r="A39" s="4"/>
      <c r="B39" s="49" t="s">
        <v>76</v>
      </c>
      <c r="C39" s="9" t="s">
        <v>56</v>
      </c>
      <c r="D39" s="10" t="s">
        <v>12</v>
      </c>
      <c r="E39" s="10">
        <v>76372.03</v>
      </c>
      <c r="F39" s="24">
        <v>1</v>
      </c>
      <c r="G39" s="65">
        <f t="shared" si="1"/>
        <v>76372.03</v>
      </c>
      <c r="H39" s="1"/>
      <c r="I39" s="49" t="s">
        <v>76</v>
      </c>
      <c r="J39" s="9" t="s">
        <v>56</v>
      </c>
      <c r="K39" s="18"/>
      <c r="L39" s="13"/>
      <c r="M39" s="40" t="s">
        <v>12</v>
      </c>
      <c r="N39" s="40">
        <v>76372.03</v>
      </c>
      <c r="O39" s="19"/>
      <c r="P39" s="46">
        <v>1</v>
      </c>
      <c r="Q39" s="47">
        <f t="shared" si="0"/>
        <v>0</v>
      </c>
    </row>
    <row r="40" spans="1:17" ht="51" x14ac:dyDescent="0.25">
      <c r="A40" s="4"/>
      <c r="B40" s="49" t="s">
        <v>77</v>
      </c>
      <c r="C40" s="9" t="s">
        <v>57</v>
      </c>
      <c r="D40" s="10" t="s">
        <v>12</v>
      </c>
      <c r="E40" s="10">
        <v>63643.360000000001</v>
      </c>
      <c r="F40" s="24">
        <v>1</v>
      </c>
      <c r="G40" s="65">
        <f t="shared" si="1"/>
        <v>63643.360000000001</v>
      </c>
      <c r="H40" s="1"/>
      <c r="I40" s="49" t="s">
        <v>77</v>
      </c>
      <c r="J40" s="9" t="s">
        <v>57</v>
      </c>
      <c r="K40" s="18"/>
      <c r="L40" s="13"/>
      <c r="M40" s="40" t="s">
        <v>12</v>
      </c>
      <c r="N40" s="40">
        <v>63643.360000000001</v>
      </c>
      <c r="O40" s="19"/>
      <c r="P40" s="46">
        <v>1</v>
      </c>
      <c r="Q40" s="47">
        <f t="shared" si="0"/>
        <v>0</v>
      </c>
    </row>
    <row r="41" spans="1:17" ht="25.5" x14ac:dyDescent="0.25">
      <c r="A41" s="4"/>
      <c r="B41" s="50"/>
      <c r="C41" s="31" t="s">
        <v>58</v>
      </c>
      <c r="D41" s="28"/>
      <c r="E41" s="28"/>
      <c r="F41" s="32"/>
      <c r="G41" s="65"/>
      <c r="H41" s="1"/>
      <c r="I41" s="50"/>
      <c r="J41" s="31" t="s">
        <v>58</v>
      </c>
      <c r="K41" s="38"/>
      <c r="L41" s="43"/>
      <c r="M41" s="40"/>
      <c r="N41" s="40"/>
      <c r="O41" s="39"/>
      <c r="P41" s="46"/>
      <c r="Q41" s="47">
        <f t="shared" si="0"/>
        <v>0</v>
      </c>
    </row>
    <row r="42" spans="1:17" ht="63.75" x14ac:dyDescent="0.25">
      <c r="A42" s="4"/>
      <c r="B42" s="49" t="s">
        <v>78</v>
      </c>
      <c r="C42" s="9" t="s">
        <v>59</v>
      </c>
      <c r="D42" s="10" t="s">
        <v>12</v>
      </c>
      <c r="E42" s="10">
        <v>81000.639999999999</v>
      </c>
      <c r="F42" s="24">
        <v>1</v>
      </c>
      <c r="G42" s="65">
        <f t="shared" si="1"/>
        <v>81000.639999999999</v>
      </c>
      <c r="H42" s="1"/>
      <c r="I42" s="49" t="s">
        <v>78</v>
      </c>
      <c r="J42" s="9" t="s">
        <v>59</v>
      </c>
      <c r="K42" s="18"/>
      <c r="L42" s="13"/>
      <c r="M42" s="40" t="s">
        <v>12</v>
      </c>
      <c r="N42" s="40">
        <v>81000.639999999999</v>
      </c>
      <c r="O42" s="19"/>
      <c r="P42" s="46">
        <v>1</v>
      </c>
      <c r="Q42" s="47">
        <f t="shared" si="0"/>
        <v>0</v>
      </c>
    </row>
    <row r="43" spans="1:17" ht="63.75" x14ac:dyDescent="0.25">
      <c r="A43" s="4"/>
      <c r="B43" s="49" t="s">
        <v>79</v>
      </c>
      <c r="C43" s="9" t="s">
        <v>60</v>
      </c>
      <c r="D43" s="10" t="s">
        <v>12</v>
      </c>
      <c r="E43" s="10">
        <v>30375.24</v>
      </c>
      <c r="F43" s="24">
        <v>1</v>
      </c>
      <c r="G43" s="65">
        <f t="shared" si="1"/>
        <v>30375.24</v>
      </c>
      <c r="H43" s="1"/>
      <c r="I43" s="49" t="s">
        <v>79</v>
      </c>
      <c r="J43" s="9" t="s">
        <v>60</v>
      </c>
      <c r="K43" s="18"/>
      <c r="L43" s="13"/>
      <c r="M43" s="40" t="s">
        <v>12</v>
      </c>
      <c r="N43" s="40">
        <v>30375.24</v>
      </c>
      <c r="O43" s="19"/>
      <c r="P43" s="46">
        <v>1</v>
      </c>
      <c r="Q43" s="47">
        <f t="shared" si="0"/>
        <v>0</v>
      </c>
    </row>
    <row r="44" spans="1:17" ht="63.75" x14ac:dyDescent="0.25">
      <c r="A44" s="4"/>
      <c r="B44" s="49" t="s">
        <v>80</v>
      </c>
      <c r="C44" s="9" t="s">
        <v>61</v>
      </c>
      <c r="D44" s="10" t="s">
        <v>12</v>
      </c>
      <c r="E44" s="10">
        <v>27843.98</v>
      </c>
      <c r="F44" s="24">
        <v>1</v>
      </c>
      <c r="G44" s="65">
        <f t="shared" si="1"/>
        <v>27843.98</v>
      </c>
      <c r="H44" s="1"/>
      <c r="I44" s="49" t="s">
        <v>80</v>
      </c>
      <c r="J44" s="9" t="s">
        <v>61</v>
      </c>
      <c r="K44" s="18"/>
      <c r="L44" s="13"/>
      <c r="M44" s="40" t="s">
        <v>12</v>
      </c>
      <c r="N44" s="40">
        <v>27843.98</v>
      </c>
      <c r="O44" s="19"/>
      <c r="P44" s="46">
        <v>1</v>
      </c>
      <c r="Q44" s="47">
        <f t="shared" si="0"/>
        <v>0</v>
      </c>
    </row>
    <row r="45" spans="1:17" ht="63.75" x14ac:dyDescent="0.25">
      <c r="A45" s="4"/>
      <c r="B45" s="49" t="s">
        <v>81</v>
      </c>
      <c r="C45" s="9" t="s">
        <v>62</v>
      </c>
      <c r="D45" s="10" t="s">
        <v>12</v>
      </c>
      <c r="E45" s="10">
        <v>30375.24</v>
      </c>
      <c r="F45" s="24">
        <v>1</v>
      </c>
      <c r="G45" s="65">
        <f t="shared" si="1"/>
        <v>30375.24</v>
      </c>
      <c r="H45" s="1"/>
      <c r="I45" s="49" t="s">
        <v>81</v>
      </c>
      <c r="J45" s="9" t="s">
        <v>62</v>
      </c>
      <c r="K45" s="18"/>
      <c r="L45" s="13"/>
      <c r="M45" s="40" t="s">
        <v>12</v>
      </c>
      <c r="N45" s="40">
        <v>30375.24</v>
      </c>
      <c r="O45" s="19"/>
      <c r="P45" s="46">
        <v>1</v>
      </c>
      <c r="Q45" s="47">
        <f t="shared" si="0"/>
        <v>0</v>
      </c>
    </row>
    <row r="46" spans="1:17" ht="51" x14ac:dyDescent="0.25">
      <c r="A46" s="4"/>
      <c r="B46" s="49" t="s">
        <v>82</v>
      </c>
      <c r="C46" s="9" t="s">
        <v>63</v>
      </c>
      <c r="D46" s="10" t="s">
        <v>12</v>
      </c>
      <c r="E46" s="10">
        <v>48600.39</v>
      </c>
      <c r="F46" s="24">
        <v>1</v>
      </c>
      <c r="G46" s="65">
        <f t="shared" si="1"/>
        <v>48600.39</v>
      </c>
      <c r="H46" s="1"/>
      <c r="I46" s="49" t="s">
        <v>82</v>
      </c>
      <c r="J46" s="9" t="s">
        <v>63</v>
      </c>
      <c r="K46" s="18"/>
      <c r="L46" s="13"/>
      <c r="M46" s="40" t="s">
        <v>12</v>
      </c>
      <c r="N46" s="40">
        <v>48600.39</v>
      </c>
      <c r="O46" s="19"/>
      <c r="P46" s="46">
        <v>1</v>
      </c>
      <c r="Q46" s="47">
        <f t="shared" si="0"/>
        <v>0</v>
      </c>
    </row>
    <row r="47" spans="1:17" ht="51" x14ac:dyDescent="0.25">
      <c r="A47" s="4"/>
      <c r="B47" s="49" t="s">
        <v>83</v>
      </c>
      <c r="C47" s="9" t="s">
        <v>64</v>
      </c>
      <c r="D47" s="10" t="s">
        <v>12</v>
      </c>
      <c r="E47" s="10">
        <v>40500.32</v>
      </c>
      <c r="F47" s="24">
        <v>1</v>
      </c>
      <c r="G47" s="65">
        <f t="shared" si="1"/>
        <v>40500.32</v>
      </c>
      <c r="H47" s="1"/>
      <c r="I47" s="49" t="s">
        <v>83</v>
      </c>
      <c r="J47" s="9" t="s">
        <v>64</v>
      </c>
      <c r="K47" s="18"/>
      <c r="L47" s="13"/>
      <c r="M47" s="40" t="s">
        <v>12</v>
      </c>
      <c r="N47" s="40">
        <v>40500.32</v>
      </c>
      <c r="O47" s="19"/>
      <c r="P47" s="46">
        <v>1</v>
      </c>
      <c r="Q47" s="47">
        <f t="shared" si="0"/>
        <v>0</v>
      </c>
    </row>
    <row r="48" spans="1:17" x14ac:dyDescent="0.25">
      <c r="A48" s="4"/>
      <c r="B48" s="51"/>
      <c r="C48" s="31" t="s">
        <v>337</v>
      </c>
      <c r="D48" s="29"/>
      <c r="E48" s="29"/>
      <c r="F48" s="30"/>
      <c r="G48" s="65"/>
      <c r="H48" s="1"/>
      <c r="I48" s="51"/>
      <c r="J48" s="31" t="s">
        <v>337</v>
      </c>
      <c r="K48" s="38"/>
      <c r="L48" s="43"/>
      <c r="M48" s="40"/>
      <c r="N48" s="40"/>
      <c r="O48" s="39"/>
      <c r="P48" s="46"/>
      <c r="Q48" s="47">
        <f t="shared" si="0"/>
        <v>0</v>
      </c>
    </row>
    <row r="49" spans="1:17" ht="25.5" x14ac:dyDescent="0.25">
      <c r="A49" s="4"/>
      <c r="B49" s="51"/>
      <c r="C49" s="31" t="s">
        <v>84</v>
      </c>
      <c r="D49" s="29"/>
      <c r="E49" s="29"/>
      <c r="F49" s="30"/>
      <c r="G49" s="65"/>
      <c r="H49" s="1"/>
      <c r="I49" s="51"/>
      <c r="J49" s="31" t="s">
        <v>84</v>
      </c>
      <c r="K49" s="38"/>
      <c r="L49" s="43"/>
      <c r="M49" s="40"/>
      <c r="N49" s="40"/>
      <c r="O49" s="39"/>
      <c r="P49" s="46"/>
      <c r="Q49" s="47">
        <f t="shared" si="0"/>
        <v>0</v>
      </c>
    </row>
    <row r="50" spans="1:17" x14ac:dyDescent="0.25">
      <c r="A50" s="4"/>
      <c r="B50" s="49" t="s">
        <v>165</v>
      </c>
      <c r="C50" s="9" t="s">
        <v>338</v>
      </c>
      <c r="D50" s="10" t="s">
        <v>12</v>
      </c>
      <c r="E50" s="10">
        <v>2277720</v>
      </c>
      <c r="F50" s="24">
        <v>1</v>
      </c>
      <c r="G50" s="65">
        <f t="shared" si="1"/>
        <v>2277720</v>
      </c>
      <c r="H50" s="1"/>
      <c r="I50" s="49" t="s">
        <v>165</v>
      </c>
      <c r="J50" s="9" t="s">
        <v>338</v>
      </c>
      <c r="K50" s="18"/>
      <c r="L50" s="13"/>
      <c r="M50" s="40" t="s">
        <v>12</v>
      </c>
      <c r="N50" s="40">
        <v>2277720</v>
      </c>
      <c r="O50" s="19"/>
      <c r="P50" s="46">
        <v>1</v>
      </c>
      <c r="Q50" s="47">
        <f t="shared" si="0"/>
        <v>0</v>
      </c>
    </row>
    <row r="51" spans="1:17" x14ac:dyDescent="0.25">
      <c r="A51" s="4"/>
      <c r="B51" s="49" t="s">
        <v>166</v>
      </c>
      <c r="C51" s="9" t="s">
        <v>339</v>
      </c>
      <c r="D51" s="10" t="s">
        <v>12</v>
      </c>
      <c r="E51" s="10">
        <v>4555440</v>
      </c>
      <c r="F51" s="24">
        <v>1</v>
      </c>
      <c r="G51" s="65">
        <f t="shared" si="1"/>
        <v>4555440</v>
      </c>
      <c r="H51" s="1"/>
      <c r="I51" s="49" t="s">
        <v>166</v>
      </c>
      <c r="J51" s="9" t="s">
        <v>339</v>
      </c>
      <c r="K51" s="18"/>
      <c r="L51" s="13"/>
      <c r="M51" s="40" t="s">
        <v>12</v>
      </c>
      <c r="N51" s="40">
        <v>4555440</v>
      </c>
      <c r="O51" s="19"/>
      <c r="P51" s="46">
        <v>1</v>
      </c>
      <c r="Q51" s="47">
        <f t="shared" si="0"/>
        <v>0</v>
      </c>
    </row>
    <row r="52" spans="1:17" ht="25.5" x14ac:dyDescent="0.25">
      <c r="A52" s="4"/>
      <c r="B52" s="51"/>
      <c r="C52" s="31" t="s">
        <v>85</v>
      </c>
      <c r="D52" s="29"/>
      <c r="E52" s="29"/>
      <c r="F52" s="30"/>
      <c r="G52" s="65"/>
      <c r="H52" s="1"/>
      <c r="I52" s="51"/>
      <c r="J52" s="31" t="s">
        <v>85</v>
      </c>
      <c r="K52" s="38"/>
      <c r="L52" s="43"/>
      <c r="M52" s="40"/>
      <c r="N52" s="40"/>
      <c r="O52" s="39"/>
      <c r="P52" s="46"/>
      <c r="Q52" s="47">
        <f t="shared" si="0"/>
        <v>0</v>
      </c>
    </row>
    <row r="53" spans="1:17" x14ac:dyDescent="0.25">
      <c r="A53" s="4"/>
      <c r="B53" s="51"/>
      <c r="C53" s="31" t="s">
        <v>86</v>
      </c>
      <c r="D53" s="29"/>
      <c r="E53" s="29"/>
      <c r="F53" s="30"/>
      <c r="G53" s="65"/>
      <c r="H53" s="1"/>
      <c r="I53" s="51"/>
      <c r="J53" s="31" t="s">
        <v>86</v>
      </c>
      <c r="K53" s="38"/>
      <c r="L53" s="43"/>
      <c r="M53" s="40"/>
      <c r="N53" s="40"/>
      <c r="O53" s="39"/>
      <c r="P53" s="46"/>
      <c r="Q53" s="47">
        <f t="shared" si="0"/>
        <v>0</v>
      </c>
    </row>
    <row r="54" spans="1:17" ht="25.5" x14ac:dyDescent="0.25">
      <c r="A54" s="4"/>
      <c r="B54" s="49" t="s">
        <v>167</v>
      </c>
      <c r="C54" s="9" t="s">
        <v>340</v>
      </c>
      <c r="D54" s="10" t="s">
        <v>12</v>
      </c>
      <c r="E54" s="10">
        <v>3224.77</v>
      </c>
      <c r="F54" s="24">
        <v>125</v>
      </c>
      <c r="G54" s="65">
        <f t="shared" si="1"/>
        <v>403096.25</v>
      </c>
      <c r="H54" s="1"/>
      <c r="I54" s="49" t="s">
        <v>167</v>
      </c>
      <c r="J54" s="9" t="s">
        <v>340</v>
      </c>
      <c r="K54" s="18"/>
      <c r="L54" s="13"/>
      <c r="M54" s="40" t="s">
        <v>12</v>
      </c>
      <c r="N54" s="40">
        <v>3224.77</v>
      </c>
      <c r="O54" s="19"/>
      <c r="P54" s="46">
        <v>125</v>
      </c>
      <c r="Q54" s="47">
        <f t="shared" si="0"/>
        <v>0</v>
      </c>
    </row>
    <row r="55" spans="1:17" ht="25.5" x14ac:dyDescent="0.25">
      <c r="A55" s="4"/>
      <c r="B55" s="51"/>
      <c r="C55" s="31" t="s">
        <v>87</v>
      </c>
      <c r="D55" s="29"/>
      <c r="E55" s="29"/>
      <c r="F55" s="30"/>
      <c r="G55" s="65"/>
      <c r="H55" s="1"/>
      <c r="I55" s="51"/>
      <c r="J55" s="31" t="s">
        <v>87</v>
      </c>
      <c r="K55" s="38"/>
      <c r="L55" s="43"/>
      <c r="M55" s="40"/>
      <c r="N55" s="40"/>
      <c r="O55" s="39"/>
      <c r="P55" s="46"/>
      <c r="Q55" s="47">
        <f t="shared" si="0"/>
        <v>0</v>
      </c>
    </row>
    <row r="56" spans="1:17" ht="25.5" x14ac:dyDescent="0.25">
      <c r="A56" s="4"/>
      <c r="B56" s="49" t="s">
        <v>168</v>
      </c>
      <c r="C56" s="9" t="s">
        <v>88</v>
      </c>
      <c r="D56" s="10" t="s">
        <v>12</v>
      </c>
      <c r="E56" s="10">
        <v>11156527.310000001</v>
      </c>
      <c r="F56" s="24">
        <v>1</v>
      </c>
      <c r="G56" s="65">
        <f t="shared" si="1"/>
        <v>11156527.310000001</v>
      </c>
      <c r="H56" s="1"/>
      <c r="I56" s="49" t="s">
        <v>168</v>
      </c>
      <c r="J56" s="9" t="s">
        <v>88</v>
      </c>
      <c r="K56" s="18"/>
      <c r="L56" s="13"/>
      <c r="M56" s="40" t="s">
        <v>12</v>
      </c>
      <c r="N56" s="40">
        <v>11156527.310000001</v>
      </c>
      <c r="O56" s="19"/>
      <c r="P56" s="46">
        <v>1</v>
      </c>
      <c r="Q56" s="47">
        <f t="shared" si="0"/>
        <v>0</v>
      </c>
    </row>
    <row r="57" spans="1:17" ht="25.5" x14ac:dyDescent="0.25">
      <c r="A57" s="4"/>
      <c r="B57" s="49" t="s">
        <v>169</v>
      </c>
      <c r="C57" s="9" t="s">
        <v>89</v>
      </c>
      <c r="D57" s="10" t="s">
        <v>12</v>
      </c>
      <c r="E57" s="10">
        <v>7692339.96</v>
      </c>
      <c r="F57" s="24">
        <v>1</v>
      </c>
      <c r="G57" s="65">
        <f t="shared" si="1"/>
        <v>7692339.96</v>
      </c>
      <c r="H57" s="1"/>
      <c r="I57" s="49" t="s">
        <v>169</v>
      </c>
      <c r="J57" s="9" t="s">
        <v>89</v>
      </c>
      <c r="K57" s="18"/>
      <c r="L57" s="13"/>
      <c r="M57" s="40" t="s">
        <v>12</v>
      </c>
      <c r="N57" s="40">
        <v>7692339.96</v>
      </c>
      <c r="O57" s="19"/>
      <c r="P57" s="46">
        <v>1</v>
      </c>
      <c r="Q57" s="47">
        <f t="shared" si="0"/>
        <v>0</v>
      </c>
    </row>
    <row r="58" spans="1:17" ht="25.5" x14ac:dyDescent="0.25">
      <c r="A58" s="4"/>
      <c r="B58" s="51"/>
      <c r="C58" s="31" t="s">
        <v>90</v>
      </c>
      <c r="D58" s="29"/>
      <c r="E58" s="29"/>
      <c r="F58" s="30"/>
      <c r="G58" s="65"/>
      <c r="H58" s="1"/>
      <c r="I58" s="51"/>
      <c r="J58" s="31" t="s">
        <v>90</v>
      </c>
      <c r="K58" s="38"/>
      <c r="L58" s="43"/>
      <c r="M58" s="40"/>
      <c r="N58" s="40"/>
      <c r="O58" s="39"/>
      <c r="P58" s="46"/>
      <c r="Q58" s="47">
        <f t="shared" si="0"/>
        <v>0</v>
      </c>
    </row>
    <row r="59" spans="1:17" ht="25.5" x14ac:dyDescent="0.25">
      <c r="A59" s="4"/>
      <c r="B59" s="49" t="s">
        <v>170</v>
      </c>
      <c r="C59" s="9" t="s">
        <v>91</v>
      </c>
      <c r="D59" s="10" t="s">
        <v>12</v>
      </c>
      <c r="E59" s="10">
        <v>3714.37</v>
      </c>
      <c r="F59" s="24">
        <v>3000</v>
      </c>
      <c r="G59" s="65">
        <f t="shared" si="1"/>
        <v>11143110</v>
      </c>
      <c r="H59" s="1"/>
      <c r="I59" s="49" t="s">
        <v>170</v>
      </c>
      <c r="J59" s="9" t="s">
        <v>91</v>
      </c>
      <c r="K59" s="18"/>
      <c r="L59" s="13"/>
      <c r="M59" s="40" t="s">
        <v>12</v>
      </c>
      <c r="N59" s="40">
        <v>3714.37</v>
      </c>
      <c r="O59" s="19"/>
      <c r="P59" s="46">
        <v>3000</v>
      </c>
      <c r="Q59" s="47">
        <f t="shared" si="0"/>
        <v>0</v>
      </c>
    </row>
    <row r="60" spans="1:17" x14ac:dyDescent="0.25">
      <c r="A60" s="4"/>
      <c r="B60" s="51"/>
      <c r="C60" s="31" t="s">
        <v>92</v>
      </c>
      <c r="D60" s="29"/>
      <c r="E60" s="29"/>
      <c r="F60" s="30"/>
      <c r="G60" s="65"/>
      <c r="H60" s="1"/>
      <c r="I60" s="51"/>
      <c r="J60" s="31" t="s">
        <v>92</v>
      </c>
      <c r="K60" s="38"/>
      <c r="L60" s="43"/>
      <c r="M60" s="40"/>
      <c r="N60" s="40"/>
      <c r="O60" s="39"/>
      <c r="P60" s="46"/>
      <c r="Q60" s="47">
        <f t="shared" si="0"/>
        <v>0</v>
      </c>
    </row>
    <row r="61" spans="1:17" x14ac:dyDescent="0.25">
      <c r="A61" s="4"/>
      <c r="B61" s="51"/>
      <c r="C61" s="31" t="s">
        <v>93</v>
      </c>
      <c r="D61" s="29"/>
      <c r="E61" s="29"/>
      <c r="F61" s="30"/>
      <c r="G61" s="65"/>
      <c r="H61" s="1"/>
      <c r="I61" s="51"/>
      <c r="J61" s="31" t="s">
        <v>93</v>
      </c>
      <c r="K61" s="38"/>
      <c r="L61" s="43"/>
      <c r="M61" s="40"/>
      <c r="N61" s="40"/>
      <c r="O61" s="39"/>
      <c r="P61" s="46"/>
      <c r="Q61" s="47">
        <f t="shared" si="0"/>
        <v>0</v>
      </c>
    </row>
    <row r="62" spans="1:17" ht="25.5" x14ac:dyDescent="0.25">
      <c r="A62" s="4"/>
      <c r="B62" s="49" t="s">
        <v>171</v>
      </c>
      <c r="C62" s="9" t="s">
        <v>94</v>
      </c>
      <c r="D62" s="10" t="s">
        <v>12</v>
      </c>
      <c r="E62" s="10">
        <v>2017180.8</v>
      </c>
      <c r="F62" s="24">
        <v>1</v>
      </c>
      <c r="G62" s="65">
        <f t="shared" si="1"/>
        <v>2017180.8</v>
      </c>
      <c r="H62" s="1"/>
      <c r="I62" s="49" t="s">
        <v>171</v>
      </c>
      <c r="J62" s="9" t="s">
        <v>94</v>
      </c>
      <c r="K62" s="18"/>
      <c r="L62" s="13"/>
      <c r="M62" s="40" t="s">
        <v>12</v>
      </c>
      <c r="N62" s="40">
        <v>2017180.8</v>
      </c>
      <c r="O62" s="19"/>
      <c r="P62" s="46">
        <v>1</v>
      </c>
      <c r="Q62" s="47">
        <f t="shared" si="0"/>
        <v>0</v>
      </c>
    </row>
    <row r="63" spans="1:17" x14ac:dyDescent="0.25">
      <c r="A63" s="4"/>
      <c r="B63" s="51"/>
      <c r="C63" s="31" t="s">
        <v>95</v>
      </c>
      <c r="D63" s="29"/>
      <c r="E63" s="29"/>
      <c r="F63" s="30"/>
      <c r="G63" s="65"/>
      <c r="H63" s="1"/>
      <c r="I63" s="51"/>
      <c r="J63" s="31" t="s">
        <v>95</v>
      </c>
      <c r="K63" s="38"/>
      <c r="L63" s="43"/>
      <c r="M63" s="40"/>
      <c r="N63" s="40"/>
      <c r="O63" s="39"/>
      <c r="P63" s="46"/>
      <c r="Q63" s="47">
        <f t="shared" si="0"/>
        <v>0</v>
      </c>
    </row>
    <row r="64" spans="1:17" ht="25.5" x14ac:dyDescent="0.25">
      <c r="A64" s="4"/>
      <c r="B64" s="49" t="s">
        <v>172</v>
      </c>
      <c r="C64" s="9" t="s">
        <v>96</v>
      </c>
      <c r="D64" s="10" t="s">
        <v>12</v>
      </c>
      <c r="E64" s="10">
        <v>1008590.4</v>
      </c>
      <c r="F64" s="24">
        <v>1</v>
      </c>
      <c r="G64" s="65">
        <f t="shared" si="1"/>
        <v>1008590.4</v>
      </c>
      <c r="H64" s="1"/>
      <c r="I64" s="49" t="s">
        <v>172</v>
      </c>
      <c r="J64" s="9" t="s">
        <v>96</v>
      </c>
      <c r="K64" s="18"/>
      <c r="L64" s="13"/>
      <c r="M64" s="40" t="s">
        <v>12</v>
      </c>
      <c r="N64" s="40">
        <v>1008590.4</v>
      </c>
      <c r="O64" s="19"/>
      <c r="P64" s="46">
        <v>1</v>
      </c>
      <c r="Q64" s="47">
        <f t="shared" si="0"/>
        <v>0</v>
      </c>
    </row>
    <row r="65" spans="1:17" x14ac:dyDescent="0.25">
      <c r="A65" s="4"/>
      <c r="B65" s="51"/>
      <c r="C65" s="31" t="s">
        <v>97</v>
      </c>
      <c r="D65" s="29"/>
      <c r="E65" s="29"/>
      <c r="F65" s="30"/>
      <c r="G65" s="65"/>
      <c r="H65" s="1"/>
      <c r="I65" s="51"/>
      <c r="J65" s="31" t="s">
        <v>97</v>
      </c>
      <c r="K65" s="38"/>
      <c r="L65" s="43"/>
      <c r="M65" s="40"/>
      <c r="N65" s="40"/>
      <c r="O65" s="39"/>
      <c r="P65" s="46"/>
      <c r="Q65" s="47">
        <f t="shared" si="0"/>
        <v>0</v>
      </c>
    </row>
    <row r="66" spans="1:17" ht="25.5" x14ac:dyDescent="0.25">
      <c r="A66" s="4"/>
      <c r="B66" s="49" t="s">
        <v>173</v>
      </c>
      <c r="C66" s="9" t="s">
        <v>341</v>
      </c>
      <c r="D66" s="10" t="s">
        <v>12</v>
      </c>
      <c r="E66" s="10">
        <v>2353377.6</v>
      </c>
      <c r="F66" s="24">
        <v>1</v>
      </c>
      <c r="G66" s="65">
        <f t="shared" si="1"/>
        <v>2353377.6</v>
      </c>
      <c r="H66" s="1"/>
      <c r="I66" s="49" t="s">
        <v>173</v>
      </c>
      <c r="J66" s="9" t="s">
        <v>341</v>
      </c>
      <c r="K66" s="18"/>
      <c r="L66" s="13"/>
      <c r="M66" s="40" t="s">
        <v>12</v>
      </c>
      <c r="N66" s="40">
        <v>2353377.6</v>
      </c>
      <c r="O66" s="19"/>
      <c r="P66" s="46">
        <v>1</v>
      </c>
      <c r="Q66" s="47">
        <f t="shared" si="0"/>
        <v>0</v>
      </c>
    </row>
    <row r="67" spans="1:17" ht="25.5" x14ac:dyDescent="0.25">
      <c r="A67" s="4"/>
      <c r="B67" s="51"/>
      <c r="C67" s="31" t="s">
        <v>98</v>
      </c>
      <c r="D67" s="29"/>
      <c r="E67" s="29"/>
      <c r="F67" s="30"/>
      <c r="G67" s="65"/>
      <c r="H67" s="1"/>
      <c r="I67" s="51"/>
      <c r="J67" s="31" t="s">
        <v>98</v>
      </c>
      <c r="K67" s="38"/>
      <c r="L67" s="43"/>
      <c r="M67" s="40"/>
      <c r="N67" s="40"/>
      <c r="O67" s="39"/>
      <c r="P67" s="46"/>
      <c r="Q67" s="47">
        <f t="shared" si="0"/>
        <v>0</v>
      </c>
    </row>
    <row r="68" spans="1:17" x14ac:dyDescent="0.25">
      <c r="A68" s="4"/>
      <c r="B68" s="51"/>
      <c r="C68" s="31" t="s">
        <v>99</v>
      </c>
      <c r="D68" s="29"/>
      <c r="E68" s="29"/>
      <c r="F68" s="30"/>
      <c r="G68" s="65"/>
      <c r="H68" s="1"/>
      <c r="I68" s="51"/>
      <c r="J68" s="31" t="s">
        <v>99</v>
      </c>
      <c r="K68" s="38"/>
      <c r="L68" s="43"/>
      <c r="M68" s="40"/>
      <c r="N68" s="40"/>
      <c r="O68" s="39"/>
      <c r="P68" s="46"/>
      <c r="Q68" s="47">
        <f t="shared" si="0"/>
        <v>0</v>
      </c>
    </row>
    <row r="69" spans="1:17" ht="38.25" x14ac:dyDescent="0.25">
      <c r="A69" s="4"/>
      <c r="B69" s="49" t="s">
        <v>174</v>
      </c>
      <c r="C69" s="9" t="s">
        <v>100</v>
      </c>
      <c r="D69" s="10" t="s">
        <v>12</v>
      </c>
      <c r="E69" s="10">
        <v>22692.29</v>
      </c>
      <c r="F69" s="24">
        <v>1</v>
      </c>
      <c r="G69" s="65">
        <f t="shared" si="1"/>
        <v>22692.29</v>
      </c>
      <c r="H69" s="1"/>
      <c r="I69" s="49" t="s">
        <v>174</v>
      </c>
      <c r="J69" s="9" t="s">
        <v>100</v>
      </c>
      <c r="K69" s="18"/>
      <c r="L69" s="13"/>
      <c r="M69" s="40" t="s">
        <v>12</v>
      </c>
      <c r="N69" s="40">
        <v>22692.29</v>
      </c>
      <c r="O69" s="19"/>
      <c r="P69" s="46">
        <v>1</v>
      </c>
      <c r="Q69" s="47">
        <f t="shared" si="0"/>
        <v>0</v>
      </c>
    </row>
    <row r="70" spans="1:17" ht="38.25" x14ac:dyDescent="0.25">
      <c r="A70" s="4"/>
      <c r="B70" s="49" t="s">
        <v>175</v>
      </c>
      <c r="C70" s="9" t="s">
        <v>101</v>
      </c>
      <c r="D70" s="10" t="s">
        <v>12</v>
      </c>
      <c r="E70" s="10">
        <v>2270</v>
      </c>
      <c r="F70" s="24">
        <v>2</v>
      </c>
      <c r="G70" s="65">
        <f t="shared" si="1"/>
        <v>4540</v>
      </c>
      <c r="H70" s="1"/>
      <c r="I70" s="49" t="s">
        <v>175</v>
      </c>
      <c r="J70" s="9" t="s">
        <v>101</v>
      </c>
      <c r="K70" s="18"/>
      <c r="L70" s="13"/>
      <c r="M70" s="40" t="s">
        <v>12</v>
      </c>
      <c r="N70" s="40">
        <v>2269.81</v>
      </c>
      <c r="O70" s="19"/>
      <c r="P70" s="46">
        <v>2</v>
      </c>
      <c r="Q70" s="47">
        <f t="shared" si="0"/>
        <v>0</v>
      </c>
    </row>
    <row r="71" spans="1:17" ht="38.25" x14ac:dyDescent="0.25">
      <c r="A71" s="4"/>
      <c r="B71" s="49" t="s">
        <v>176</v>
      </c>
      <c r="C71" s="9" t="s">
        <v>102</v>
      </c>
      <c r="D71" s="10" t="s">
        <v>12</v>
      </c>
      <c r="E71" s="10">
        <v>699.3</v>
      </c>
      <c r="F71" s="24">
        <v>30</v>
      </c>
      <c r="G71" s="65">
        <f t="shared" si="1"/>
        <v>20979</v>
      </c>
      <c r="H71" s="1"/>
      <c r="I71" s="49" t="s">
        <v>176</v>
      </c>
      <c r="J71" s="9" t="s">
        <v>102</v>
      </c>
      <c r="K71" s="18"/>
      <c r="L71" s="13"/>
      <c r="M71" s="40" t="s">
        <v>12</v>
      </c>
      <c r="N71" s="40">
        <v>699.3</v>
      </c>
      <c r="O71" s="19"/>
      <c r="P71" s="46">
        <v>30</v>
      </c>
      <c r="Q71" s="47">
        <f t="shared" si="0"/>
        <v>0</v>
      </c>
    </row>
    <row r="72" spans="1:17" ht="38.25" x14ac:dyDescent="0.25">
      <c r="A72" s="4"/>
      <c r="B72" s="49" t="s">
        <v>177</v>
      </c>
      <c r="C72" s="9" t="s">
        <v>103</v>
      </c>
      <c r="D72" s="10" t="s">
        <v>12</v>
      </c>
      <c r="E72" s="10">
        <v>23310</v>
      </c>
      <c r="F72" s="24">
        <v>1</v>
      </c>
      <c r="G72" s="65">
        <f t="shared" si="1"/>
        <v>23310</v>
      </c>
      <c r="H72" s="1"/>
      <c r="I72" s="49" t="s">
        <v>177</v>
      </c>
      <c r="J72" s="9" t="s">
        <v>103</v>
      </c>
      <c r="K72" s="18"/>
      <c r="L72" s="13"/>
      <c r="M72" s="40" t="s">
        <v>12</v>
      </c>
      <c r="N72" s="40">
        <v>23310</v>
      </c>
      <c r="O72" s="19"/>
      <c r="P72" s="46">
        <v>1</v>
      </c>
      <c r="Q72" s="47">
        <f t="shared" si="0"/>
        <v>0</v>
      </c>
    </row>
    <row r="73" spans="1:17" ht="38.25" x14ac:dyDescent="0.25">
      <c r="A73" s="4"/>
      <c r="B73" s="49" t="s">
        <v>178</v>
      </c>
      <c r="C73" s="9" t="s">
        <v>104</v>
      </c>
      <c r="D73" s="10" t="s">
        <v>12</v>
      </c>
      <c r="E73" s="10">
        <v>173135.03</v>
      </c>
      <c r="F73" s="24">
        <v>2</v>
      </c>
      <c r="G73" s="65">
        <f t="shared" si="1"/>
        <v>346270.06</v>
      </c>
      <c r="H73" s="1"/>
      <c r="I73" s="49" t="s">
        <v>178</v>
      </c>
      <c r="J73" s="9" t="s">
        <v>104</v>
      </c>
      <c r="K73" s="18"/>
      <c r="L73" s="13"/>
      <c r="M73" s="40" t="s">
        <v>12</v>
      </c>
      <c r="N73" s="40">
        <v>173135.03</v>
      </c>
      <c r="O73" s="19"/>
      <c r="P73" s="46">
        <v>2</v>
      </c>
      <c r="Q73" s="47">
        <f t="shared" si="0"/>
        <v>0</v>
      </c>
    </row>
    <row r="74" spans="1:17" x14ac:dyDescent="0.25">
      <c r="A74" s="4"/>
      <c r="B74" s="51"/>
      <c r="C74" s="31" t="s">
        <v>105</v>
      </c>
      <c r="D74" s="29"/>
      <c r="E74" s="29"/>
      <c r="F74" s="30"/>
      <c r="G74" s="65"/>
      <c r="H74" s="1"/>
      <c r="I74" s="51"/>
      <c r="J74" s="31" t="s">
        <v>105</v>
      </c>
      <c r="K74" s="38"/>
      <c r="L74" s="43"/>
      <c r="M74" s="40"/>
      <c r="N74" s="40"/>
      <c r="O74" s="39"/>
      <c r="P74" s="46"/>
      <c r="Q74" s="47">
        <f t="shared" si="0"/>
        <v>0</v>
      </c>
    </row>
    <row r="75" spans="1:17" x14ac:dyDescent="0.25">
      <c r="A75" s="4"/>
      <c r="B75" s="51"/>
      <c r="C75" s="31" t="s">
        <v>106</v>
      </c>
      <c r="D75" s="29"/>
      <c r="E75" s="29"/>
      <c r="F75" s="30"/>
      <c r="G75" s="65"/>
      <c r="H75" s="1"/>
      <c r="I75" s="51"/>
      <c r="J75" s="31" t="s">
        <v>106</v>
      </c>
      <c r="K75" s="38"/>
      <c r="L75" s="43"/>
      <c r="M75" s="40"/>
      <c r="N75" s="40"/>
      <c r="O75" s="39"/>
      <c r="P75" s="46"/>
      <c r="Q75" s="47">
        <f t="shared" si="0"/>
        <v>0</v>
      </c>
    </row>
    <row r="76" spans="1:17" ht="38.25" x14ac:dyDescent="0.25">
      <c r="A76" s="4"/>
      <c r="B76" s="49" t="s">
        <v>179</v>
      </c>
      <c r="C76" s="9" t="s">
        <v>107</v>
      </c>
      <c r="D76" s="10" t="s">
        <v>12</v>
      </c>
      <c r="E76" s="10">
        <v>15994</v>
      </c>
      <c r="F76" s="24">
        <v>4</v>
      </c>
      <c r="G76" s="65">
        <f t="shared" ref="G76:G139" si="2">ROUND(F76*E76,2)</f>
        <v>63976</v>
      </c>
      <c r="H76" s="1"/>
      <c r="I76" s="49" t="s">
        <v>179</v>
      </c>
      <c r="J76" s="9" t="s">
        <v>107</v>
      </c>
      <c r="K76" s="18"/>
      <c r="L76" s="13"/>
      <c r="M76" s="40" t="s">
        <v>12</v>
      </c>
      <c r="N76" s="40">
        <v>15993.58</v>
      </c>
      <c r="O76" s="19"/>
      <c r="P76" s="46">
        <v>4</v>
      </c>
      <c r="Q76" s="47">
        <f t="shared" ref="Q76:Q139" si="3">O76*P76</f>
        <v>0</v>
      </c>
    </row>
    <row r="77" spans="1:17" ht="38.25" x14ac:dyDescent="0.25">
      <c r="A77" s="4"/>
      <c r="B77" s="49" t="s">
        <v>181</v>
      </c>
      <c r="C77" s="9" t="s">
        <v>108</v>
      </c>
      <c r="D77" s="10" t="s">
        <v>12</v>
      </c>
      <c r="E77" s="10">
        <v>27292.27</v>
      </c>
      <c r="F77" s="24">
        <v>2</v>
      </c>
      <c r="G77" s="65">
        <f t="shared" si="2"/>
        <v>54584.54</v>
      </c>
      <c r="H77" s="1"/>
      <c r="I77" s="49" t="s">
        <v>181</v>
      </c>
      <c r="J77" s="9" t="s">
        <v>108</v>
      </c>
      <c r="K77" s="18"/>
      <c r="L77" s="13"/>
      <c r="M77" s="40" t="s">
        <v>12</v>
      </c>
      <c r="N77" s="40">
        <v>27292.27</v>
      </c>
      <c r="O77" s="19"/>
      <c r="P77" s="46">
        <v>2</v>
      </c>
      <c r="Q77" s="47">
        <f t="shared" si="3"/>
        <v>0</v>
      </c>
    </row>
    <row r="78" spans="1:17" x14ac:dyDescent="0.25">
      <c r="A78" s="4"/>
      <c r="B78" s="51"/>
      <c r="C78" s="31" t="s">
        <v>109</v>
      </c>
      <c r="D78" s="29"/>
      <c r="E78" s="29"/>
      <c r="F78" s="30"/>
      <c r="G78" s="65"/>
      <c r="H78" s="1"/>
      <c r="I78" s="51"/>
      <c r="J78" s="31" t="s">
        <v>109</v>
      </c>
      <c r="K78" s="38"/>
      <c r="L78" s="43"/>
      <c r="M78" s="40"/>
      <c r="N78" s="40"/>
      <c r="O78" s="39"/>
      <c r="P78" s="46"/>
      <c r="Q78" s="47">
        <f t="shared" si="3"/>
        <v>0</v>
      </c>
    </row>
    <row r="79" spans="1:17" ht="38.25" x14ac:dyDescent="0.25">
      <c r="A79" s="4"/>
      <c r="B79" s="49" t="s">
        <v>182</v>
      </c>
      <c r="C79" s="9" t="s">
        <v>107</v>
      </c>
      <c r="D79" s="10" t="s">
        <v>12</v>
      </c>
      <c r="E79" s="10">
        <v>15994</v>
      </c>
      <c r="F79" s="24">
        <v>4</v>
      </c>
      <c r="G79" s="65">
        <f t="shared" si="2"/>
        <v>63976</v>
      </c>
      <c r="H79" s="1"/>
      <c r="I79" s="49" t="s">
        <v>182</v>
      </c>
      <c r="J79" s="9" t="s">
        <v>107</v>
      </c>
      <c r="K79" s="18"/>
      <c r="L79" s="13"/>
      <c r="M79" s="40" t="s">
        <v>12</v>
      </c>
      <c r="N79" s="40">
        <v>15993.58</v>
      </c>
      <c r="O79" s="19"/>
      <c r="P79" s="46">
        <v>4</v>
      </c>
      <c r="Q79" s="47">
        <f t="shared" si="3"/>
        <v>0</v>
      </c>
    </row>
    <row r="80" spans="1:17" ht="38.25" x14ac:dyDescent="0.25">
      <c r="A80" s="4"/>
      <c r="B80" s="49" t="s">
        <v>184</v>
      </c>
      <c r="C80" s="9" t="s">
        <v>108</v>
      </c>
      <c r="D80" s="10" t="s">
        <v>12</v>
      </c>
      <c r="E80" s="10">
        <v>27292.27</v>
      </c>
      <c r="F80" s="24">
        <v>2</v>
      </c>
      <c r="G80" s="65">
        <f t="shared" si="2"/>
        <v>54584.54</v>
      </c>
      <c r="H80" s="1"/>
      <c r="I80" s="49" t="s">
        <v>184</v>
      </c>
      <c r="J80" s="9" t="s">
        <v>108</v>
      </c>
      <c r="K80" s="18"/>
      <c r="L80" s="13"/>
      <c r="M80" s="40" t="s">
        <v>12</v>
      </c>
      <c r="N80" s="40">
        <v>27292.27</v>
      </c>
      <c r="O80" s="19"/>
      <c r="P80" s="46">
        <v>2</v>
      </c>
      <c r="Q80" s="47">
        <f t="shared" si="3"/>
        <v>0</v>
      </c>
    </row>
    <row r="81" spans="1:17" x14ac:dyDescent="0.25">
      <c r="A81" s="4"/>
      <c r="B81" s="51"/>
      <c r="C81" s="31" t="s">
        <v>110</v>
      </c>
      <c r="D81" s="29"/>
      <c r="E81" s="29"/>
      <c r="F81" s="30"/>
      <c r="G81" s="65"/>
      <c r="H81" s="1"/>
      <c r="I81" s="51"/>
      <c r="J81" s="31" t="s">
        <v>110</v>
      </c>
      <c r="K81" s="38"/>
      <c r="L81" s="43"/>
      <c r="M81" s="40"/>
      <c r="N81" s="40"/>
      <c r="O81" s="39"/>
      <c r="P81" s="46"/>
      <c r="Q81" s="47">
        <f t="shared" si="3"/>
        <v>0</v>
      </c>
    </row>
    <row r="82" spans="1:17" ht="38.25" x14ac:dyDescent="0.25">
      <c r="A82" s="4"/>
      <c r="B82" s="49" t="s">
        <v>185</v>
      </c>
      <c r="C82" s="9" t="s">
        <v>111</v>
      </c>
      <c r="D82" s="10" t="s">
        <v>12</v>
      </c>
      <c r="E82" s="10">
        <v>18878.36</v>
      </c>
      <c r="F82" s="24">
        <v>8</v>
      </c>
      <c r="G82" s="65">
        <f t="shared" si="2"/>
        <v>151026.88</v>
      </c>
      <c r="H82" s="1"/>
      <c r="I82" s="49" t="s">
        <v>185</v>
      </c>
      <c r="J82" s="9" t="s">
        <v>111</v>
      </c>
      <c r="K82" s="18"/>
      <c r="L82" s="13"/>
      <c r="M82" s="40" t="s">
        <v>12</v>
      </c>
      <c r="N82" s="40">
        <v>18878.36</v>
      </c>
      <c r="O82" s="19"/>
      <c r="P82" s="46">
        <v>8</v>
      </c>
      <c r="Q82" s="47">
        <f t="shared" si="3"/>
        <v>0</v>
      </c>
    </row>
    <row r="83" spans="1:17" ht="38.25" x14ac:dyDescent="0.25">
      <c r="A83" s="4"/>
      <c r="B83" s="49" t="s">
        <v>186</v>
      </c>
      <c r="C83" s="9" t="s">
        <v>112</v>
      </c>
      <c r="D83" s="10" t="s">
        <v>12</v>
      </c>
      <c r="E83" s="10">
        <v>32215.01</v>
      </c>
      <c r="F83" s="24">
        <v>2</v>
      </c>
      <c r="G83" s="65">
        <f t="shared" si="2"/>
        <v>64430.02</v>
      </c>
      <c r="H83" s="1"/>
      <c r="I83" s="49" t="s">
        <v>186</v>
      </c>
      <c r="J83" s="9" t="s">
        <v>112</v>
      </c>
      <c r="K83" s="18"/>
      <c r="L83" s="13"/>
      <c r="M83" s="40" t="s">
        <v>12</v>
      </c>
      <c r="N83" s="40">
        <v>32215.01</v>
      </c>
      <c r="O83" s="19"/>
      <c r="P83" s="46">
        <v>2</v>
      </c>
      <c r="Q83" s="47">
        <f t="shared" si="3"/>
        <v>0</v>
      </c>
    </row>
    <row r="84" spans="1:17" ht="38.25" x14ac:dyDescent="0.25">
      <c r="A84" s="4"/>
      <c r="B84" s="49" t="s">
        <v>187</v>
      </c>
      <c r="C84" s="9" t="s">
        <v>113</v>
      </c>
      <c r="D84" s="10" t="s">
        <v>12</v>
      </c>
      <c r="E84" s="10">
        <v>34313.589999999997</v>
      </c>
      <c r="F84" s="24">
        <v>10</v>
      </c>
      <c r="G84" s="65">
        <f t="shared" si="2"/>
        <v>343135.9</v>
      </c>
      <c r="H84" s="1"/>
      <c r="I84" s="49" t="s">
        <v>187</v>
      </c>
      <c r="J84" s="9" t="s">
        <v>113</v>
      </c>
      <c r="K84" s="18"/>
      <c r="L84" s="13"/>
      <c r="M84" s="40" t="s">
        <v>12</v>
      </c>
      <c r="N84" s="40">
        <v>34313.589999999997</v>
      </c>
      <c r="O84" s="19"/>
      <c r="P84" s="46">
        <v>10</v>
      </c>
      <c r="Q84" s="47">
        <f t="shared" si="3"/>
        <v>0</v>
      </c>
    </row>
    <row r="85" spans="1:17" x14ac:dyDescent="0.25">
      <c r="A85" s="4"/>
      <c r="B85" s="51"/>
      <c r="C85" s="31" t="s">
        <v>114</v>
      </c>
      <c r="D85" s="29"/>
      <c r="E85" s="29"/>
      <c r="F85" s="30"/>
      <c r="G85" s="65"/>
      <c r="H85" s="1"/>
      <c r="I85" s="51"/>
      <c r="J85" s="31" t="s">
        <v>114</v>
      </c>
      <c r="K85" s="38"/>
      <c r="L85" s="43"/>
      <c r="M85" s="40"/>
      <c r="N85" s="40"/>
      <c r="O85" s="39"/>
      <c r="P85" s="46"/>
      <c r="Q85" s="47">
        <f t="shared" si="3"/>
        <v>0</v>
      </c>
    </row>
    <row r="86" spans="1:17" ht="38.25" x14ac:dyDescent="0.25">
      <c r="A86" s="4"/>
      <c r="B86" s="49" t="s">
        <v>188</v>
      </c>
      <c r="C86" s="9" t="s">
        <v>115</v>
      </c>
      <c r="D86" s="10" t="s">
        <v>12</v>
      </c>
      <c r="E86" s="10">
        <v>24517.119999999999</v>
      </c>
      <c r="F86" s="24">
        <v>6</v>
      </c>
      <c r="G86" s="65">
        <f t="shared" si="2"/>
        <v>147102.72</v>
      </c>
      <c r="H86" s="1"/>
      <c r="I86" s="49" t="s">
        <v>188</v>
      </c>
      <c r="J86" s="9" t="s">
        <v>115</v>
      </c>
      <c r="K86" s="18"/>
      <c r="L86" s="13"/>
      <c r="M86" s="40" t="s">
        <v>12</v>
      </c>
      <c r="N86" s="40">
        <v>24517.119999999999</v>
      </c>
      <c r="O86" s="19"/>
      <c r="P86" s="46">
        <v>6</v>
      </c>
      <c r="Q86" s="47">
        <f t="shared" si="3"/>
        <v>0</v>
      </c>
    </row>
    <row r="87" spans="1:17" ht="38.25" x14ac:dyDescent="0.25">
      <c r="A87" s="4"/>
      <c r="B87" s="49" t="s">
        <v>189</v>
      </c>
      <c r="C87" s="9" t="s">
        <v>116</v>
      </c>
      <c r="D87" s="10" t="s">
        <v>12</v>
      </c>
      <c r="E87" s="10">
        <v>41837.29</v>
      </c>
      <c r="F87" s="24">
        <v>2</v>
      </c>
      <c r="G87" s="65">
        <f t="shared" si="2"/>
        <v>83674.58</v>
      </c>
      <c r="H87" s="1"/>
      <c r="I87" s="49" t="s">
        <v>189</v>
      </c>
      <c r="J87" s="9" t="s">
        <v>116</v>
      </c>
      <c r="K87" s="18"/>
      <c r="L87" s="13"/>
      <c r="M87" s="40" t="s">
        <v>12</v>
      </c>
      <c r="N87" s="40">
        <v>41837.29</v>
      </c>
      <c r="O87" s="19"/>
      <c r="P87" s="46">
        <v>2</v>
      </c>
      <c r="Q87" s="47">
        <f t="shared" si="3"/>
        <v>0</v>
      </c>
    </row>
    <row r="88" spans="1:17" x14ac:dyDescent="0.25">
      <c r="A88" s="4"/>
      <c r="B88" s="51"/>
      <c r="C88" s="31" t="s">
        <v>117</v>
      </c>
      <c r="D88" s="29"/>
      <c r="E88" s="29"/>
      <c r="F88" s="30"/>
      <c r="G88" s="65"/>
      <c r="H88" s="1"/>
      <c r="I88" s="51"/>
      <c r="J88" s="31" t="s">
        <v>117</v>
      </c>
      <c r="K88" s="38"/>
      <c r="L88" s="43"/>
      <c r="M88" s="40"/>
      <c r="N88" s="40"/>
      <c r="O88" s="39"/>
      <c r="P88" s="46"/>
      <c r="Q88" s="47">
        <f t="shared" si="3"/>
        <v>0</v>
      </c>
    </row>
    <row r="89" spans="1:17" ht="38.25" x14ac:dyDescent="0.25">
      <c r="A89" s="4"/>
      <c r="B89" s="49" t="s">
        <v>190</v>
      </c>
      <c r="C89" s="9" t="s">
        <v>115</v>
      </c>
      <c r="D89" s="10" t="s">
        <v>12</v>
      </c>
      <c r="E89" s="10">
        <v>24517.119999999999</v>
      </c>
      <c r="F89" s="24">
        <v>5</v>
      </c>
      <c r="G89" s="65">
        <f t="shared" si="2"/>
        <v>122585.60000000001</v>
      </c>
      <c r="H89" s="1"/>
      <c r="I89" s="49" t="s">
        <v>190</v>
      </c>
      <c r="J89" s="9" t="s">
        <v>115</v>
      </c>
      <c r="K89" s="18"/>
      <c r="L89" s="13"/>
      <c r="M89" s="40" t="s">
        <v>12</v>
      </c>
      <c r="N89" s="40">
        <v>24517.119999999999</v>
      </c>
      <c r="O89" s="19"/>
      <c r="P89" s="46">
        <v>5</v>
      </c>
      <c r="Q89" s="47">
        <f t="shared" si="3"/>
        <v>0</v>
      </c>
    </row>
    <row r="90" spans="1:17" x14ac:dyDescent="0.25">
      <c r="A90" s="4"/>
      <c r="B90" s="51"/>
      <c r="C90" s="31" t="s">
        <v>118</v>
      </c>
      <c r="D90" s="29"/>
      <c r="E90" s="29"/>
      <c r="F90" s="30"/>
      <c r="G90" s="65"/>
      <c r="H90" s="1"/>
      <c r="I90" s="51"/>
      <c r="J90" s="31" t="s">
        <v>118</v>
      </c>
      <c r="K90" s="38"/>
      <c r="L90" s="43"/>
      <c r="M90" s="40"/>
      <c r="N90" s="40"/>
      <c r="O90" s="39"/>
      <c r="P90" s="46"/>
      <c r="Q90" s="47">
        <f t="shared" si="3"/>
        <v>0</v>
      </c>
    </row>
    <row r="91" spans="1:17" ht="38.25" x14ac:dyDescent="0.25">
      <c r="A91" s="4"/>
      <c r="B91" s="49" t="s">
        <v>191</v>
      </c>
      <c r="C91" s="9" t="s">
        <v>115</v>
      </c>
      <c r="D91" s="10" t="s">
        <v>12</v>
      </c>
      <c r="E91" s="10">
        <v>24517.119999999999</v>
      </c>
      <c r="F91" s="24">
        <v>5</v>
      </c>
      <c r="G91" s="65">
        <f t="shared" si="2"/>
        <v>122585.60000000001</v>
      </c>
      <c r="H91" s="1"/>
      <c r="I91" s="49" t="s">
        <v>191</v>
      </c>
      <c r="J91" s="9" t="s">
        <v>115</v>
      </c>
      <c r="K91" s="18"/>
      <c r="L91" s="13"/>
      <c r="M91" s="40" t="s">
        <v>12</v>
      </c>
      <c r="N91" s="40">
        <v>24517.119999999999</v>
      </c>
      <c r="O91" s="19"/>
      <c r="P91" s="46">
        <v>5</v>
      </c>
      <c r="Q91" s="47">
        <f t="shared" si="3"/>
        <v>0</v>
      </c>
    </row>
    <row r="92" spans="1:17" x14ac:dyDescent="0.25">
      <c r="A92" s="4"/>
      <c r="B92" s="51"/>
      <c r="C92" s="31" t="s">
        <v>119</v>
      </c>
      <c r="D92" s="29"/>
      <c r="E92" s="29"/>
      <c r="F92" s="30"/>
      <c r="G92" s="65"/>
      <c r="H92" s="1"/>
      <c r="I92" s="51"/>
      <c r="J92" s="31" t="s">
        <v>119</v>
      </c>
      <c r="K92" s="38"/>
      <c r="L92" s="43"/>
      <c r="M92" s="40"/>
      <c r="N92" s="40"/>
      <c r="O92" s="39"/>
      <c r="P92" s="46"/>
      <c r="Q92" s="47">
        <f t="shared" si="3"/>
        <v>0</v>
      </c>
    </row>
    <row r="93" spans="1:17" ht="38.25" x14ac:dyDescent="0.25">
      <c r="A93" s="4"/>
      <c r="B93" s="49" t="s">
        <v>192</v>
      </c>
      <c r="C93" s="9" t="s">
        <v>115</v>
      </c>
      <c r="D93" s="10" t="s">
        <v>12</v>
      </c>
      <c r="E93" s="10">
        <v>24517.119999999999</v>
      </c>
      <c r="F93" s="24">
        <v>5</v>
      </c>
      <c r="G93" s="65">
        <f t="shared" si="2"/>
        <v>122585.60000000001</v>
      </c>
      <c r="H93" s="1"/>
      <c r="I93" s="49" t="s">
        <v>192</v>
      </c>
      <c r="J93" s="9" t="s">
        <v>115</v>
      </c>
      <c r="K93" s="18"/>
      <c r="L93" s="13"/>
      <c r="M93" s="40" t="s">
        <v>12</v>
      </c>
      <c r="N93" s="40">
        <v>24517.119999999999</v>
      </c>
      <c r="O93" s="19"/>
      <c r="P93" s="46">
        <v>5</v>
      </c>
      <c r="Q93" s="47">
        <f t="shared" si="3"/>
        <v>0</v>
      </c>
    </row>
    <row r="94" spans="1:17" x14ac:dyDescent="0.25">
      <c r="A94" s="4"/>
      <c r="B94" s="51"/>
      <c r="C94" s="31" t="s">
        <v>120</v>
      </c>
      <c r="D94" s="29"/>
      <c r="E94" s="29"/>
      <c r="F94" s="30"/>
      <c r="G94" s="65"/>
      <c r="H94" s="1"/>
      <c r="I94" s="51"/>
      <c r="J94" s="31" t="s">
        <v>120</v>
      </c>
      <c r="K94" s="38"/>
      <c r="L94" s="43"/>
      <c r="M94" s="40"/>
      <c r="N94" s="40"/>
      <c r="O94" s="39"/>
      <c r="P94" s="46"/>
      <c r="Q94" s="47">
        <f t="shared" si="3"/>
        <v>0</v>
      </c>
    </row>
    <row r="95" spans="1:17" ht="25.5" x14ac:dyDescent="0.25">
      <c r="A95" s="4"/>
      <c r="B95" s="51"/>
      <c r="C95" s="31" t="s">
        <v>121</v>
      </c>
      <c r="D95" s="29"/>
      <c r="E95" s="29"/>
      <c r="F95" s="30"/>
      <c r="G95" s="65"/>
      <c r="H95" s="1"/>
      <c r="I95" s="51"/>
      <c r="J95" s="31" t="s">
        <v>121</v>
      </c>
      <c r="K95" s="38"/>
      <c r="L95" s="43"/>
      <c r="M95" s="40"/>
      <c r="N95" s="40"/>
      <c r="O95" s="39"/>
      <c r="P95" s="46"/>
      <c r="Q95" s="47">
        <f t="shared" si="3"/>
        <v>0</v>
      </c>
    </row>
    <row r="96" spans="1:17" ht="38.25" x14ac:dyDescent="0.25">
      <c r="A96" s="4"/>
      <c r="B96" s="49" t="s">
        <v>193</v>
      </c>
      <c r="C96" s="9" t="s">
        <v>122</v>
      </c>
      <c r="D96" s="10" t="s">
        <v>12</v>
      </c>
      <c r="E96" s="10">
        <v>51994.16</v>
      </c>
      <c r="F96" s="24">
        <v>19</v>
      </c>
      <c r="G96" s="65">
        <f t="shared" si="2"/>
        <v>987889.04</v>
      </c>
      <c r="H96" s="1"/>
      <c r="I96" s="49" t="s">
        <v>193</v>
      </c>
      <c r="J96" s="9" t="s">
        <v>122</v>
      </c>
      <c r="K96" s="18"/>
      <c r="L96" s="13"/>
      <c r="M96" s="40" t="s">
        <v>12</v>
      </c>
      <c r="N96" s="40">
        <v>51994.15</v>
      </c>
      <c r="O96" s="19"/>
      <c r="P96" s="46">
        <v>19</v>
      </c>
      <c r="Q96" s="47">
        <f t="shared" si="3"/>
        <v>0</v>
      </c>
    </row>
    <row r="97" spans="1:17" x14ac:dyDescent="0.25">
      <c r="A97" s="4"/>
      <c r="B97" s="51"/>
      <c r="C97" s="31" t="s">
        <v>123</v>
      </c>
      <c r="D97" s="29"/>
      <c r="E97" s="29"/>
      <c r="F97" s="30"/>
      <c r="G97" s="65"/>
      <c r="H97" s="1"/>
      <c r="I97" s="51"/>
      <c r="J97" s="31" t="s">
        <v>123</v>
      </c>
      <c r="K97" s="38"/>
      <c r="L97" s="43"/>
      <c r="M97" s="40"/>
      <c r="N97" s="40"/>
      <c r="O97" s="39"/>
      <c r="P97" s="46"/>
      <c r="Q97" s="47">
        <f t="shared" si="3"/>
        <v>0</v>
      </c>
    </row>
    <row r="98" spans="1:17" x14ac:dyDescent="0.25">
      <c r="A98" s="4"/>
      <c r="B98" s="51"/>
      <c r="C98" s="31" t="s">
        <v>124</v>
      </c>
      <c r="D98" s="29"/>
      <c r="E98" s="29"/>
      <c r="F98" s="30"/>
      <c r="G98" s="65"/>
      <c r="H98" s="1"/>
      <c r="I98" s="51"/>
      <c r="J98" s="31" t="s">
        <v>124</v>
      </c>
      <c r="K98" s="38"/>
      <c r="L98" s="43"/>
      <c r="M98" s="40"/>
      <c r="N98" s="40"/>
      <c r="O98" s="39"/>
      <c r="P98" s="46"/>
      <c r="Q98" s="47">
        <f t="shared" si="3"/>
        <v>0</v>
      </c>
    </row>
    <row r="99" spans="1:17" ht="38.25" x14ac:dyDescent="0.25">
      <c r="A99" s="4"/>
      <c r="B99" s="49" t="s">
        <v>194</v>
      </c>
      <c r="C99" s="9" t="s">
        <v>342</v>
      </c>
      <c r="D99" s="10" t="s">
        <v>12</v>
      </c>
      <c r="E99" s="10">
        <v>2937.06</v>
      </c>
      <c r="F99" s="24">
        <v>3000</v>
      </c>
      <c r="G99" s="65">
        <f t="shared" si="2"/>
        <v>8811180</v>
      </c>
      <c r="H99" s="1"/>
      <c r="I99" s="49" t="s">
        <v>194</v>
      </c>
      <c r="J99" s="9" t="s">
        <v>342</v>
      </c>
      <c r="K99" s="18"/>
      <c r="L99" s="13"/>
      <c r="M99" s="40" t="s">
        <v>12</v>
      </c>
      <c r="N99" s="40">
        <v>2937.06</v>
      </c>
      <c r="O99" s="19"/>
      <c r="P99" s="46">
        <v>3000</v>
      </c>
      <c r="Q99" s="47">
        <f t="shared" si="3"/>
        <v>0</v>
      </c>
    </row>
    <row r="100" spans="1:17" ht="25.5" x14ac:dyDescent="0.25">
      <c r="A100" s="4"/>
      <c r="B100" s="51"/>
      <c r="C100" s="31" t="s">
        <v>125</v>
      </c>
      <c r="D100" s="29"/>
      <c r="E100" s="29"/>
      <c r="F100" s="30"/>
      <c r="G100" s="65"/>
      <c r="H100" s="1"/>
      <c r="I100" s="51"/>
      <c r="J100" s="31" t="s">
        <v>125</v>
      </c>
      <c r="K100" s="38"/>
      <c r="L100" s="43"/>
      <c r="M100" s="40"/>
      <c r="N100" s="40"/>
      <c r="O100" s="39"/>
      <c r="P100" s="46"/>
      <c r="Q100" s="47">
        <f t="shared" si="3"/>
        <v>0</v>
      </c>
    </row>
    <row r="101" spans="1:17" ht="38.25" x14ac:dyDescent="0.25">
      <c r="A101" s="4"/>
      <c r="B101" s="49" t="s">
        <v>195</v>
      </c>
      <c r="C101" s="9" t="s">
        <v>126</v>
      </c>
      <c r="D101" s="10" t="s">
        <v>12</v>
      </c>
      <c r="E101" s="10">
        <v>49038.41</v>
      </c>
      <c r="F101" s="24">
        <v>1</v>
      </c>
      <c r="G101" s="65">
        <f t="shared" si="2"/>
        <v>49038.41</v>
      </c>
      <c r="H101" s="1"/>
      <c r="I101" s="49" t="s">
        <v>195</v>
      </c>
      <c r="J101" s="9" t="s">
        <v>126</v>
      </c>
      <c r="K101" s="18"/>
      <c r="L101" s="13"/>
      <c r="M101" s="40" t="s">
        <v>12</v>
      </c>
      <c r="N101" s="40">
        <v>49038.41</v>
      </c>
      <c r="O101" s="19"/>
      <c r="P101" s="46">
        <v>1</v>
      </c>
      <c r="Q101" s="47">
        <f t="shared" si="3"/>
        <v>0</v>
      </c>
    </row>
    <row r="102" spans="1:17" ht="38.25" x14ac:dyDescent="0.25">
      <c r="A102" s="4"/>
      <c r="B102" s="49" t="s">
        <v>196</v>
      </c>
      <c r="C102" s="9" t="s">
        <v>127</v>
      </c>
      <c r="D102" s="10" t="s">
        <v>12</v>
      </c>
      <c r="E102" s="10">
        <v>316719.64</v>
      </c>
      <c r="F102" s="24">
        <v>1</v>
      </c>
      <c r="G102" s="65">
        <f t="shared" si="2"/>
        <v>316719.64</v>
      </c>
      <c r="H102" s="1"/>
      <c r="I102" s="49" t="s">
        <v>196</v>
      </c>
      <c r="J102" s="9" t="s">
        <v>127</v>
      </c>
      <c r="K102" s="18"/>
      <c r="L102" s="13"/>
      <c r="M102" s="40" t="s">
        <v>12</v>
      </c>
      <c r="N102" s="40">
        <v>316719.63</v>
      </c>
      <c r="O102" s="19"/>
      <c r="P102" s="46">
        <v>1</v>
      </c>
      <c r="Q102" s="47">
        <f t="shared" si="3"/>
        <v>0</v>
      </c>
    </row>
    <row r="103" spans="1:17" x14ac:dyDescent="0.25">
      <c r="A103" s="4"/>
      <c r="B103" s="51"/>
      <c r="C103" s="31" t="s">
        <v>128</v>
      </c>
      <c r="D103" s="29"/>
      <c r="E103" s="29"/>
      <c r="F103" s="30"/>
      <c r="G103" s="65"/>
      <c r="H103" s="1"/>
      <c r="I103" s="51"/>
      <c r="J103" s="31" t="s">
        <v>128</v>
      </c>
      <c r="K103" s="38"/>
      <c r="L103" s="43"/>
      <c r="M103" s="40"/>
      <c r="N103" s="40"/>
      <c r="O103" s="39"/>
      <c r="P103" s="46"/>
      <c r="Q103" s="47">
        <f t="shared" si="3"/>
        <v>0</v>
      </c>
    </row>
    <row r="104" spans="1:17" ht="38.25" x14ac:dyDescent="0.25">
      <c r="A104" s="4"/>
      <c r="B104" s="49" t="s">
        <v>197</v>
      </c>
      <c r="C104" s="9" t="s">
        <v>129</v>
      </c>
      <c r="D104" s="10" t="s">
        <v>12</v>
      </c>
      <c r="E104" s="10">
        <v>343619.19</v>
      </c>
      <c r="F104" s="24">
        <v>1</v>
      </c>
      <c r="G104" s="65">
        <f t="shared" si="2"/>
        <v>343619.19</v>
      </c>
      <c r="H104" s="1"/>
      <c r="I104" s="49" t="s">
        <v>197</v>
      </c>
      <c r="J104" s="9" t="s">
        <v>129</v>
      </c>
      <c r="K104" s="18"/>
      <c r="L104" s="13"/>
      <c r="M104" s="40" t="s">
        <v>12</v>
      </c>
      <c r="N104" s="40">
        <v>343619.19</v>
      </c>
      <c r="O104" s="19"/>
      <c r="P104" s="46">
        <v>1</v>
      </c>
      <c r="Q104" s="47">
        <f t="shared" si="3"/>
        <v>0</v>
      </c>
    </row>
    <row r="105" spans="1:17" ht="25.5" x14ac:dyDescent="0.25">
      <c r="A105" s="4"/>
      <c r="B105" s="49" t="s">
        <v>198</v>
      </c>
      <c r="C105" s="9" t="s">
        <v>130</v>
      </c>
      <c r="D105" s="10" t="s">
        <v>12</v>
      </c>
      <c r="E105" s="10">
        <v>4152.84</v>
      </c>
      <c r="F105" s="24">
        <v>5</v>
      </c>
      <c r="G105" s="65">
        <f t="shared" si="2"/>
        <v>20764.2</v>
      </c>
      <c r="H105" s="1"/>
      <c r="I105" s="49" t="s">
        <v>198</v>
      </c>
      <c r="J105" s="9" t="s">
        <v>130</v>
      </c>
      <c r="K105" s="18"/>
      <c r="L105" s="13"/>
      <c r="M105" s="40" t="s">
        <v>12</v>
      </c>
      <c r="N105" s="40">
        <v>4152.84</v>
      </c>
      <c r="O105" s="19"/>
      <c r="P105" s="46">
        <v>5</v>
      </c>
      <c r="Q105" s="47">
        <f t="shared" si="3"/>
        <v>0</v>
      </c>
    </row>
    <row r="106" spans="1:17" ht="38.25" x14ac:dyDescent="0.25">
      <c r="A106" s="4"/>
      <c r="B106" s="51"/>
      <c r="C106" s="31" t="s">
        <v>131</v>
      </c>
      <c r="D106" s="29"/>
      <c r="E106" s="29"/>
      <c r="F106" s="30"/>
      <c r="G106" s="65"/>
      <c r="H106" s="1"/>
      <c r="I106" s="51"/>
      <c r="J106" s="31" t="s">
        <v>131</v>
      </c>
      <c r="K106" s="38"/>
      <c r="L106" s="43"/>
      <c r="M106" s="40"/>
      <c r="N106" s="40"/>
      <c r="O106" s="39"/>
      <c r="P106" s="46"/>
      <c r="Q106" s="47">
        <f t="shared" si="3"/>
        <v>0</v>
      </c>
    </row>
    <row r="107" spans="1:17" ht="38.25" x14ac:dyDescent="0.25">
      <c r="A107" s="4"/>
      <c r="B107" s="49" t="s">
        <v>199</v>
      </c>
      <c r="C107" s="9" t="s">
        <v>132</v>
      </c>
      <c r="D107" s="10" t="s">
        <v>12</v>
      </c>
      <c r="E107" s="10">
        <v>50381.93</v>
      </c>
      <c r="F107" s="24">
        <v>2</v>
      </c>
      <c r="G107" s="65">
        <f t="shared" si="2"/>
        <v>100763.86</v>
      </c>
      <c r="H107" s="1"/>
      <c r="I107" s="49" t="s">
        <v>199</v>
      </c>
      <c r="J107" s="9" t="s">
        <v>132</v>
      </c>
      <c r="K107" s="18"/>
      <c r="L107" s="13"/>
      <c r="M107" s="40" t="s">
        <v>12</v>
      </c>
      <c r="N107" s="40">
        <v>50381.93</v>
      </c>
      <c r="O107" s="19"/>
      <c r="P107" s="46">
        <v>2</v>
      </c>
      <c r="Q107" s="47">
        <f t="shared" si="3"/>
        <v>0</v>
      </c>
    </row>
    <row r="108" spans="1:17" ht="38.25" x14ac:dyDescent="0.25">
      <c r="A108" s="4"/>
      <c r="B108" s="49" t="s">
        <v>200</v>
      </c>
      <c r="C108" s="9" t="s">
        <v>133</v>
      </c>
      <c r="D108" s="10" t="s">
        <v>12</v>
      </c>
      <c r="E108" s="10">
        <v>325396.88</v>
      </c>
      <c r="F108" s="24">
        <v>4</v>
      </c>
      <c r="G108" s="65">
        <f t="shared" si="2"/>
        <v>1301587.52</v>
      </c>
      <c r="H108" s="1"/>
      <c r="I108" s="49" t="s">
        <v>200</v>
      </c>
      <c r="J108" s="9" t="s">
        <v>133</v>
      </c>
      <c r="K108" s="18"/>
      <c r="L108" s="13"/>
      <c r="M108" s="40" t="s">
        <v>12</v>
      </c>
      <c r="N108" s="40">
        <v>325396.88</v>
      </c>
      <c r="O108" s="19"/>
      <c r="P108" s="46">
        <v>4</v>
      </c>
      <c r="Q108" s="47">
        <f t="shared" si="3"/>
        <v>0</v>
      </c>
    </row>
    <row r="109" spans="1:17" ht="38.25" x14ac:dyDescent="0.25">
      <c r="A109" s="4"/>
      <c r="B109" s="49" t="s">
        <v>201</v>
      </c>
      <c r="C109" s="9" t="s">
        <v>134</v>
      </c>
      <c r="D109" s="10" t="s">
        <v>12</v>
      </c>
      <c r="E109" s="10">
        <v>16584.939999999999</v>
      </c>
      <c r="F109" s="24">
        <v>4</v>
      </c>
      <c r="G109" s="65">
        <f t="shared" si="2"/>
        <v>66339.759999999995</v>
      </c>
      <c r="H109" s="1"/>
      <c r="I109" s="49" t="s">
        <v>201</v>
      </c>
      <c r="J109" s="9" t="s">
        <v>134</v>
      </c>
      <c r="K109" s="18"/>
      <c r="L109" s="13"/>
      <c r="M109" s="40" t="s">
        <v>12</v>
      </c>
      <c r="N109" s="40">
        <v>16584.939999999999</v>
      </c>
      <c r="O109" s="19"/>
      <c r="P109" s="46">
        <v>4</v>
      </c>
      <c r="Q109" s="47">
        <f t="shared" si="3"/>
        <v>0</v>
      </c>
    </row>
    <row r="110" spans="1:17" x14ac:dyDescent="0.25">
      <c r="A110" s="4"/>
      <c r="B110" s="51"/>
      <c r="C110" s="31" t="s">
        <v>135</v>
      </c>
      <c r="D110" s="29"/>
      <c r="E110" s="29"/>
      <c r="F110" s="30"/>
      <c r="G110" s="65"/>
      <c r="H110" s="1"/>
      <c r="I110" s="51"/>
      <c r="J110" s="31" t="s">
        <v>135</v>
      </c>
      <c r="K110" s="38"/>
      <c r="L110" s="43"/>
      <c r="M110" s="40"/>
      <c r="N110" s="40"/>
      <c r="O110" s="39"/>
      <c r="P110" s="46"/>
      <c r="Q110" s="47">
        <f t="shared" si="3"/>
        <v>0</v>
      </c>
    </row>
    <row r="111" spans="1:17" x14ac:dyDescent="0.25">
      <c r="A111" s="4"/>
      <c r="B111" s="51"/>
      <c r="C111" s="31" t="s">
        <v>136</v>
      </c>
      <c r="D111" s="29"/>
      <c r="E111" s="29"/>
      <c r="F111" s="30"/>
      <c r="G111" s="65"/>
      <c r="H111" s="1"/>
      <c r="I111" s="51"/>
      <c r="J111" s="31" t="s">
        <v>136</v>
      </c>
      <c r="K111" s="38"/>
      <c r="L111" s="43"/>
      <c r="M111" s="40"/>
      <c r="N111" s="40"/>
      <c r="O111" s="39"/>
      <c r="P111" s="46"/>
      <c r="Q111" s="47">
        <f t="shared" si="3"/>
        <v>0</v>
      </c>
    </row>
    <row r="112" spans="1:17" ht="38.25" x14ac:dyDescent="0.25">
      <c r="A112" s="4"/>
      <c r="B112" s="49" t="s">
        <v>202</v>
      </c>
      <c r="C112" s="9" t="s">
        <v>137</v>
      </c>
      <c r="D112" s="10" t="s">
        <v>12</v>
      </c>
      <c r="E112" s="10">
        <v>250.02</v>
      </c>
      <c r="F112" s="24">
        <v>905</v>
      </c>
      <c r="G112" s="65">
        <f t="shared" si="2"/>
        <v>226268.1</v>
      </c>
      <c r="H112" s="1"/>
      <c r="I112" s="49" t="s">
        <v>202</v>
      </c>
      <c r="J112" s="9" t="s">
        <v>137</v>
      </c>
      <c r="K112" s="18"/>
      <c r="L112" s="13"/>
      <c r="M112" s="40" t="s">
        <v>12</v>
      </c>
      <c r="N112" s="40">
        <v>250.02</v>
      </c>
      <c r="O112" s="19"/>
      <c r="P112" s="46">
        <v>905</v>
      </c>
      <c r="Q112" s="47">
        <f t="shared" si="3"/>
        <v>0</v>
      </c>
    </row>
    <row r="113" spans="1:17" ht="38.25" x14ac:dyDescent="0.25">
      <c r="A113" s="4"/>
      <c r="B113" s="49" t="s">
        <v>203</v>
      </c>
      <c r="C113" s="9" t="s">
        <v>138</v>
      </c>
      <c r="D113" s="10" t="s">
        <v>12</v>
      </c>
      <c r="E113" s="10">
        <v>1325.67</v>
      </c>
      <c r="F113" s="24">
        <v>905</v>
      </c>
      <c r="G113" s="65">
        <f t="shared" si="2"/>
        <v>1199731.3500000001</v>
      </c>
      <c r="H113" s="1"/>
      <c r="I113" s="49" t="s">
        <v>203</v>
      </c>
      <c r="J113" s="9" t="s">
        <v>138</v>
      </c>
      <c r="K113" s="18"/>
      <c r="L113" s="13"/>
      <c r="M113" s="40" t="s">
        <v>12</v>
      </c>
      <c r="N113" s="40">
        <v>1325.67</v>
      </c>
      <c r="O113" s="19"/>
      <c r="P113" s="46">
        <v>905</v>
      </c>
      <c r="Q113" s="47">
        <f t="shared" si="3"/>
        <v>0</v>
      </c>
    </row>
    <row r="114" spans="1:17" ht="38.25" x14ac:dyDescent="0.25">
      <c r="A114" s="4"/>
      <c r="B114" s="49" t="s">
        <v>204</v>
      </c>
      <c r="C114" s="9" t="s">
        <v>139</v>
      </c>
      <c r="D114" s="10" t="s">
        <v>12</v>
      </c>
      <c r="E114" s="10">
        <v>1208.45</v>
      </c>
      <c r="F114" s="24">
        <v>905</v>
      </c>
      <c r="G114" s="65">
        <f t="shared" si="2"/>
        <v>1093647.25</v>
      </c>
      <c r="H114" s="1"/>
      <c r="I114" s="49" t="s">
        <v>204</v>
      </c>
      <c r="J114" s="9" t="s">
        <v>139</v>
      </c>
      <c r="K114" s="18"/>
      <c r="L114" s="13"/>
      <c r="M114" s="40" t="s">
        <v>12</v>
      </c>
      <c r="N114" s="40">
        <v>1208.45</v>
      </c>
      <c r="O114" s="19"/>
      <c r="P114" s="46">
        <v>905</v>
      </c>
      <c r="Q114" s="47">
        <f t="shared" si="3"/>
        <v>0</v>
      </c>
    </row>
    <row r="115" spans="1:17" x14ac:dyDescent="0.25">
      <c r="A115" s="4"/>
      <c r="B115" s="51"/>
      <c r="C115" s="31" t="s">
        <v>140</v>
      </c>
      <c r="D115" s="29"/>
      <c r="E115" s="29"/>
      <c r="F115" s="30"/>
      <c r="G115" s="65"/>
      <c r="H115" s="1"/>
      <c r="I115" s="51"/>
      <c r="J115" s="31" t="s">
        <v>140</v>
      </c>
      <c r="K115" s="38"/>
      <c r="L115" s="43"/>
      <c r="M115" s="40"/>
      <c r="N115" s="40"/>
      <c r="O115" s="39"/>
      <c r="P115" s="46"/>
      <c r="Q115" s="47">
        <f t="shared" si="3"/>
        <v>0</v>
      </c>
    </row>
    <row r="116" spans="1:17" ht="38.25" x14ac:dyDescent="0.25">
      <c r="A116" s="4"/>
      <c r="B116" s="49" t="s">
        <v>205</v>
      </c>
      <c r="C116" s="9" t="s">
        <v>141</v>
      </c>
      <c r="D116" s="10" t="s">
        <v>12</v>
      </c>
      <c r="E116" s="10">
        <v>149.85</v>
      </c>
      <c r="F116" s="24">
        <v>120</v>
      </c>
      <c r="G116" s="65">
        <f t="shared" si="2"/>
        <v>17982</v>
      </c>
      <c r="H116" s="1"/>
      <c r="I116" s="49" t="s">
        <v>205</v>
      </c>
      <c r="J116" s="9" t="s">
        <v>141</v>
      </c>
      <c r="K116" s="18"/>
      <c r="L116" s="13"/>
      <c r="M116" s="40" t="s">
        <v>12</v>
      </c>
      <c r="N116" s="40">
        <v>149.85</v>
      </c>
      <c r="O116" s="19"/>
      <c r="P116" s="46">
        <v>120</v>
      </c>
      <c r="Q116" s="47">
        <f t="shared" si="3"/>
        <v>0</v>
      </c>
    </row>
    <row r="117" spans="1:17" ht="38.25" x14ac:dyDescent="0.25">
      <c r="A117" s="4"/>
      <c r="B117" s="49" t="s">
        <v>206</v>
      </c>
      <c r="C117" s="9" t="s">
        <v>138</v>
      </c>
      <c r="D117" s="10" t="s">
        <v>12</v>
      </c>
      <c r="E117" s="10">
        <v>1325.67</v>
      </c>
      <c r="F117" s="24">
        <v>120</v>
      </c>
      <c r="G117" s="65">
        <f t="shared" si="2"/>
        <v>159080.4</v>
      </c>
      <c r="H117" s="1"/>
      <c r="I117" s="49" t="s">
        <v>206</v>
      </c>
      <c r="J117" s="9" t="s">
        <v>138</v>
      </c>
      <c r="K117" s="18"/>
      <c r="L117" s="13"/>
      <c r="M117" s="40" t="s">
        <v>12</v>
      </c>
      <c r="N117" s="40">
        <v>1325.67</v>
      </c>
      <c r="O117" s="19"/>
      <c r="P117" s="46">
        <v>120</v>
      </c>
      <c r="Q117" s="47">
        <f t="shared" si="3"/>
        <v>0</v>
      </c>
    </row>
    <row r="118" spans="1:17" ht="38.25" x14ac:dyDescent="0.25">
      <c r="A118" s="4"/>
      <c r="B118" s="49" t="s">
        <v>207</v>
      </c>
      <c r="C118" s="9" t="s">
        <v>142</v>
      </c>
      <c r="D118" s="10" t="s">
        <v>12</v>
      </c>
      <c r="E118" s="10">
        <v>724.28</v>
      </c>
      <c r="F118" s="24">
        <v>120</v>
      </c>
      <c r="G118" s="65">
        <f t="shared" si="2"/>
        <v>86913.600000000006</v>
      </c>
      <c r="H118" s="1"/>
      <c r="I118" s="49" t="s">
        <v>207</v>
      </c>
      <c r="J118" s="9" t="s">
        <v>142</v>
      </c>
      <c r="K118" s="18"/>
      <c r="L118" s="13"/>
      <c r="M118" s="40" t="s">
        <v>12</v>
      </c>
      <c r="N118" s="40">
        <v>724.28</v>
      </c>
      <c r="O118" s="19"/>
      <c r="P118" s="46">
        <v>120</v>
      </c>
      <c r="Q118" s="47">
        <f t="shared" si="3"/>
        <v>0</v>
      </c>
    </row>
    <row r="119" spans="1:17" x14ac:dyDescent="0.25">
      <c r="A119" s="4"/>
      <c r="B119" s="51"/>
      <c r="C119" s="31" t="s">
        <v>143</v>
      </c>
      <c r="D119" s="29"/>
      <c r="E119" s="29"/>
      <c r="F119" s="30"/>
      <c r="G119" s="65"/>
      <c r="H119" s="1"/>
      <c r="I119" s="51"/>
      <c r="J119" s="31" t="s">
        <v>143</v>
      </c>
      <c r="K119" s="38"/>
      <c r="L119" s="43"/>
      <c r="M119" s="40"/>
      <c r="N119" s="40"/>
      <c r="O119" s="39"/>
      <c r="P119" s="46"/>
      <c r="Q119" s="47">
        <f t="shared" si="3"/>
        <v>0</v>
      </c>
    </row>
    <row r="120" spans="1:17" ht="38.25" x14ac:dyDescent="0.25">
      <c r="A120" s="4"/>
      <c r="B120" s="49" t="s">
        <v>208</v>
      </c>
      <c r="C120" s="9" t="s">
        <v>141</v>
      </c>
      <c r="D120" s="10" t="s">
        <v>12</v>
      </c>
      <c r="E120" s="10">
        <v>149.85</v>
      </c>
      <c r="F120" s="24">
        <v>50</v>
      </c>
      <c r="G120" s="65">
        <f t="shared" si="2"/>
        <v>7492.5</v>
      </c>
      <c r="H120" s="1"/>
      <c r="I120" s="49" t="s">
        <v>208</v>
      </c>
      <c r="J120" s="9" t="s">
        <v>141</v>
      </c>
      <c r="K120" s="18"/>
      <c r="L120" s="13"/>
      <c r="M120" s="40" t="s">
        <v>12</v>
      </c>
      <c r="N120" s="40">
        <v>149.85</v>
      </c>
      <c r="O120" s="19"/>
      <c r="P120" s="46">
        <v>50</v>
      </c>
      <c r="Q120" s="47">
        <f t="shared" si="3"/>
        <v>0</v>
      </c>
    </row>
    <row r="121" spans="1:17" ht="38.25" x14ac:dyDescent="0.25">
      <c r="A121" s="4"/>
      <c r="B121" s="49" t="s">
        <v>209</v>
      </c>
      <c r="C121" s="9" t="s">
        <v>138</v>
      </c>
      <c r="D121" s="10" t="s">
        <v>12</v>
      </c>
      <c r="E121" s="10">
        <v>1325.67</v>
      </c>
      <c r="F121" s="24">
        <v>50</v>
      </c>
      <c r="G121" s="65">
        <f t="shared" si="2"/>
        <v>66283.5</v>
      </c>
      <c r="H121" s="1"/>
      <c r="I121" s="49" t="s">
        <v>209</v>
      </c>
      <c r="J121" s="9" t="s">
        <v>138</v>
      </c>
      <c r="K121" s="18"/>
      <c r="L121" s="13"/>
      <c r="M121" s="40" t="s">
        <v>12</v>
      </c>
      <c r="N121" s="40">
        <v>1325.67</v>
      </c>
      <c r="O121" s="19"/>
      <c r="P121" s="46">
        <v>50</v>
      </c>
      <c r="Q121" s="47">
        <f t="shared" si="3"/>
        <v>0</v>
      </c>
    </row>
    <row r="122" spans="1:17" ht="38.25" x14ac:dyDescent="0.25">
      <c r="A122" s="4"/>
      <c r="B122" s="49" t="s">
        <v>210</v>
      </c>
      <c r="C122" s="9" t="s">
        <v>142</v>
      </c>
      <c r="D122" s="10" t="s">
        <v>12</v>
      </c>
      <c r="E122" s="10">
        <v>724.28</v>
      </c>
      <c r="F122" s="24">
        <v>50</v>
      </c>
      <c r="G122" s="65">
        <f t="shared" si="2"/>
        <v>36214</v>
      </c>
      <c r="H122" s="1"/>
      <c r="I122" s="49" t="s">
        <v>210</v>
      </c>
      <c r="J122" s="9" t="s">
        <v>142</v>
      </c>
      <c r="K122" s="18"/>
      <c r="L122" s="13"/>
      <c r="M122" s="40" t="s">
        <v>12</v>
      </c>
      <c r="N122" s="40">
        <v>724.28</v>
      </c>
      <c r="O122" s="19"/>
      <c r="P122" s="46">
        <v>50</v>
      </c>
      <c r="Q122" s="47">
        <f t="shared" si="3"/>
        <v>0</v>
      </c>
    </row>
    <row r="123" spans="1:17" x14ac:dyDescent="0.25">
      <c r="A123" s="4"/>
      <c r="B123" s="51"/>
      <c r="C123" s="31" t="s">
        <v>144</v>
      </c>
      <c r="D123" s="29"/>
      <c r="E123" s="29"/>
      <c r="F123" s="30"/>
      <c r="G123" s="65"/>
      <c r="H123" s="1"/>
      <c r="I123" s="51"/>
      <c r="J123" s="31" t="s">
        <v>144</v>
      </c>
      <c r="K123" s="38"/>
      <c r="L123" s="43"/>
      <c r="M123" s="40"/>
      <c r="N123" s="40"/>
      <c r="O123" s="39"/>
      <c r="P123" s="46"/>
      <c r="Q123" s="47">
        <f t="shared" si="3"/>
        <v>0</v>
      </c>
    </row>
    <row r="124" spans="1:17" ht="38.25" x14ac:dyDescent="0.25">
      <c r="A124" s="4"/>
      <c r="B124" s="49" t="s">
        <v>211</v>
      </c>
      <c r="C124" s="9" t="s">
        <v>145</v>
      </c>
      <c r="D124" s="10" t="s">
        <v>12</v>
      </c>
      <c r="E124" s="10">
        <v>124.81</v>
      </c>
      <c r="F124" s="24">
        <v>90</v>
      </c>
      <c r="G124" s="65">
        <f t="shared" si="2"/>
        <v>11232.9</v>
      </c>
      <c r="H124" s="1"/>
      <c r="I124" s="49" t="s">
        <v>211</v>
      </c>
      <c r="J124" s="9" t="s">
        <v>145</v>
      </c>
      <c r="K124" s="18"/>
      <c r="L124" s="13"/>
      <c r="M124" s="40" t="s">
        <v>12</v>
      </c>
      <c r="N124" s="40">
        <v>124.81</v>
      </c>
      <c r="O124" s="19"/>
      <c r="P124" s="46">
        <v>90</v>
      </c>
      <c r="Q124" s="47">
        <f t="shared" si="3"/>
        <v>0</v>
      </c>
    </row>
    <row r="125" spans="1:17" ht="38.25" x14ac:dyDescent="0.25">
      <c r="A125" s="4"/>
      <c r="B125" s="49" t="s">
        <v>212</v>
      </c>
      <c r="C125" s="9" t="s">
        <v>138</v>
      </c>
      <c r="D125" s="10" t="s">
        <v>12</v>
      </c>
      <c r="E125" s="10">
        <v>1325.67</v>
      </c>
      <c r="F125" s="24">
        <v>90</v>
      </c>
      <c r="G125" s="65">
        <f t="shared" si="2"/>
        <v>119310.3</v>
      </c>
      <c r="H125" s="1"/>
      <c r="I125" s="49" t="s">
        <v>212</v>
      </c>
      <c r="J125" s="9" t="s">
        <v>138</v>
      </c>
      <c r="K125" s="18"/>
      <c r="L125" s="13"/>
      <c r="M125" s="40" t="s">
        <v>12</v>
      </c>
      <c r="N125" s="40">
        <v>1325.67</v>
      </c>
      <c r="O125" s="19"/>
      <c r="P125" s="46">
        <v>90</v>
      </c>
      <c r="Q125" s="47">
        <f t="shared" si="3"/>
        <v>0</v>
      </c>
    </row>
    <row r="126" spans="1:17" ht="38.25" x14ac:dyDescent="0.25">
      <c r="A126" s="4"/>
      <c r="B126" s="49" t="s">
        <v>213</v>
      </c>
      <c r="C126" s="9" t="s">
        <v>146</v>
      </c>
      <c r="D126" s="10" t="s">
        <v>12</v>
      </c>
      <c r="E126" s="10">
        <v>603.23</v>
      </c>
      <c r="F126" s="24">
        <v>90</v>
      </c>
      <c r="G126" s="65">
        <f t="shared" si="2"/>
        <v>54290.7</v>
      </c>
      <c r="H126" s="1"/>
      <c r="I126" s="49" t="s">
        <v>213</v>
      </c>
      <c r="J126" s="9" t="s">
        <v>146</v>
      </c>
      <c r="K126" s="18"/>
      <c r="L126" s="13"/>
      <c r="M126" s="40" t="s">
        <v>12</v>
      </c>
      <c r="N126" s="40">
        <v>603.23</v>
      </c>
      <c r="O126" s="19"/>
      <c r="P126" s="46">
        <v>90</v>
      </c>
      <c r="Q126" s="47">
        <f t="shared" si="3"/>
        <v>0</v>
      </c>
    </row>
    <row r="127" spans="1:17" x14ac:dyDescent="0.25">
      <c r="A127" s="4"/>
      <c r="B127" s="51"/>
      <c r="C127" s="31" t="s">
        <v>147</v>
      </c>
      <c r="D127" s="29"/>
      <c r="E127" s="29"/>
      <c r="F127" s="30"/>
      <c r="G127" s="65"/>
      <c r="H127" s="1"/>
      <c r="I127" s="51"/>
      <c r="J127" s="31" t="s">
        <v>147</v>
      </c>
      <c r="K127" s="38"/>
      <c r="L127" s="43"/>
      <c r="M127" s="40"/>
      <c r="N127" s="40"/>
      <c r="O127" s="39"/>
      <c r="P127" s="46"/>
      <c r="Q127" s="47">
        <f t="shared" si="3"/>
        <v>0</v>
      </c>
    </row>
    <row r="128" spans="1:17" x14ac:dyDescent="0.25">
      <c r="A128" s="4"/>
      <c r="B128" s="51"/>
      <c r="C128" s="31" t="s">
        <v>148</v>
      </c>
      <c r="D128" s="29"/>
      <c r="E128" s="29"/>
      <c r="F128" s="30"/>
      <c r="G128" s="65"/>
      <c r="H128" s="1"/>
      <c r="I128" s="51"/>
      <c r="J128" s="31" t="s">
        <v>148</v>
      </c>
      <c r="K128" s="38"/>
      <c r="L128" s="43"/>
      <c r="M128" s="40"/>
      <c r="N128" s="40"/>
      <c r="O128" s="39"/>
      <c r="P128" s="46"/>
      <c r="Q128" s="47">
        <f t="shared" si="3"/>
        <v>0</v>
      </c>
    </row>
    <row r="129" spans="1:17" ht="25.5" x14ac:dyDescent="0.25">
      <c r="A129" s="4"/>
      <c r="B129" s="49" t="s">
        <v>214</v>
      </c>
      <c r="C129" s="9" t="s">
        <v>149</v>
      </c>
      <c r="D129" s="10" t="s">
        <v>12</v>
      </c>
      <c r="E129" s="10">
        <v>6952.52</v>
      </c>
      <c r="F129" s="24">
        <v>5000</v>
      </c>
      <c r="G129" s="65">
        <f t="shared" si="2"/>
        <v>34762600</v>
      </c>
      <c r="H129" s="1"/>
      <c r="I129" s="49" t="s">
        <v>214</v>
      </c>
      <c r="J129" s="9" t="s">
        <v>149</v>
      </c>
      <c r="K129" s="18"/>
      <c r="L129" s="13"/>
      <c r="M129" s="40" t="s">
        <v>12</v>
      </c>
      <c r="N129" s="40">
        <v>6952.52</v>
      </c>
      <c r="O129" s="19"/>
      <c r="P129" s="46">
        <v>5000</v>
      </c>
      <c r="Q129" s="47">
        <f t="shared" si="3"/>
        <v>0</v>
      </c>
    </row>
    <row r="130" spans="1:17" x14ac:dyDescent="0.25">
      <c r="A130" s="4"/>
      <c r="B130" s="51"/>
      <c r="C130" s="31" t="s">
        <v>150</v>
      </c>
      <c r="D130" s="29"/>
      <c r="E130" s="29"/>
      <c r="F130" s="30"/>
      <c r="G130" s="65"/>
      <c r="H130" s="1"/>
      <c r="I130" s="51"/>
      <c r="J130" s="31" t="s">
        <v>150</v>
      </c>
      <c r="K130" s="38"/>
      <c r="L130" s="43"/>
      <c r="M130" s="40"/>
      <c r="N130" s="40"/>
      <c r="O130" s="39"/>
      <c r="P130" s="46"/>
      <c r="Q130" s="47">
        <f t="shared" si="3"/>
        <v>0</v>
      </c>
    </row>
    <row r="131" spans="1:17" ht="25.5" x14ac:dyDescent="0.25">
      <c r="A131" s="4"/>
      <c r="B131" s="49" t="s">
        <v>215</v>
      </c>
      <c r="C131" s="9" t="s">
        <v>343</v>
      </c>
      <c r="D131" s="10" t="s">
        <v>12</v>
      </c>
      <c r="E131" s="10">
        <v>1998000</v>
      </c>
      <c r="F131" s="24">
        <v>5</v>
      </c>
      <c r="G131" s="65">
        <f t="shared" si="2"/>
        <v>9990000</v>
      </c>
      <c r="H131" s="1"/>
      <c r="I131" s="49" t="s">
        <v>215</v>
      </c>
      <c r="J131" s="9" t="s">
        <v>343</v>
      </c>
      <c r="K131" s="18"/>
      <c r="L131" s="13"/>
      <c r="M131" s="40" t="s">
        <v>12</v>
      </c>
      <c r="N131" s="40">
        <v>1998000</v>
      </c>
      <c r="O131" s="19"/>
      <c r="P131" s="46">
        <v>5</v>
      </c>
      <c r="Q131" s="47">
        <f t="shared" si="3"/>
        <v>0</v>
      </c>
    </row>
    <row r="132" spans="1:17" ht="25.5" x14ac:dyDescent="0.25">
      <c r="A132" s="4"/>
      <c r="B132" s="49" t="s">
        <v>216</v>
      </c>
      <c r="C132" s="9" t="s">
        <v>344</v>
      </c>
      <c r="D132" s="10" t="s">
        <v>12</v>
      </c>
      <c r="E132" s="10">
        <v>1498500</v>
      </c>
      <c r="F132" s="24">
        <v>1</v>
      </c>
      <c r="G132" s="65">
        <f t="shared" si="2"/>
        <v>1498500</v>
      </c>
      <c r="H132" s="1"/>
      <c r="I132" s="49" t="s">
        <v>216</v>
      </c>
      <c r="J132" s="9" t="s">
        <v>344</v>
      </c>
      <c r="K132" s="18"/>
      <c r="L132" s="13"/>
      <c r="M132" s="40" t="s">
        <v>12</v>
      </c>
      <c r="N132" s="40">
        <v>1498500</v>
      </c>
      <c r="O132" s="19"/>
      <c r="P132" s="46">
        <v>1</v>
      </c>
      <c r="Q132" s="47">
        <f t="shared" si="3"/>
        <v>0</v>
      </c>
    </row>
    <row r="133" spans="1:17" x14ac:dyDescent="0.25">
      <c r="A133" s="4"/>
      <c r="B133" s="51"/>
      <c r="C133" s="31" t="s">
        <v>151</v>
      </c>
      <c r="D133" s="29"/>
      <c r="E133" s="29"/>
      <c r="F133" s="30"/>
      <c r="G133" s="65"/>
      <c r="H133" s="1"/>
      <c r="I133" s="51"/>
      <c r="J133" s="31" t="s">
        <v>151</v>
      </c>
      <c r="K133" s="38"/>
      <c r="L133" s="43"/>
      <c r="M133" s="40"/>
      <c r="N133" s="40"/>
      <c r="O133" s="39"/>
      <c r="P133" s="46"/>
      <c r="Q133" s="47">
        <f t="shared" si="3"/>
        <v>0</v>
      </c>
    </row>
    <row r="134" spans="1:17" x14ac:dyDescent="0.25">
      <c r="A134" s="4"/>
      <c r="B134" s="51"/>
      <c r="C134" s="31" t="s">
        <v>93</v>
      </c>
      <c r="D134" s="29"/>
      <c r="E134" s="29"/>
      <c r="F134" s="30"/>
      <c r="G134" s="65"/>
      <c r="H134" s="1"/>
      <c r="I134" s="51"/>
      <c r="J134" s="31" t="s">
        <v>93</v>
      </c>
      <c r="K134" s="38"/>
      <c r="L134" s="43"/>
      <c r="M134" s="40"/>
      <c r="N134" s="40"/>
      <c r="O134" s="39"/>
      <c r="P134" s="46"/>
      <c r="Q134" s="47">
        <f t="shared" si="3"/>
        <v>0</v>
      </c>
    </row>
    <row r="135" spans="1:17" ht="25.5" x14ac:dyDescent="0.25">
      <c r="A135" s="4"/>
      <c r="B135" s="49" t="s">
        <v>217</v>
      </c>
      <c r="C135" s="9" t="s">
        <v>152</v>
      </c>
      <c r="D135" s="10" t="s">
        <v>12</v>
      </c>
      <c r="E135" s="10">
        <v>274725</v>
      </c>
      <c r="F135" s="24">
        <v>1</v>
      </c>
      <c r="G135" s="65">
        <f t="shared" si="2"/>
        <v>274725</v>
      </c>
      <c r="H135" s="1"/>
      <c r="I135" s="49" t="s">
        <v>217</v>
      </c>
      <c r="J135" s="9" t="s">
        <v>152</v>
      </c>
      <c r="K135" s="18"/>
      <c r="L135" s="13"/>
      <c r="M135" s="40" t="s">
        <v>12</v>
      </c>
      <c r="N135" s="40">
        <v>274725</v>
      </c>
      <c r="O135" s="19"/>
      <c r="P135" s="46">
        <v>1</v>
      </c>
      <c r="Q135" s="47">
        <f t="shared" si="3"/>
        <v>0</v>
      </c>
    </row>
    <row r="136" spans="1:17" x14ac:dyDescent="0.25">
      <c r="A136" s="4"/>
      <c r="B136" s="51"/>
      <c r="C136" s="31" t="s">
        <v>153</v>
      </c>
      <c r="D136" s="29"/>
      <c r="E136" s="29"/>
      <c r="F136" s="30"/>
      <c r="G136" s="65"/>
      <c r="H136" s="1"/>
      <c r="I136" s="51"/>
      <c r="J136" s="31" t="s">
        <v>153</v>
      </c>
      <c r="K136" s="38"/>
      <c r="L136" s="43"/>
      <c r="M136" s="40"/>
      <c r="N136" s="40"/>
      <c r="O136" s="39"/>
      <c r="P136" s="46"/>
      <c r="Q136" s="47">
        <f t="shared" si="3"/>
        <v>0</v>
      </c>
    </row>
    <row r="137" spans="1:17" x14ac:dyDescent="0.25">
      <c r="A137" s="4"/>
      <c r="B137" s="51"/>
      <c r="C137" s="31" t="s">
        <v>154</v>
      </c>
      <c r="D137" s="29"/>
      <c r="E137" s="29"/>
      <c r="F137" s="30"/>
      <c r="G137" s="65"/>
      <c r="H137" s="1"/>
      <c r="I137" s="51"/>
      <c r="J137" s="31" t="s">
        <v>154</v>
      </c>
      <c r="K137" s="38"/>
      <c r="L137" s="43"/>
      <c r="M137" s="40"/>
      <c r="N137" s="40"/>
      <c r="O137" s="39"/>
      <c r="P137" s="46"/>
      <c r="Q137" s="47">
        <f t="shared" si="3"/>
        <v>0</v>
      </c>
    </row>
    <row r="138" spans="1:17" ht="25.5" x14ac:dyDescent="0.25">
      <c r="A138" s="4"/>
      <c r="B138" s="49" t="s">
        <v>218</v>
      </c>
      <c r="C138" s="9" t="s">
        <v>155</v>
      </c>
      <c r="D138" s="10" t="s">
        <v>12</v>
      </c>
      <c r="E138" s="10">
        <v>182729.59</v>
      </c>
      <c r="F138" s="24">
        <v>1</v>
      </c>
      <c r="G138" s="65">
        <f t="shared" si="2"/>
        <v>182729.59</v>
      </c>
      <c r="H138" s="1"/>
      <c r="I138" s="49" t="s">
        <v>218</v>
      </c>
      <c r="J138" s="9" t="s">
        <v>155</v>
      </c>
      <c r="K138" s="18"/>
      <c r="L138" s="13"/>
      <c r="M138" s="40" t="s">
        <v>12</v>
      </c>
      <c r="N138" s="40">
        <v>182729.59</v>
      </c>
      <c r="O138" s="19"/>
      <c r="P138" s="46">
        <v>1</v>
      </c>
      <c r="Q138" s="47">
        <f t="shared" si="3"/>
        <v>0</v>
      </c>
    </row>
    <row r="139" spans="1:17" ht="25.5" x14ac:dyDescent="0.25">
      <c r="A139" s="4"/>
      <c r="B139" s="49" t="s">
        <v>219</v>
      </c>
      <c r="C139" s="9" t="s">
        <v>156</v>
      </c>
      <c r="D139" s="10" t="s">
        <v>12</v>
      </c>
      <c r="E139" s="10">
        <v>140559.29999999999</v>
      </c>
      <c r="F139" s="24">
        <v>1</v>
      </c>
      <c r="G139" s="65">
        <f t="shared" si="2"/>
        <v>140559.29999999999</v>
      </c>
      <c r="H139" s="1"/>
      <c r="I139" s="49" t="s">
        <v>219</v>
      </c>
      <c r="J139" s="9" t="s">
        <v>156</v>
      </c>
      <c r="K139" s="18"/>
      <c r="L139" s="13"/>
      <c r="M139" s="40" t="s">
        <v>12</v>
      </c>
      <c r="N139" s="40">
        <v>140559.29999999999</v>
      </c>
      <c r="O139" s="19"/>
      <c r="P139" s="46">
        <v>1</v>
      </c>
      <c r="Q139" s="47">
        <f t="shared" si="3"/>
        <v>0</v>
      </c>
    </row>
    <row r="140" spans="1:17" ht="25.5" x14ac:dyDescent="0.25">
      <c r="A140" s="4"/>
      <c r="B140" s="49" t="s">
        <v>220</v>
      </c>
      <c r="C140" s="9" t="s">
        <v>157</v>
      </c>
      <c r="D140" s="10" t="s">
        <v>12</v>
      </c>
      <c r="E140" s="10">
        <v>36550.910000000003</v>
      </c>
      <c r="F140" s="24">
        <v>1</v>
      </c>
      <c r="G140" s="65">
        <f t="shared" ref="G140:G203" si="4">ROUND(F140*E140,2)</f>
        <v>36550.910000000003</v>
      </c>
      <c r="H140" s="1"/>
      <c r="I140" s="49" t="s">
        <v>220</v>
      </c>
      <c r="J140" s="9" t="s">
        <v>157</v>
      </c>
      <c r="K140" s="18"/>
      <c r="L140" s="13"/>
      <c r="M140" s="40" t="s">
        <v>12</v>
      </c>
      <c r="N140" s="40">
        <v>36550.910000000003</v>
      </c>
      <c r="O140" s="19"/>
      <c r="P140" s="46">
        <v>1</v>
      </c>
      <c r="Q140" s="47">
        <f t="shared" ref="Q140:Q203" si="5">O140*P140</f>
        <v>0</v>
      </c>
    </row>
    <row r="141" spans="1:17" x14ac:dyDescent="0.25">
      <c r="A141" s="4"/>
      <c r="B141" s="51"/>
      <c r="C141" s="31" t="s">
        <v>158</v>
      </c>
      <c r="D141" s="29"/>
      <c r="E141" s="29"/>
      <c r="F141" s="30"/>
      <c r="G141" s="65"/>
      <c r="H141" s="1"/>
      <c r="I141" s="51"/>
      <c r="J141" s="31" t="s">
        <v>158</v>
      </c>
      <c r="K141" s="38"/>
      <c r="L141" s="43"/>
      <c r="M141" s="40"/>
      <c r="N141" s="40"/>
      <c r="O141" s="39"/>
      <c r="P141" s="46"/>
      <c r="Q141" s="47">
        <f t="shared" si="5"/>
        <v>0</v>
      </c>
    </row>
    <row r="142" spans="1:17" x14ac:dyDescent="0.25">
      <c r="A142" s="4"/>
      <c r="B142" s="51"/>
      <c r="C142" s="31" t="s">
        <v>159</v>
      </c>
      <c r="D142" s="29"/>
      <c r="E142" s="29"/>
      <c r="F142" s="30"/>
      <c r="G142" s="65"/>
      <c r="H142" s="1"/>
      <c r="I142" s="51"/>
      <c r="J142" s="31" t="s">
        <v>159</v>
      </c>
      <c r="K142" s="38"/>
      <c r="L142" s="43"/>
      <c r="M142" s="40"/>
      <c r="N142" s="40"/>
      <c r="O142" s="39"/>
      <c r="P142" s="46"/>
      <c r="Q142" s="47">
        <f t="shared" si="5"/>
        <v>0</v>
      </c>
    </row>
    <row r="143" spans="1:17" ht="38.25" x14ac:dyDescent="0.25">
      <c r="A143" s="4"/>
      <c r="B143" s="49" t="s">
        <v>180</v>
      </c>
      <c r="C143" s="9" t="s">
        <v>160</v>
      </c>
      <c r="D143" s="10" t="s">
        <v>12</v>
      </c>
      <c r="E143" s="10">
        <v>60587.630000000005</v>
      </c>
      <c r="F143" s="24">
        <v>10</v>
      </c>
      <c r="G143" s="65">
        <f t="shared" si="4"/>
        <v>605876.30000000005</v>
      </c>
      <c r="H143" s="1"/>
      <c r="I143" s="49" t="s">
        <v>180</v>
      </c>
      <c r="J143" s="9" t="s">
        <v>160</v>
      </c>
      <c r="K143" s="18"/>
      <c r="L143" s="13"/>
      <c r="M143" s="40" t="s">
        <v>12</v>
      </c>
      <c r="N143" s="40">
        <v>60587.62</v>
      </c>
      <c r="O143" s="19"/>
      <c r="P143" s="46">
        <v>10</v>
      </c>
      <c r="Q143" s="47">
        <f t="shared" si="5"/>
        <v>0</v>
      </c>
    </row>
    <row r="144" spans="1:17" ht="38.25" x14ac:dyDescent="0.25">
      <c r="A144" s="4"/>
      <c r="B144" s="49" t="s">
        <v>221</v>
      </c>
      <c r="C144" s="9" t="s">
        <v>161</v>
      </c>
      <c r="D144" s="10" t="s">
        <v>12</v>
      </c>
      <c r="E144" s="10">
        <v>91946.939999999988</v>
      </c>
      <c r="F144" s="24">
        <v>6</v>
      </c>
      <c r="G144" s="65">
        <f t="shared" si="4"/>
        <v>551681.64</v>
      </c>
      <c r="H144" s="1"/>
      <c r="I144" s="49" t="s">
        <v>221</v>
      </c>
      <c r="J144" s="9" t="s">
        <v>161</v>
      </c>
      <c r="K144" s="18"/>
      <c r="L144" s="13"/>
      <c r="M144" s="40" t="s">
        <v>12</v>
      </c>
      <c r="N144" s="40">
        <v>91946.93</v>
      </c>
      <c r="O144" s="19"/>
      <c r="P144" s="46">
        <v>6</v>
      </c>
      <c r="Q144" s="47">
        <f t="shared" si="5"/>
        <v>0</v>
      </c>
    </row>
    <row r="145" spans="1:17" x14ac:dyDescent="0.25">
      <c r="A145" s="4"/>
      <c r="B145" s="51"/>
      <c r="C145" s="31" t="s">
        <v>162</v>
      </c>
      <c r="D145" s="29"/>
      <c r="E145" s="29"/>
      <c r="F145" s="30"/>
      <c r="G145" s="65"/>
      <c r="H145" s="1"/>
      <c r="I145" s="51"/>
      <c r="J145" s="31" t="s">
        <v>162</v>
      </c>
      <c r="K145" s="38"/>
      <c r="L145" s="43"/>
      <c r="M145" s="40"/>
      <c r="N145" s="40"/>
      <c r="O145" s="39"/>
      <c r="P145" s="46"/>
      <c r="Q145" s="47">
        <f t="shared" si="5"/>
        <v>0</v>
      </c>
    </row>
    <row r="146" spans="1:17" ht="38.25" x14ac:dyDescent="0.25">
      <c r="A146" s="4"/>
      <c r="B146" s="49" t="s">
        <v>183</v>
      </c>
      <c r="C146" s="9" t="s">
        <v>160</v>
      </c>
      <c r="D146" s="10" t="s">
        <v>12</v>
      </c>
      <c r="E146" s="10">
        <v>60587.630000000005</v>
      </c>
      <c r="F146" s="24">
        <v>10</v>
      </c>
      <c r="G146" s="65">
        <f t="shared" si="4"/>
        <v>605876.30000000005</v>
      </c>
      <c r="H146" s="1"/>
      <c r="I146" s="49" t="s">
        <v>183</v>
      </c>
      <c r="J146" s="9" t="s">
        <v>160</v>
      </c>
      <c r="K146" s="18"/>
      <c r="L146" s="13"/>
      <c r="M146" s="40" t="s">
        <v>12</v>
      </c>
      <c r="N146" s="40">
        <v>60587.62</v>
      </c>
      <c r="O146" s="19"/>
      <c r="P146" s="46">
        <v>10</v>
      </c>
      <c r="Q146" s="47">
        <f t="shared" si="5"/>
        <v>0</v>
      </c>
    </row>
    <row r="147" spans="1:17" ht="38.25" x14ac:dyDescent="0.25">
      <c r="A147" s="4"/>
      <c r="B147" s="49" t="s">
        <v>222</v>
      </c>
      <c r="C147" s="9" t="s">
        <v>161</v>
      </c>
      <c r="D147" s="10" t="s">
        <v>12</v>
      </c>
      <c r="E147" s="10">
        <v>91946.939999999988</v>
      </c>
      <c r="F147" s="24">
        <v>6</v>
      </c>
      <c r="G147" s="65">
        <f t="shared" si="4"/>
        <v>551681.64</v>
      </c>
      <c r="H147" s="1"/>
      <c r="I147" s="49" t="s">
        <v>222</v>
      </c>
      <c r="J147" s="9" t="s">
        <v>161</v>
      </c>
      <c r="K147" s="18"/>
      <c r="L147" s="13"/>
      <c r="M147" s="40" t="s">
        <v>12</v>
      </c>
      <c r="N147" s="40">
        <v>91946.93</v>
      </c>
      <c r="O147" s="19"/>
      <c r="P147" s="46">
        <v>6</v>
      </c>
      <c r="Q147" s="47">
        <f t="shared" si="5"/>
        <v>0</v>
      </c>
    </row>
    <row r="148" spans="1:17" x14ac:dyDescent="0.25">
      <c r="A148" s="4"/>
      <c r="B148" s="51"/>
      <c r="C148" s="31" t="s">
        <v>163</v>
      </c>
      <c r="D148" s="29"/>
      <c r="E148" s="29"/>
      <c r="F148" s="30"/>
      <c r="G148" s="65"/>
      <c r="H148" s="1"/>
      <c r="I148" s="51"/>
      <c r="J148" s="31" t="s">
        <v>163</v>
      </c>
      <c r="K148" s="38"/>
      <c r="L148" s="43"/>
      <c r="M148" s="40"/>
      <c r="N148" s="40"/>
      <c r="O148" s="39"/>
      <c r="P148" s="46"/>
      <c r="Q148" s="47">
        <f t="shared" si="5"/>
        <v>0</v>
      </c>
    </row>
    <row r="149" spans="1:17" ht="38.25" x14ac:dyDescent="0.25">
      <c r="A149" s="4"/>
      <c r="B149" s="49" t="s">
        <v>223</v>
      </c>
      <c r="C149" s="9" t="s">
        <v>160</v>
      </c>
      <c r="D149" s="10" t="s">
        <v>12</v>
      </c>
      <c r="E149" s="10">
        <v>60587.630000000005</v>
      </c>
      <c r="F149" s="24">
        <v>10</v>
      </c>
      <c r="G149" s="65">
        <f t="shared" si="4"/>
        <v>605876.30000000005</v>
      </c>
      <c r="H149" s="1"/>
      <c r="I149" s="49" t="s">
        <v>223</v>
      </c>
      <c r="J149" s="9" t="s">
        <v>160</v>
      </c>
      <c r="K149" s="18"/>
      <c r="L149" s="13"/>
      <c r="M149" s="40" t="s">
        <v>12</v>
      </c>
      <c r="N149" s="40">
        <v>60587.62</v>
      </c>
      <c r="O149" s="19"/>
      <c r="P149" s="46">
        <v>10</v>
      </c>
      <c r="Q149" s="47">
        <f t="shared" si="5"/>
        <v>0</v>
      </c>
    </row>
    <row r="150" spans="1:17" ht="38.25" x14ac:dyDescent="0.25">
      <c r="A150" s="4"/>
      <c r="B150" s="49" t="s">
        <v>224</v>
      </c>
      <c r="C150" s="9" t="s">
        <v>161</v>
      </c>
      <c r="D150" s="10" t="s">
        <v>12</v>
      </c>
      <c r="E150" s="10">
        <v>91946.939999999988</v>
      </c>
      <c r="F150" s="24">
        <v>5</v>
      </c>
      <c r="G150" s="65">
        <f t="shared" si="4"/>
        <v>459734.7</v>
      </c>
      <c r="H150" s="1"/>
      <c r="I150" s="49" t="s">
        <v>224</v>
      </c>
      <c r="J150" s="9" t="s">
        <v>161</v>
      </c>
      <c r="K150" s="18"/>
      <c r="L150" s="13"/>
      <c r="M150" s="40" t="s">
        <v>12</v>
      </c>
      <c r="N150" s="40">
        <v>91946.93</v>
      </c>
      <c r="O150" s="19"/>
      <c r="P150" s="46">
        <v>5</v>
      </c>
      <c r="Q150" s="47">
        <f t="shared" si="5"/>
        <v>0</v>
      </c>
    </row>
    <row r="151" spans="1:17" x14ac:dyDescent="0.25">
      <c r="A151" s="4"/>
      <c r="B151" s="51"/>
      <c r="C151" s="31" t="s">
        <v>164</v>
      </c>
      <c r="D151" s="29"/>
      <c r="E151" s="29"/>
      <c r="F151" s="30"/>
      <c r="G151" s="65"/>
      <c r="H151" s="1"/>
      <c r="I151" s="51"/>
      <c r="J151" s="31" t="s">
        <v>164</v>
      </c>
      <c r="K151" s="38"/>
      <c r="L151" s="43"/>
      <c r="M151" s="40"/>
      <c r="N151" s="40"/>
      <c r="O151" s="39"/>
      <c r="P151" s="46"/>
      <c r="Q151" s="47">
        <f t="shared" si="5"/>
        <v>0</v>
      </c>
    </row>
    <row r="152" spans="1:17" ht="38.25" x14ac:dyDescent="0.25">
      <c r="A152" s="4"/>
      <c r="B152" s="49" t="s">
        <v>225</v>
      </c>
      <c r="C152" s="9" t="s">
        <v>160</v>
      </c>
      <c r="D152" s="10" t="s">
        <v>12</v>
      </c>
      <c r="E152" s="10">
        <v>60587.630000000005</v>
      </c>
      <c r="F152" s="24">
        <v>10</v>
      </c>
      <c r="G152" s="65">
        <f t="shared" si="4"/>
        <v>605876.30000000005</v>
      </c>
      <c r="H152" s="1"/>
      <c r="I152" s="49" t="s">
        <v>225</v>
      </c>
      <c r="J152" s="9" t="s">
        <v>160</v>
      </c>
      <c r="K152" s="18"/>
      <c r="L152" s="13"/>
      <c r="M152" s="40" t="s">
        <v>12</v>
      </c>
      <c r="N152" s="40">
        <v>60587.62</v>
      </c>
      <c r="O152" s="19"/>
      <c r="P152" s="46">
        <v>10</v>
      </c>
      <c r="Q152" s="47">
        <f t="shared" si="5"/>
        <v>0</v>
      </c>
    </row>
    <row r="153" spans="1:17" ht="38.25" x14ac:dyDescent="0.25">
      <c r="A153" s="4"/>
      <c r="B153" s="49" t="s">
        <v>226</v>
      </c>
      <c r="C153" s="9" t="s">
        <v>161</v>
      </c>
      <c r="D153" s="10" t="s">
        <v>12</v>
      </c>
      <c r="E153" s="10">
        <v>91946.939999999988</v>
      </c>
      <c r="F153" s="24">
        <v>5</v>
      </c>
      <c r="G153" s="65">
        <f t="shared" si="4"/>
        <v>459734.7</v>
      </c>
      <c r="H153" s="1"/>
      <c r="I153" s="49" t="s">
        <v>226</v>
      </c>
      <c r="J153" s="9" t="s">
        <v>161</v>
      </c>
      <c r="K153" s="18"/>
      <c r="L153" s="13"/>
      <c r="M153" s="40" t="s">
        <v>12</v>
      </c>
      <c r="N153" s="40">
        <v>91946.93</v>
      </c>
      <c r="O153" s="19"/>
      <c r="P153" s="46">
        <v>5</v>
      </c>
      <c r="Q153" s="47">
        <f t="shared" si="5"/>
        <v>0</v>
      </c>
    </row>
    <row r="154" spans="1:17" ht="27.75" customHeight="1" x14ac:dyDescent="0.25">
      <c r="A154" s="67"/>
      <c r="B154" s="50"/>
      <c r="C154" s="31" t="s">
        <v>227</v>
      </c>
      <c r="D154" s="28"/>
      <c r="E154" s="28"/>
      <c r="F154" s="32"/>
      <c r="G154" s="65"/>
      <c r="H154" s="1"/>
      <c r="I154" s="50"/>
      <c r="J154" s="31" t="s">
        <v>227</v>
      </c>
      <c r="K154" s="38"/>
      <c r="L154" s="43"/>
      <c r="M154" s="40"/>
      <c r="N154" s="40"/>
      <c r="O154" s="39"/>
      <c r="P154" s="46"/>
      <c r="Q154" s="47">
        <f t="shared" si="5"/>
        <v>0</v>
      </c>
    </row>
    <row r="155" spans="1:17" x14ac:dyDescent="0.25">
      <c r="A155" s="4"/>
      <c r="B155" s="50"/>
      <c r="C155" s="31" t="s">
        <v>228</v>
      </c>
      <c r="D155" s="28"/>
      <c r="E155" s="28"/>
      <c r="F155" s="32"/>
      <c r="G155" s="65"/>
      <c r="H155" s="1"/>
      <c r="I155" s="50"/>
      <c r="J155" s="31" t="s">
        <v>228</v>
      </c>
      <c r="K155" s="38"/>
      <c r="L155" s="43"/>
      <c r="M155" s="40"/>
      <c r="N155" s="40"/>
      <c r="O155" s="39"/>
      <c r="P155" s="46"/>
      <c r="Q155" s="47">
        <f t="shared" si="5"/>
        <v>0</v>
      </c>
    </row>
    <row r="156" spans="1:17" ht="51" x14ac:dyDescent="0.25">
      <c r="A156" s="4"/>
      <c r="B156" s="49" t="s">
        <v>278</v>
      </c>
      <c r="C156" s="9" t="s">
        <v>229</v>
      </c>
      <c r="D156" s="10" t="s">
        <v>12</v>
      </c>
      <c r="E156" s="10">
        <v>4761900</v>
      </c>
      <c r="F156" s="24">
        <v>1</v>
      </c>
      <c r="G156" s="65">
        <f t="shared" si="4"/>
        <v>4761900</v>
      </c>
      <c r="H156" s="1"/>
      <c r="I156" s="49" t="s">
        <v>278</v>
      </c>
      <c r="J156" s="9" t="s">
        <v>229</v>
      </c>
      <c r="K156" s="18"/>
      <c r="L156" s="13"/>
      <c r="M156" s="40" t="s">
        <v>12</v>
      </c>
      <c r="N156" s="40">
        <v>4761900</v>
      </c>
      <c r="O156" s="19"/>
      <c r="P156" s="46">
        <v>1</v>
      </c>
      <c r="Q156" s="47">
        <f t="shared" si="5"/>
        <v>0</v>
      </c>
    </row>
    <row r="157" spans="1:17" ht="38.25" x14ac:dyDescent="0.25">
      <c r="A157" s="4"/>
      <c r="B157" s="49" t="s">
        <v>279</v>
      </c>
      <c r="C157" s="9" t="s">
        <v>230</v>
      </c>
      <c r="D157" s="10" t="s">
        <v>12</v>
      </c>
      <c r="E157" s="10">
        <v>1558440</v>
      </c>
      <c r="F157" s="24">
        <v>20</v>
      </c>
      <c r="G157" s="65">
        <f t="shared" si="4"/>
        <v>31168800</v>
      </c>
      <c r="H157" s="1"/>
      <c r="I157" s="49" t="s">
        <v>279</v>
      </c>
      <c r="J157" s="9" t="s">
        <v>230</v>
      </c>
      <c r="K157" s="18"/>
      <c r="L157" s="13"/>
      <c r="M157" s="40" t="s">
        <v>12</v>
      </c>
      <c r="N157" s="40">
        <v>1558440</v>
      </c>
      <c r="O157" s="19"/>
      <c r="P157" s="46">
        <v>20</v>
      </c>
      <c r="Q157" s="47">
        <f t="shared" si="5"/>
        <v>0</v>
      </c>
    </row>
    <row r="158" spans="1:17" ht="38.25" x14ac:dyDescent="0.25">
      <c r="A158" s="4"/>
      <c r="B158" s="49" t="s">
        <v>280</v>
      </c>
      <c r="C158" s="9" t="s">
        <v>231</v>
      </c>
      <c r="D158" s="10" t="s">
        <v>12</v>
      </c>
      <c r="E158" s="10">
        <v>259740</v>
      </c>
      <c r="F158" s="24">
        <v>1</v>
      </c>
      <c r="G158" s="65">
        <f t="shared" si="4"/>
        <v>259740</v>
      </c>
      <c r="H158" s="1"/>
      <c r="I158" s="49" t="s">
        <v>280</v>
      </c>
      <c r="J158" s="9" t="s">
        <v>231</v>
      </c>
      <c r="K158" s="18"/>
      <c r="L158" s="13"/>
      <c r="M158" s="40" t="s">
        <v>12</v>
      </c>
      <c r="N158" s="40">
        <v>259740</v>
      </c>
      <c r="O158" s="19"/>
      <c r="P158" s="46">
        <v>1</v>
      </c>
      <c r="Q158" s="47">
        <f t="shared" si="5"/>
        <v>0</v>
      </c>
    </row>
    <row r="159" spans="1:17" x14ac:dyDescent="0.25">
      <c r="A159" s="4"/>
      <c r="B159" s="50"/>
      <c r="C159" s="31" t="s">
        <v>232</v>
      </c>
      <c r="D159" s="28"/>
      <c r="E159" s="28"/>
      <c r="F159" s="32"/>
      <c r="G159" s="65"/>
      <c r="H159" s="1"/>
      <c r="I159" s="50"/>
      <c r="J159" s="31" t="s">
        <v>232</v>
      </c>
      <c r="K159" s="38"/>
      <c r="L159" s="43"/>
      <c r="M159" s="40"/>
      <c r="N159" s="40"/>
      <c r="O159" s="39"/>
      <c r="P159" s="46"/>
      <c r="Q159" s="47">
        <f t="shared" si="5"/>
        <v>0</v>
      </c>
    </row>
    <row r="160" spans="1:17" x14ac:dyDescent="0.25">
      <c r="A160" s="4"/>
      <c r="B160" s="50"/>
      <c r="C160" s="31" t="s">
        <v>233</v>
      </c>
      <c r="D160" s="28"/>
      <c r="E160" s="28"/>
      <c r="F160" s="32"/>
      <c r="G160" s="65"/>
      <c r="H160" s="1"/>
      <c r="I160" s="50"/>
      <c r="J160" s="31" t="s">
        <v>233</v>
      </c>
      <c r="K160" s="38"/>
      <c r="L160" s="43"/>
      <c r="M160" s="40"/>
      <c r="N160" s="40"/>
      <c r="O160" s="39"/>
      <c r="P160" s="46"/>
      <c r="Q160" s="47">
        <f t="shared" si="5"/>
        <v>0</v>
      </c>
    </row>
    <row r="161" spans="1:17" ht="51" x14ac:dyDescent="0.25">
      <c r="A161" s="4"/>
      <c r="B161" s="49" t="s">
        <v>281</v>
      </c>
      <c r="C161" s="9" t="s">
        <v>234</v>
      </c>
      <c r="D161" s="10" t="s">
        <v>12</v>
      </c>
      <c r="E161" s="10">
        <v>3496500</v>
      </c>
      <c r="F161" s="24">
        <v>1</v>
      </c>
      <c r="G161" s="65">
        <f t="shared" si="4"/>
        <v>3496500</v>
      </c>
      <c r="H161" s="1"/>
      <c r="I161" s="49" t="s">
        <v>281</v>
      </c>
      <c r="J161" s="9" t="s">
        <v>234</v>
      </c>
      <c r="K161" s="18"/>
      <c r="L161" s="13"/>
      <c r="M161" s="40" t="s">
        <v>12</v>
      </c>
      <c r="N161" s="40">
        <v>3496500</v>
      </c>
      <c r="O161" s="19"/>
      <c r="P161" s="46">
        <v>1</v>
      </c>
      <c r="Q161" s="47">
        <f t="shared" si="5"/>
        <v>0</v>
      </c>
    </row>
    <row r="162" spans="1:17" ht="63.75" x14ac:dyDescent="0.25">
      <c r="A162" s="4"/>
      <c r="B162" s="49" t="s">
        <v>282</v>
      </c>
      <c r="C162" s="9" t="s">
        <v>235</v>
      </c>
      <c r="D162" s="10" t="s">
        <v>12</v>
      </c>
      <c r="E162" s="10">
        <v>2630700</v>
      </c>
      <c r="F162" s="24">
        <v>1</v>
      </c>
      <c r="G162" s="65">
        <f t="shared" si="4"/>
        <v>2630700</v>
      </c>
      <c r="H162" s="1"/>
      <c r="I162" s="49" t="s">
        <v>282</v>
      </c>
      <c r="J162" s="9" t="s">
        <v>235</v>
      </c>
      <c r="K162" s="18"/>
      <c r="L162" s="13"/>
      <c r="M162" s="40" t="s">
        <v>12</v>
      </c>
      <c r="N162" s="40">
        <v>2630700</v>
      </c>
      <c r="O162" s="19"/>
      <c r="P162" s="46">
        <v>1</v>
      </c>
      <c r="Q162" s="47">
        <f t="shared" si="5"/>
        <v>0</v>
      </c>
    </row>
    <row r="163" spans="1:17" x14ac:dyDescent="0.25">
      <c r="A163" s="4"/>
      <c r="B163" s="50"/>
      <c r="C163" s="31" t="s">
        <v>236</v>
      </c>
      <c r="D163" s="28"/>
      <c r="E163" s="28"/>
      <c r="F163" s="32"/>
      <c r="G163" s="65"/>
      <c r="H163" s="1"/>
      <c r="I163" s="50"/>
      <c r="J163" s="31" t="s">
        <v>236</v>
      </c>
      <c r="K163" s="38"/>
      <c r="L163" s="43"/>
      <c r="M163" s="40"/>
      <c r="N163" s="40"/>
      <c r="O163" s="39"/>
      <c r="P163" s="46"/>
      <c r="Q163" s="47">
        <f t="shared" si="5"/>
        <v>0</v>
      </c>
    </row>
    <row r="164" spans="1:17" ht="51" x14ac:dyDescent="0.25">
      <c r="A164" s="4"/>
      <c r="B164" s="49" t="s">
        <v>283</v>
      </c>
      <c r="C164" s="9" t="s">
        <v>234</v>
      </c>
      <c r="D164" s="10" t="s">
        <v>12</v>
      </c>
      <c r="E164" s="10">
        <v>3496500</v>
      </c>
      <c r="F164" s="24">
        <v>1</v>
      </c>
      <c r="G164" s="65">
        <f t="shared" si="4"/>
        <v>3496500</v>
      </c>
      <c r="H164" s="1"/>
      <c r="I164" s="49" t="s">
        <v>283</v>
      </c>
      <c r="J164" s="9" t="s">
        <v>234</v>
      </c>
      <c r="K164" s="18"/>
      <c r="L164" s="13"/>
      <c r="M164" s="40" t="s">
        <v>12</v>
      </c>
      <c r="N164" s="40">
        <v>3496500</v>
      </c>
      <c r="O164" s="19"/>
      <c r="P164" s="46">
        <v>1</v>
      </c>
      <c r="Q164" s="47">
        <f t="shared" si="5"/>
        <v>0</v>
      </c>
    </row>
    <row r="165" spans="1:17" ht="63.75" x14ac:dyDescent="0.25">
      <c r="A165" s="4"/>
      <c r="B165" s="49" t="s">
        <v>284</v>
      </c>
      <c r="C165" s="9" t="s">
        <v>235</v>
      </c>
      <c r="D165" s="10" t="s">
        <v>12</v>
      </c>
      <c r="E165" s="10">
        <v>2630700</v>
      </c>
      <c r="F165" s="24">
        <v>1</v>
      </c>
      <c r="G165" s="65">
        <f t="shared" si="4"/>
        <v>2630700</v>
      </c>
      <c r="H165" s="1"/>
      <c r="I165" s="49" t="s">
        <v>284</v>
      </c>
      <c r="J165" s="9" t="s">
        <v>235</v>
      </c>
      <c r="K165" s="18"/>
      <c r="L165" s="13"/>
      <c r="M165" s="40" t="s">
        <v>12</v>
      </c>
      <c r="N165" s="40">
        <v>2630700</v>
      </c>
      <c r="O165" s="19"/>
      <c r="P165" s="46">
        <v>1</v>
      </c>
      <c r="Q165" s="47">
        <f t="shared" si="5"/>
        <v>0</v>
      </c>
    </row>
    <row r="166" spans="1:17" ht="25.5" x14ac:dyDescent="0.25">
      <c r="A166" s="4"/>
      <c r="B166" s="50"/>
      <c r="C166" s="31" t="s">
        <v>24</v>
      </c>
      <c r="D166" s="28"/>
      <c r="E166" s="28"/>
      <c r="F166" s="32"/>
      <c r="G166" s="65"/>
      <c r="H166" s="1"/>
      <c r="I166" s="50"/>
      <c r="J166" s="31" t="s">
        <v>24</v>
      </c>
      <c r="K166" s="38"/>
      <c r="L166" s="43"/>
      <c r="M166" s="40"/>
      <c r="N166" s="40"/>
      <c r="O166" s="39"/>
      <c r="P166" s="46"/>
      <c r="Q166" s="47">
        <f t="shared" si="5"/>
        <v>0</v>
      </c>
    </row>
    <row r="167" spans="1:17" x14ac:dyDescent="0.25">
      <c r="A167" s="4"/>
      <c r="B167" s="50"/>
      <c r="C167" s="31" t="s">
        <v>237</v>
      </c>
      <c r="D167" s="28"/>
      <c r="E167" s="28"/>
      <c r="F167" s="32"/>
      <c r="G167" s="65"/>
      <c r="H167" s="1"/>
      <c r="I167" s="50"/>
      <c r="J167" s="31" t="s">
        <v>237</v>
      </c>
      <c r="K167" s="38"/>
      <c r="L167" s="43"/>
      <c r="M167" s="40"/>
      <c r="N167" s="40"/>
      <c r="O167" s="39"/>
      <c r="P167" s="46"/>
      <c r="Q167" s="47">
        <f t="shared" si="5"/>
        <v>0</v>
      </c>
    </row>
    <row r="168" spans="1:17" ht="51" x14ac:dyDescent="0.25">
      <c r="A168" s="4"/>
      <c r="B168" s="49" t="s">
        <v>285</v>
      </c>
      <c r="C168" s="9" t="s">
        <v>238</v>
      </c>
      <c r="D168" s="10" t="s">
        <v>12</v>
      </c>
      <c r="E168" s="10">
        <v>2264400</v>
      </c>
      <c r="F168" s="24">
        <v>3</v>
      </c>
      <c r="G168" s="65">
        <f t="shared" si="4"/>
        <v>6793200</v>
      </c>
      <c r="H168" s="1"/>
      <c r="I168" s="49" t="s">
        <v>285</v>
      </c>
      <c r="J168" s="9" t="s">
        <v>238</v>
      </c>
      <c r="K168" s="18"/>
      <c r="L168" s="13"/>
      <c r="M168" s="40" t="s">
        <v>12</v>
      </c>
      <c r="N168" s="40">
        <v>2264400</v>
      </c>
      <c r="O168" s="19"/>
      <c r="P168" s="46">
        <v>3</v>
      </c>
      <c r="Q168" s="47">
        <f t="shared" si="5"/>
        <v>0</v>
      </c>
    </row>
    <row r="169" spans="1:17" x14ac:dyDescent="0.25">
      <c r="A169" s="4"/>
      <c r="B169" s="50"/>
      <c r="C169" s="31" t="s">
        <v>34</v>
      </c>
      <c r="D169" s="28"/>
      <c r="E169" s="28"/>
      <c r="F169" s="32"/>
      <c r="G169" s="65"/>
      <c r="H169" s="1"/>
      <c r="I169" s="50"/>
      <c r="J169" s="31" t="s">
        <v>34</v>
      </c>
      <c r="K169" s="38"/>
      <c r="L169" s="43"/>
      <c r="M169" s="40"/>
      <c r="N169" s="40"/>
      <c r="O169" s="39"/>
      <c r="P169" s="46"/>
      <c r="Q169" s="47">
        <f t="shared" si="5"/>
        <v>0</v>
      </c>
    </row>
    <row r="170" spans="1:17" x14ac:dyDescent="0.25">
      <c r="A170" s="4"/>
      <c r="B170" s="50"/>
      <c r="C170" s="31" t="s">
        <v>239</v>
      </c>
      <c r="D170" s="28"/>
      <c r="E170" s="28"/>
      <c r="F170" s="32"/>
      <c r="G170" s="65"/>
      <c r="H170" s="1"/>
      <c r="I170" s="50"/>
      <c r="J170" s="31" t="s">
        <v>239</v>
      </c>
      <c r="K170" s="38"/>
      <c r="L170" s="43"/>
      <c r="M170" s="40"/>
      <c r="N170" s="40"/>
      <c r="O170" s="39"/>
      <c r="P170" s="46"/>
      <c r="Q170" s="47">
        <f t="shared" si="5"/>
        <v>0</v>
      </c>
    </row>
    <row r="171" spans="1:17" ht="63.75" x14ac:dyDescent="0.25">
      <c r="A171" s="4"/>
      <c r="B171" s="49" t="s">
        <v>286</v>
      </c>
      <c r="C171" s="9" t="s">
        <v>240</v>
      </c>
      <c r="D171" s="10" t="s">
        <v>12</v>
      </c>
      <c r="E171" s="10">
        <v>1931400</v>
      </c>
      <c r="F171" s="24">
        <v>1</v>
      </c>
      <c r="G171" s="65">
        <f t="shared" si="4"/>
        <v>1931400</v>
      </c>
      <c r="H171" s="1"/>
      <c r="I171" s="49" t="s">
        <v>286</v>
      </c>
      <c r="J171" s="9" t="s">
        <v>240</v>
      </c>
      <c r="K171" s="18"/>
      <c r="L171" s="13"/>
      <c r="M171" s="40" t="s">
        <v>12</v>
      </c>
      <c r="N171" s="40">
        <v>1931400</v>
      </c>
      <c r="O171" s="19"/>
      <c r="P171" s="46">
        <v>1</v>
      </c>
      <c r="Q171" s="47">
        <f t="shared" si="5"/>
        <v>0</v>
      </c>
    </row>
    <row r="172" spans="1:17" ht="51" x14ac:dyDescent="0.25">
      <c r="A172" s="4"/>
      <c r="B172" s="49" t="s">
        <v>287</v>
      </c>
      <c r="C172" s="9" t="s">
        <v>241</v>
      </c>
      <c r="D172" s="10" t="s">
        <v>12</v>
      </c>
      <c r="E172" s="10">
        <v>372960</v>
      </c>
      <c r="F172" s="24">
        <v>1</v>
      </c>
      <c r="G172" s="65">
        <f t="shared" si="4"/>
        <v>372960</v>
      </c>
      <c r="H172" s="1"/>
      <c r="I172" s="49" t="s">
        <v>287</v>
      </c>
      <c r="J172" s="9" t="s">
        <v>241</v>
      </c>
      <c r="K172" s="18"/>
      <c r="L172" s="13"/>
      <c r="M172" s="40" t="s">
        <v>12</v>
      </c>
      <c r="N172" s="40">
        <v>372960</v>
      </c>
      <c r="O172" s="19"/>
      <c r="P172" s="46">
        <v>1</v>
      </c>
      <c r="Q172" s="47">
        <f t="shared" si="5"/>
        <v>0</v>
      </c>
    </row>
    <row r="173" spans="1:17" ht="51" x14ac:dyDescent="0.25">
      <c r="A173" s="4"/>
      <c r="B173" s="49" t="s">
        <v>288</v>
      </c>
      <c r="C173" s="9" t="s">
        <v>242</v>
      </c>
      <c r="D173" s="10" t="s">
        <v>12</v>
      </c>
      <c r="E173" s="10">
        <v>639360</v>
      </c>
      <c r="F173" s="24">
        <v>1</v>
      </c>
      <c r="G173" s="65">
        <f t="shared" si="4"/>
        <v>639360</v>
      </c>
      <c r="H173" s="1"/>
      <c r="I173" s="49" t="s">
        <v>288</v>
      </c>
      <c r="J173" s="9" t="s">
        <v>242</v>
      </c>
      <c r="K173" s="18"/>
      <c r="L173" s="13"/>
      <c r="M173" s="40" t="s">
        <v>12</v>
      </c>
      <c r="N173" s="40">
        <v>639360</v>
      </c>
      <c r="O173" s="19"/>
      <c r="P173" s="46">
        <v>1</v>
      </c>
      <c r="Q173" s="47">
        <f t="shared" si="5"/>
        <v>0</v>
      </c>
    </row>
    <row r="174" spans="1:17" ht="51" x14ac:dyDescent="0.25">
      <c r="A174" s="4"/>
      <c r="B174" s="49" t="s">
        <v>289</v>
      </c>
      <c r="C174" s="9" t="s">
        <v>243</v>
      </c>
      <c r="D174" s="10" t="s">
        <v>12</v>
      </c>
      <c r="E174" s="10">
        <v>1358640</v>
      </c>
      <c r="F174" s="24">
        <v>1</v>
      </c>
      <c r="G174" s="65">
        <f t="shared" si="4"/>
        <v>1358640</v>
      </c>
      <c r="H174" s="1"/>
      <c r="I174" s="49" t="s">
        <v>289</v>
      </c>
      <c r="J174" s="9" t="s">
        <v>243</v>
      </c>
      <c r="K174" s="18"/>
      <c r="L174" s="13"/>
      <c r="M174" s="40" t="s">
        <v>12</v>
      </c>
      <c r="N174" s="40">
        <v>1358640</v>
      </c>
      <c r="O174" s="19"/>
      <c r="P174" s="46">
        <v>1</v>
      </c>
      <c r="Q174" s="47">
        <f t="shared" si="5"/>
        <v>0</v>
      </c>
    </row>
    <row r="175" spans="1:17" ht="63.75" x14ac:dyDescent="0.25">
      <c r="A175" s="4"/>
      <c r="B175" s="49" t="s">
        <v>290</v>
      </c>
      <c r="C175" s="9" t="s">
        <v>244</v>
      </c>
      <c r="D175" s="10" t="s">
        <v>12</v>
      </c>
      <c r="E175" s="10">
        <v>732600</v>
      </c>
      <c r="F175" s="24">
        <v>2</v>
      </c>
      <c r="G175" s="65">
        <f t="shared" si="4"/>
        <v>1465200</v>
      </c>
      <c r="H175" s="1"/>
      <c r="I175" s="49" t="s">
        <v>290</v>
      </c>
      <c r="J175" s="9" t="s">
        <v>244</v>
      </c>
      <c r="K175" s="18"/>
      <c r="L175" s="13"/>
      <c r="M175" s="40" t="s">
        <v>12</v>
      </c>
      <c r="N175" s="40">
        <v>732600</v>
      </c>
      <c r="O175" s="19"/>
      <c r="P175" s="46">
        <v>2</v>
      </c>
      <c r="Q175" s="47">
        <f t="shared" si="5"/>
        <v>0</v>
      </c>
    </row>
    <row r="176" spans="1:17" x14ac:dyDescent="0.25">
      <c r="A176" s="4"/>
      <c r="B176" s="50"/>
      <c r="C176" s="31" t="s">
        <v>245</v>
      </c>
      <c r="D176" s="28"/>
      <c r="E176" s="28"/>
      <c r="F176" s="32"/>
      <c r="G176" s="65"/>
      <c r="H176" s="1"/>
      <c r="I176" s="50"/>
      <c r="J176" s="31" t="s">
        <v>245</v>
      </c>
      <c r="K176" s="38"/>
      <c r="L176" s="43"/>
      <c r="M176" s="40"/>
      <c r="N176" s="40"/>
      <c r="O176" s="39"/>
      <c r="P176" s="46"/>
      <c r="Q176" s="47">
        <f t="shared" si="5"/>
        <v>0</v>
      </c>
    </row>
    <row r="177" spans="1:17" ht="51" x14ac:dyDescent="0.25">
      <c r="A177" s="4"/>
      <c r="B177" s="49" t="s">
        <v>291</v>
      </c>
      <c r="C177" s="9" t="s">
        <v>246</v>
      </c>
      <c r="D177" s="10" t="s">
        <v>12</v>
      </c>
      <c r="E177" s="10">
        <v>2331000</v>
      </c>
      <c r="F177" s="24">
        <v>1</v>
      </c>
      <c r="G177" s="65">
        <f t="shared" si="4"/>
        <v>2331000</v>
      </c>
      <c r="H177" s="1"/>
      <c r="I177" s="49" t="s">
        <v>291</v>
      </c>
      <c r="J177" s="9" t="s">
        <v>246</v>
      </c>
      <c r="K177" s="18"/>
      <c r="L177" s="13"/>
      <c r="M177" s="40" t="s">
        <v>12</v>
      </c>
      <c r="N177" s="40">
        <v>2331000</v>
      </c>
      <c r="O177" s="19"/>
      <c r="P177" s="46">
        <v>1</v>
      </c>
      <c r="Q177" s="47">
        <f t="shared" si="5"/>
        <v>0</v>
      </c>
    </row>
    <row r="178" spans="1:17" ht="51" x14ac:dyDescent="0.25">
      <c r="A178" s="4"/>
      <c r="B178" s="50"/>
      <c r="C178" s="31" t="s">
        <v>247</v>
      </c>
      <c r="D178" s="28"/>
      <c r="E178" s="28"/>
      <c r="F178" s="32"/>
      <c r="G178" s="65"/>
      <c r="H178" s="1"/>
      <c r="I178" s="50"/>
      <c r="J178" s="31" t="s">
        <v>247</v>
      </c>
      <c r="K178" s="38"/>
      <c r="L178" s="43"/>
      <c r="M178" s="40"/>
      <c r="N178" s="40"/>
      <c r="O178" s="39"/>
      <c r="P178" s="46"/>
      <c r="Q178" s="47">
        <f t="shared" si="5"/>
        <v>0</v>
      </c>
    </row>
    <row r="179" spans="1:17" ht="51" x14ac:dyDescent="0.25">
      <c r="A179" s="4"/>
      <c r="B179" s="49" t="s">
        <v>292</v>
      </c>
      <c r="C179" s="9" t="s">
        <v>248</v>
      </c>
      <c r="D179" s="10" t="s">
        <v>12</v>
      </c>
      <c r="E179" s="10">
        <v>3196800</v>
      </c>
      <c r="F179" s="24">
        <v>10</v>
      </c>
      <c r="G179" s="65">
        <f t="shared" si="4"/>
        <v>31968000</v>
      </c>
      <c r="H179" s="1"/>
      <c r="I179" s="49" t="s">
        <v>292</v>
      </c>
      <c r="J179" s="9" t="s">
        <v>248</v>
      </c>
      <c r="K179" s="18"/>
      <c r="L179" s="13"/>
      <c r="M179" s="40" t="s">
        <v>12</v>
      </c>
      <c r="N179" s="40">
        <v>3196800</v>
      </c>
      <c r="O179" s="19"/>
      <c r="P179" s="46">
        <v>10</v>
      </c>
      <c r="Q179" s="47">
        <f t="shared" si="5"/>
        <v>0</v>
      </c>
    </row>
    <row r="180" spans="1:17" x14ac:dyDescent="0.25">
      <c r="A180" s="4"/>
      <c r="B180" s="50"/>
      <c r="C180" s="31" t="s">
        <v>249</v>
      </c>
      <c r="D180" s="28"/>
      <c r="E180" s="28"/>
      <c r="F180" s="32"/>
      <c r="G180" s="65"/>
      <c r="H180" s="1"/>
      <c r="I180" s="50"/>
      <c r="J180" s="31" t="s">
        <v>249</v>
      </c>
      <c r="K180" s="38"/>
      <c r="L180" s="43"/>
      <c r="M180" s="40"/>
      <c r="N180" s="40"/>
      <c r="O180" s="39"/>
      <c r="P180" s="46"/>
      <c r="Q180" s="47">
        <f t="shared" si="5"/>
        <v>0</v>
      </c>
    </row>
    <row r="181" spans="1:17" ht="51" x14ac:dyDescent="0.25">
      <c r="A181" s="4"/>
      <c r="B181" s="49" t="s">
        <v>293</v>
      </c>
      <c r="C181" s="9" t="s">
        <v>250</v>
      </c>
      <c r="D181" s="10" t="s">
        <v>12</v>
      </c>
      <c r="E181" s="10">
        <v>2077920</v>
      </c>
      <c r="F181" s="24">
        <v>1</v>
      </c>
      <c r="G181" s="65">
        <f t="shared" si="4"/>
        <v>2077920</v>
      </c>
      <c r="H181" s="1"/>
      <c r="I181" s="49" t="s">
        <v>293</v>
      </c>
      <c r="J181" s="9" t="s">
        <v>250</v>
      </c>
      <c r="K181" s="18"/>
      <c r="L181" s="13"/>
      <c r="M181" s="40" t="s">
        <v>12</v>
      </c>
      <c r="N181" s="40">
        <v>2077920</v>
      </c>
      <c r="O181" s="19"/>
      <c r="P181" s="46">
        <v>1</v>
      </c>
      <c r="Q181" s="47">
        <f t="shared" si="5"/>
        <v>0</v>
      </c>
    </row>
    <row r="182" spans="1:17" ht="25.5" x14ac:dyDescent="0.25">
      <c r="A182" s="4"/>
      <c r="B182" s="50"/>
      <c r="C182" s="31" t="s">
        <v>251</v>
      </c>
      <c r="D182" s="28"/>
      <c r="E182" s="28"/>
      <c r="F182" s="32"/>
      <c r="G182" s="65"/>
      <c r="H182" s="1"/>
      <c r="I182" s="50"/>
      <c r="J182" s="31" t="s">
        <v>251</v>
      </c>
      <c r="K182" s="38"/>
      <c r="L182" s="43"/>
      <c r="M182" s="40"/>
      <c r="N182" s="40"/>
      <c r="O182" s="39"/>
      <c r="P182" s="46"/>
      <c r="Q182" s="47">
        <f t="shared" si="5"/>
        <v>0</v>
      </c>
    </row>
    <row r="183" spans="1:17" ht="51" x14ac:dyDescent="0.25">
      <c r="A183" s="4"/>
      <c r="B183" s="49" t="s">
        <v>294</v>
      </c>
      <c r="C183" s="9" t="s">
        <v>252</v>
      </c>
      <c r="D183" s="10" t="s">
        <v>12</v>
      </c>
      <c r="E183" s="10">
        <v>4861800</v>
      </c>
      <c r="F183" s="24">
        <v>3</v>
      </c>
      <c r="G183" s="65">
        <f t="shared" si="4"/>
        <v>14585400</v>
      </c>
      <c r="H183" s="1"/>
      <c r="I183" s="49" t="s">
        <v>294</v>
      </c>
      <c r="J183" s="9" t="s">
        <v>252</v>
      </c>
      <c r="K183" s="18"/>
      <c r="L183" s="13"/>
      <c r="M183" s="40" t="s">
        <v>12</v>
      </c>
      <c r="N183" s="40">
        <v>4861800</v>
      </c>
      <c r="O183" s="19"/>
      <c r="P183" s="46">
        <v>3</v>
      </c>
      <c r="Q183" s="47">
        <f t="shared" si="5"/>
        <v>0</v>
      </c>
    </row>
    <row r="184" spans="1:17" ht="25.5" x14ac:dyDescent="0.25">
      <c r="A184" s="4"/>
      <c r="B184" s="50"/>
      <c r="C184" s="31" t="s">
        <v>253</v>
      </c>
      <c r="D184" s="28"/>
      <c r="E184" s="28"/>
      <c r="F184" s="32"/>
      <c r="G184" s="65"/>
      <c r="H184" s="1"/>
      <c r="I184" s="50"/>
      <c r="J184" s="31" t="s">
        <v>253</v>
      </c>
      <c r="K184" s="38"/>
      <c r="L184" s="43"/>
      <c r="M184" s="40"/>
      <c r="N184" s="40"/>
      <c r="O184" s="39"/>
      <c r="P184" s="46"/>
      <c r="Q184" s="47">
        <f t="shared" si="5"/>
        <v>0</v>
      </c>
    </row>
    <row r="185" spans="1:17" x14ac:dyDescent="0.25">
      <c r="A185" s="4"/>
      <c r="B185" s="50"/>
      <c r="C185" s="31" t="s">
        <v>254</v>
      </c>
      <c r="D185" s="28"/>
      <c r="E185" s="28"/>
      <c r="F185" s="32"/>
      <c r="G185" s="65"/>
      <c r="H185" s="1"/>
      <c r="I185" s="50"/>
      <c r="J185" s="31" t="s">
        <v>254</v>
      </c>
      <c r="K185" s="38"/>
      <c r="L185" s="43"/>
      <c r="M185" s="40"/>
      <c r="N185" s="40"/>
      <c r="O185" s="39"/>
      <c r="P185" s="46"/>
      <c r="Q185" s="47">
        <f t="shared" si="5"/>
        <v>0</v>
      </c>
    </row>
    <row r="186" spans="1:17" ht="63.75" x14ac:dyDescent="0.25">
      <c r="A186" s="4"/>
      <c r="B186" s="49" t="s">
        <v>295</v>
      </c>
      <c r="C186" s="9" t="s">
        <v>255</v>
      </c>
      <c r="D186" s="10" t="s">
        <v>12</v>
      </c>
      <c r="E186" s="10">
        <v>3909420</v>
      </c>
      <c r="F186" s="24">
        <v>2</v>
      </c>
      <c r="G186" s="65">
        <f t="shared" si="4"/>
        <v>7818840</v>
      </c>
      <c r="H186" s="1"/>
      <c r="I186" s="49" t="s">
        <v>295</v>
      </c>
      <c r="J186" s="9" t="s">
        <v>255</v>
      </c>
      <c r="K186" s="18"/>
      <c r="L186" s="13"/>
      <c r="M186" s="40" t="s">
        <v>12</v>
      </c>
      <c r="N186" s="40">
        <v>3909420</v>
      </c>
      <c r="O186" s="19"/>
      <c r="P186" s="46">
        <v>2</v>
      </c>
      <c r="Q186" s="47">
        <f t="shared" si="5"/>
        <v>0</v>
      </c>
    </row>
    <row r="187" spans="1:17" ht="63.75" x14ac:dyDescent="0.25">
      <c r="A187" s="4"/>
      <c r="B187" s="49" t="s">
        <v>296</v>
      </c>
      <c r="C187" s="9" t="s">
        <v>256</v>
      </c>
      <c r="D187" s="10" t="s">
        <v>12</v>
      </c>
      <c r="E187" s="10">
        <v>945720</v>
      </c>
      <c r="F187" s="24">
        <v>1</v>
      </c>
      <c r="G187" s="65">
        <f t="shared" si="4"/>
        <v>945720</v>
      </c>
      <c r="H187" s="1"/>
      <c r="I187" s="49" t="s">
        <v>296</v>
      </c>
      <c r="J187" s="9" t="s">
        <v>256</v>
      </c>
      <c r="K187" s="18"/>
      <c r="L187" s="13"/>
      <c r="M187" s="40" t="s">
        <v>12</v>
      </c>
      <c r="N187" s="40">
        <v>945720</v>
      </c>
      <c r="O187" s="19"/>
      <c r="P187" s="46">
        <v>1</v>
      </c>
      <c r="Q187" s="47">
        <f t="shared" si="5"/>
        <v>0</v>
      </c>
    </row>
    <row r="188" spans="1:17" ht="63.75" x14ac:dyDescent="0.25">
      <c r="A188" s="4"/>
      <c r="B188" s="49" t="s">
        <v>297</v>
      </c>
      <c r="C188" s="9" t="s">
        <v>256</v>
      </c>
      <c r="D188" s="10" t="s">
        <v>12</v>
      </c>
      <c r="E188" s="10">
        <v>945720</v>
      </c>
      <c r="F188" s="24">
        <v>1</v>
      </c>
      <c r="G188" s="65">
        <f t="shared" si="4"/>
        <v>945720</v>
      </c>
      <c r="H188" s="1"/>
      <c r="I188" s="49" t="s">
        <v>297</v>
      </c>
      <c r="J188" s="9" t="s">
        <v>256</v>
      </c>
      <c r="K188" s="18"/>
      <c r="L188" s="13"/>
      <c r="M188" s="40" t="s">
        <v>12</v>
      </c>
      <c r="N188" s="40">
        <v>945720</v>
      </c>
      <c r="O188" s="19"/>
      <c r="P188" s="46">
        <v>1</v>
      </c>
      <c r="Q188" s="47">
        <f t="shared" si="5"/>
        <v>0</v>
      </c>
    </row>
    <row r="189" spans="1:17" ht="63.75" x14ac:dyDescent="0.25">
      <c r="A189" s="4"/>
      <c r="B189" s="49" t="s">
        <v>298</v>
      </c>
      <c r="C189" s="9" t="s">
        <v>257</v>
      </c>
      <c r="D189" s="10" t="s">
        <v>12</v>
      </c>
      <c r="E189" s="10">
        <v>985680</v>
      </c>
      <c r="F189" s="24">
        <v>1</v>
      </c>
      <c r="G189" s="65">
        <f t="shared" si="4"/>
        <v>985680</v>
      </c>
      <c r="H189" s="1"/>
      <c r="I189" s="49" t="s">
        <v>298</v>
      </c>
      <c r="J189" s="9" t="s">
        <v>257</v>
      </c>
      <c r="K189" s="18"/>
      <c r="L189" s="13"/>
      <c r="M189" s="40" t="s">
        <v>12</v>
      </c>
      <c r="N189" s="40">
        <v>985680</v>
      </c>
      <c r="O189" s="19"/>
      <c r="P189" s="46">
        <v>1</v>
      </c>
      <c r="Q189" s="47">
        <f t="shared" si="5"/>
        <v>0</v>
      </c>
    </row>
    <row r="190" spans="1:17" ht="63.75" x14ac:dyDescent="0.25">
      <c r="A190" s="4"/>
      <c r="B190" s="49" t="s">
        <v>299</v>
      </c>
      <c r="C190" s="9" t="s">
        <v>257</v>
      </c>
      <c r="D190" s="10" t="s">
        <v>12</v>
      </c>
      <c r="E190" s="10">
        <v>985680</v>
      </c>
      <c r="F190" s="24">
        <v>1</v>
      </c>
      <c r="G190" s="65">
        <f t="shared" si="4"/>
        <v>985680</v>
      </c>
      <c r="H190" s="1"/>
      <c r="I190" s="49" t="s">
        <v>299</v>
      </c>
      <c r="J190" s="9" t="s">
        <v>257</v>
      </c>
      <c r="K190" s="18"/>
      <c r="L190" s="13"/>
      <c r="M190" s="40" t="s">
        <v>12</v>
      </c>
      <c r="N190" s="40">
        <v>985680</v>
      </c>
      <c r="O190" s="19"/>
      <c r="P190" s="46">
        <v>1</v>
      </c>
      <c r="Q190" s="47">
        <f t="shared" si="5"/>
        <v>0</v>
      </c>
    </row>
    <row r="191" spans="1:17" x14ac:dyDescent="0.25">
      <c r="A191" s="4"/>
      <c r="B191" s="50"/>
      <c r="C191" s="31" t="s">
        <v>258</v>
      </c>
      <c r="D191" s="28"/>
      <c r="E191" s="28"/>
      <c r="F191" s="32"/>
      <c r="G191" s="65"/>
      <c r="H191" s="1"/>
      <c r="I191" s="50"/>
      <c r="J191" s="31" t="s">
        <v>258</v>
      </c>
      <c r="K191" s="38"/>
      <c r="L191" s="43"/>
      <c r="M191" s="40"/>
      <c r="N191" s="40"/>
      <c r="O191" s="39"/>
      <c r="P191" s="46"/>
      <c r="Q191" s="47">
        <f t="shared" si="5"/>
        <v>0</v>
      </c>
    </row>
    <row r="192" spans="1:17" x14ac:dyDescent="0.25">
      <c r="A192" s="4"/>
      <c r="B192" s="50"/>
      <c r="C192" s="31" t="s">
        <v>233</v>
      </c>
      <c r="D192" s="28"/>
      <c r="E192" s="28"/>
      <c r="F192" s="32"/>
      <c r="G192" s="65"/>
      <c r="H192" s="1"/>
      <c r="I192" s="50"/>
      <c r="J192" s="31" t="s">
        <v>233</v>
      </c>
      <c r="K192" s="38"/>
      <c r="L192" s="43"/>
      <c r="M192" s="40"/>
      <c r="N192" s="40"/>
      <c r="O192" s="39"/>
      <c r="P192" s="46"/>
      <c r="Q192" s="47">
        <f t="shared" si="5"/>
        <v>0</v>
      </c>
    </row>
    <row r="193" spans="1:17" ht="63.75" x14ac:dyDescent="0.25">
      <c r="A193" s="4"/>
      <c r="B193" s="49" t="s">
        <v>300</v>
      </c>
      <c r="C193" s="9" t="s">
        <v>259</v>
      </c>
      <c r="D193" s="10" t="s">
        <v>12</v>
      </c>
      <c r="E193" s="10">
        <v>4165830</v>
      </c>
      <c r="F193" s="24">
        <v>1</v>
      </c>
      <c r="G193" s="65">
        <f t="shared" si="4"/>
        <v>4165830</v>
      </c>
      <c r="H193" s="1"/>
      <c r="I193" s="49" t="s">
        <v>300</v>
      </c>
      <c r="J193" s="9" t="s">
        <v>259</v>
      </c>
      <c r="K193" s="18"/>
      <c r="L193" s="13"/>
      <c r="M193" s="40" t="s">
        <v>12</v>
      </c>
      <c r="N193" s="40">
        <v>4165830</v>
      </c>
      <c r="O193" s="19"/>
      <c r="P193" s="46">
        <v>1</v>
      </c>
      <c r="Q193" s="47">
        <f t="shared" si="5"/>
        <v>0</v>
      </c>
    </row>
    <row r="194" spans="1:17" ht="25.5" x14ac:dyDescent="0.25">
      <c r="A194" s="4"/>
      <c r="B194" s="50"/>
      <c r="C194" s="31" t="s">
        <v>260</v>
      </c>
      <c r="D194" s="28"/>
      <c r="E194" s="28"/>
      <c r="F194" s="32"/>
      <c r="G194" s="65"/>
      <c r="H194" s="1"/>
      <c r="I194" s="50"/>
      <c r="J194" s="31" t="s">
        <v>260</v>
      </c>
      <c r="K194" s="38"/>
      <c r="L194" s="43"/>
      <c r="M194" s="40"/>
      <c r="N194" s="40"/>
      <c r="O194" s="39"/>
      <c r="P194" s="46"/>
      <c r="Q194" s="47">
        <f t="shared" si="5"/>
        <v>0</v>
      </c>
    </row>
    <row r="195" spans="1:17" ht="51" x14ac:dyDescent="0.25">
      <c r="A195" s="4"/>
      <c r="B195" s="49" t="s">
        <v>301</v>
      </c>
      <c r="C195" s="9" t="s">
        <v>261</v>
      </c>
      <c r="D195" s="10" t="s">
        <v>12</v>
      </c>
      <c r="E195" s="10">
        <v>1769229</v>
      </c>
      <c r="F195" s="24">
        <v>4</v>
      </c>
      <c r="G195" s="65">
        <f t="shared" si="4"/>
        <v>7076916</v>
      </c>
      <c r="H195" s="1"/>
      <c r="I195" s="49" t="s">
        <v>301</v>
      </c>
      <c r="J195" s="9" t="s">
        <v>261</v>
      </c>
      <c r="K195" s="18"/>
      <c r="L195" s="13"/>
      <c r="M195" s="40" t="s">
        <v>12</v>
      </c>
      <c r="N195" s="40">
        <v>1769229</v>
      </c>
      <c r="O195" s="19"/>
      <c r="P195" s="46">
        <v>4</v>
      </c>
      <c r="Q195" s="47">
        <f t="shared" si="5"/>
        <v>0</v>
      </c>
    </row>
    <row r="196" spans="1:17" x14ac:dyDescent="0.25">
      <c r="A196" s="4"/>
      <c r="B196" s="50"/>
      <c r="C196" s="31" t="s">
        <v>262</v>
      </c>
      <c r="D196" s="28"/>
      <c r="E196" s="28"/>
      <c r="F196" s="32"/>
      <c r="G196" s="65"/>
      <c r="H196" s="1"/>
      <c r="I196" s="50"/>
      <c r="J196" s="31" t="s">
        <v>262</v>
      </c>
      <c r="K196" s="38"/>
      <c r="L196" s="43"/>
      <c r="M196" s="40"/>
      <c r="N196" s="40"/>
      <c r="O196" s="39"/>
      <c r="P196" s="46"/>
      <c r="Q196" s="47">
        <f t="shared" si="5"/>
        <v>0</v>
      </c>
    </row>
    <row r="197" spans="1:17" ht="51" x14ac:dyDescent="0.25">
      <c r="A197" s="4"/>
      <c r="B197" s="49" t="s">
        <v>302</v>
      </c>
      <c r="C197" s="9" t="s">
        <v>261</v>
      </c>
      <c r="D197" s="10" t="s">
        <v>12</v>
      </c>
      <c r="E197" s="10">
        <v>1684980</v>
      </c>
      <c r="F197" s="24">
        <v>24</v>
      </c>
      <c r="G197" s="65">
        <f t="shared" si="4"/>
        <v>40439520</v>
      </c>
      <c r="H197" s="1"/>
      <c r="I197" s="49" t="s">
        <v>302</v>
      </c>
      <c r="J197" s="9" t="s">
        <v>261</v>
      </c>
      <c r="K197" s="18"/>
      <c r="L197" s="13"/>
      <c r="M197" s="40" t="s">
        <v>12</v>
      </c>
      <c r="N197" s="40">
        <v>1684980</v>
      </c>
      <c r="O197" s="19"/>
      <c r="P197" s="46">
        <v>24</v>
      </c>
      <c r="Q197" s="47">
        <f t="shared" si="5"/>
        <v>0</v>
      </c>
    </row>
    <row r="198" spans="1:17" x14ac:dyDescent="0.25">
      <c r="A198" s="4"/>
      <c r="B198" s="50"/>
      <c r="C198" s="31" t="s">
        <v>263</v>
      </c>
      <c r="D198" s="28"/>
      <c r="E198" s="28"/>
      <c r="F198" s="32"/>
      <c r="G198" s="65"/>
      <c r="H198" s="1"/>
      <c r="I198" s="50"/>
      <c r="J198" s="31" t="s">
        <v>263</v>
      </c>
      <c r="K198" s="38"/>
      <c r="L198" s="43"/>
      <c r="M198" s="40"/>
      <c r="N198" s="40"/>
      <c r="O198" s="39"/>
      <c r="P198" s="46"/>
      <c r="Q198" s="47">
        <f t="shared" si="5"/>
        <v>0</v>
      </c>
    </row>
    <row r="199" spans="1:17" x14ac:dyDescent="0.25">
      <c r="A199" s="4"/>
      <c r="B199" s="50"/>
      <c r="C199" s="31" t="s">
        <v>233</v>
      </c>
      <c r="D199" s="28"/>
      <c r="E199" s="28"/>
      <c r="F199" s="32"/>
      <c r="G199" s="65"/>
      <c r="H199" s="1"/>
      <c r="I199" s="50"/>
      <c r="J199" s="31" t="s">
        <v>233</v>
      </c>
      <c r="K199" s="38"/>
      <c r="L199" s="43"/>
      <c r="M199" s="40"/>
      <c r="N199" s="40"/>
      <c r="O199" s="39"/>
      <c r="P199" s="46"/>
      <c r="Q199" s="47">
        <f t="shared" si="5"/>
        <v>0</v>
      </c>
    </row>
    <row r="200" spans="1:17" ht="63.75" x14ac:dyDescent="0.25">
      <c r="A200" s="4"/>
      <c r="B200" s="49" t="s">
        <v>303</v>
      </c>
      <c r="C200" s="9" t="s">
        <v>264</v>
      </c>
      <c r="D200" s="10" t="s">
        <v>12</v>
      </c>
      <c r="E200" s="10">
        <v>4195800</v>
      </c>
      <c r="F200" s="24">
        <v>1</v>
      </c>
      <c r="G200" s="65">
        <f t="shared" si="4"/>
        <v>4195800</v>
      </c>
      <c r="H200" s="1"/>
      <c r="I200" s="49" t="s">
        <v>303</v>
      </c>
      <c r="J200" s="9" t="s">
        <v>264</v>
      </c>
      <c r="K200" s="18"/>
      <c r="L200" s="13"/>
      <c r="M200" s="40" t="s">
        <v>12</v>
      </c>
      <c r="N200" s="40">
        <v>4195800</v>
      </c>
      <c r="O200" s="19"/>
      <c r="P200" s="46">
        <v>1</v>
      </c>
      <c r="Q200" s="47">
        <f t="shared" si="5"/>
        <v>0</v>
      </c>
    </row>
    <row r="201" spans="1:17" ht="25.5" x14ac:dyDescent="0.25">
      <c r="A201" s="4"/>
      <c r="B201" s="50"/>
      <c r="C201" s="31" t="s">
        <v>43</v>
      </c>
      <c r="D201" s="28"/>
      <c r="E201" s="28"/>
      <c r="F201" s="32"/>
      <c r="G201" s="65"/>
      <c r="H201" s="1"/>
      <c r="I201" s="50"/>
      <c r="J201" s="31" t="s">
        <v>43</v>
      </c>
      <c r="K201" s="38"/>
      <c r="L201" s="43"/>
      <c r="M201" s="40"/>
      <c r="N201" s="40"/>
      <c r="O201" s="39"/>
      <c r="P201" s="46"/>
      <c r="Q201" s="47">
        <f t="shared" si="5"/>
        <v>0</v>
      </c>
    </row>
    <row r="202" spans="1:17" ht="25.5" x14ac:dyDescent="0.25">
      <c r="A202" s="4"/>
      <c r="B202" s="50"/>
      <c r="C202" s="31" t="s">
        <v>265</v>
      </c>
      <c r="D202" s="28"/>
      <c r="E202" s="28"/>
      <c r="F202" s="32"/>
      <c r="G202" s="65"/>
      <c r="H202" s="1"/>
      <c r="I202" s="50"/>
      <c r="J202" s="31" t="s">
        <v>265</v>
      </c>
      <c r="K202" s="38"/>
      <c r="L202" s="43"/>
      <c r="M202" s="40"/>
      <c r="N202" s="40"/>
      <c r="O202" s="39"/>
      <c r="P202" s="46"/>
      <c r="Q202" s="47">
        <f t="shared" si="5"/>
        <v>0</v>
      </c>
    </row>
    <row r="203" spans="1:17" ht="63.75" x14ac:dyDescent="0.25">
      <c r="A203" s="4"/>
      <c r="B203" s="49" t="s">
        <v>304</v>
      </c>
      <c r="C203" s="9" t="s">
        <v>266</v>
      </c>
      <c r="D203" s="10" t="s">
        <v>12</v>
      </c>
      <c r="E203" s="10">
        <v>1801299.85</v>
      </c>
      <c r="F203" s="24">
        <v>1</v>
      </c>
      <c r="G203" s="65">
        <f t="shared" si="4"/>
        <v>1801299.85</v>
      </c>
      <c r="H203" s="1"/>
      <c r="I203" s="49" t="s">
        <v>304</v>
      </c>
      <c r="J203" s="9" t="s">
        <v>266</v>
      </c>
      <c r="K203" s="18"/>
      <c r="L203" s="13"/>
      <c r="M203" s="40" t="s">
        <v>12</v>
      </c>
      <c r="N203" s="40">
        <v>1801299.85</v>
      </c>
      <c r="O203" s="19"/>
      <c r="P203" s="46">
        <v>1</v>
      </c>
      <c r="Q203" s="47">
        <f t="shared" si="5"/>
        <v>0</v>
      </c>
    </row>
    <row r="204" spans="1:17" ht="63.75" x14ac:dyDescent="0.25">
      <c r="A204" s="4"/>
      <c r="B204" s="49" t="s">
        <v>305</v>
      </c>
      <c r="C204" s="9" t="s">
        <v>267</v>
      </c>
      <c r="D204" s="10" t="s">
        <v>12</v>
      </c>
      <c r="E204" s="10">
        <v>675487.44</v>
      </c>
      <c r="F204" s="24">
        <v>1</v>
      </c>
      <c r="G204" s="65">
        <f t="shared" ref="G204:G229" si="6">ROUND(F204*E204,2)</f>
        <v>675487.44</v>
      </c>
      <c r="H204" s="1"/>
      <c r="I204" s="49" t="s">
        <v>305</v>
      </c>
      <c r="J204" s="9" t="s">
        <v>267</v>
      </c>
      <c r="K204" s="18"/>
      <c r="L204" s="13"/>
      <c r="M204" s="40" t="s">
        <v>12</v>
      </c>
      <c r="N204" s="40">
        <v>675487.44</v>
      </c>
      <c r="O204" s="19"/>
      <c r="P204" s="46">
        <v>1</v>
      </c>
      <c r="Q204" s="47">
        <f t="shared" ref="Q204:Q229" si="7">O204*P204</f>
        <v>0</v>
      </c>
    </row>
    <row r="205" spans="1:17" ht="63.75" x14ac:dyDescent="0.25">
      <c r="A205" s="4"/>
      <c r="B205" s="49" t="s">
        <v>306</v>
      </c>
      <c r="C205" s="9" t="s">
        <v>268</v>
      </c>
      <c r="D205" s="10" t="s">
        <v>12</v>
      </c>
      <c r="E205" s="10">
        <v>619196.81999999995</v>
      </c>
      <c r="F205" s="24">
        <v>1</v>
      </c>
      <c r="G205" s="65">
        <f t="shared" si="6"/>
        <v>619196.81999999995</v>
      </c>
      <c r="H205" s="1"/>
      <c r="I205" s="49" t="s">
        <v>306</v>
      </c>
      <c r="J205" s="9" t="s">
        <v>268</v>
      </c>
      <c r="K205" s="18"/>
      <c r="L205" s="13"/>
      <c r="M205" s="40" t="s">
        <v>12</v>
      </c>
      <c r="N205" s="40">
        <v>619196.81999999995</v>
      </c>
      <c r="O205" s="19"/>
      <c r="P205" s="46">
        <v>1</v>
      </c>
      <c r="Q205" s="47">
        <f t="shared" si="7"/>
        <v>0</v>
      </c>
    </row>
    <row r="206" spans="1:17" ht="63.75" x14ac:dyDescent="0.25">
      <c r="A206" s="4"/>
      <c r="B206" s="49" t="s">
        <v>307</v>
      </c>
      <c r="C206" s="9" t="s">
        <v>269</v>
      </c>
      <c r="D206" s="10" t="s">
        <v>12</v>
      </c>
      <c r="E206" s="10">
        <v>675487.44</v>
      </c>
      <c r="F206" s="24">
        <v>1</v>
      </c>
      <c r="G206" s="65">
        <f t="shared" si="6"/>
        <v>675487.44</v>
      </c>
      <c r="H206" s="1"/>
      <c r="I206" s="49" t="s">
        <v>307</v>
      </c>
      <c r="J206" s="9" t="s">
        <v>269</v>
      </c>
      <c r="K206" s="18"/>
      <c r="L206" s="13"/>
      <c r="M206" s="40" t="s">
        <v>12</v>
      </c>
      <c r="N206" s="40">
        <v>675487.44</v>
      </c>
      <c r="O206" s="19"/>
      <c r="P206" s="46">
        <v>1</v>
      </c>
      <c r="Q206" s="47">
        <f t="shared" si="7"/>
        <v>0</v>
      </c>
    </row>
    <row r="207" spans="1:17" ht="51" x14ac:dyDescent="0.25">
      <c r="A207" s="4"/>
      <c r="B207" s="49" t="s">
        <v>308</v>
      </c>
      <c r="C207" s="9" t="s">
        <v>270</v>
      </c>
      <c r="D207" s="10" t="s">
        <v>12</v>
      </c>
      <c r="E207" s="10">
        <v>1080779.92</v>
      </c>
      <c r="F207" s="24">
        <v>1</v>
      </c>
      <c r="G207" s="65">
        <f t="shared" si="6"/>
        <v>1080779.92</v>
      </c>
      <c r="H207" s="1"/>
      <c r="I207" s="49" t="s">
        <v>308</v>
      </c>
      <c r="J207" s="9" t="s">
        <v>270</v>
      </c>
      <c r="K207" s="18"/>
      <c r="L207" s="13"/>
      <c r="M207" s="40" t="s">
        <v>12</v>
      </c>
      <c r="N207" s="40">
        <v>1080779.92</v>
      </c>
      <c r="O207" s="19"/>
      <c r="P207" s="46">
        <v>1</v>
      </c>
      <c r="Q207" s="47">
        <f t="shared" si="7"/>
        <v>0</v>
      </c>
    </row>
    <row r="208" spans="1:17" ht="51" x14ac:dyDescent="0.25">
      <c r="A208" s="4"/>
      <c r="B208" s="49" t="s">
        <v>309</v>
      </c>
      <c r="C208" s="9" t="s">
        <v>271</v>
      </c>
      <c r="D208" s="10" t="s">
        <v>12</v>
      </c>
      <c r="E208" s="10">
        <v>900649.92</v>
      </c>
      <c r="F208" s="24">
        <v>1</v>
      </c>
      <c r="G208" s="65">
        <f t="shared" si="6"/>
        <v>900649.92</v>
      </c>
      <c r="H208" s="1"/>
      <c r="I208" s="49" t="s">
        <v>309</v>
      </c>
      <c r="J208" s="9" t="s">
        <v>271</v>
      </c>
      <c r="K208" s="18"/>
      <c r="L208" s="13"/>
      <c r="M208" s="40" t="s">
        <v>12</v>
      </c>
      <c r="N208" s="40">
        <v>900649.92</v>
      </c>
      <c r="O208" s="19"/>
      <c r="P208" s="46">
        <v>1</v>
      </c>
      <c r="Q208" s="47">
        <f t="shared" si="7"/>
        <v>0</v>
      </c>
    </row>
    <row r="209" spans="1:17" x14ac:dyDescent="0.25">
      <c r="A209" s="4"/>
      <c r="B209" s="50"/>
      <c r="C209" s="31" t="s">
        <v>272</v>
      </c>
      <c r="D209" s="28"/>
      <c r="E209" s="28"/>
      <c r="F209" s="32"/>
      <c r="G209" s="65"/>
      <c r="H209" s="1"/>
      <c r="I209" s="50"/>
      <c r="J209" s="31" t="s">
        <v>272</v>
      </c>
      <c r="K209" s="38"/>
      <c r="L209" s="43"/>
      <c r="M209" s="40"/>
      <c r="N209" s="40"/>
      <c r="O209" s="39"/>
      <c r="P209" s="46"/>
      <c r="Q209" s="47">
        <f t="shared" si="7"/>
        <v>0</v>
      </c>
    </row>
    <row r="210" spans="1:17" x14ac:dyDescent="0.25">
      <c r="A210" s="4"/>
      <c r="B210" s="50"/>
      <c r="C210" s="31" t="s">
        <v>148</v>
      </c>
      <c r="D210" s="28"/>
      <c r="E210" s="28"/>
      <c r="F210" s="32"/>
      <c r="G210" s="65"/>
      <c r="H210" s="1"/>
      <c r="I210" s="50"/>
      <c r="J210" s="31" t="s">
        <v>148</v>
      </c>
      <c r="K210" s="38"/>
      <c r="L210" s="43"/>
      <c r="M210" s="40"/>
      <c r="N210" s="40"/>
      <c r="O210" s="39"/>
      <c r="P210" s="46"/>
      <c r="Q210" s="47">
        <f t="shared" si="7"/>
        <v>0</v>
      </c>
    </row>
    <row r="211" spans="1:17" ht="38.25" x14ac:dyDescent="0.25">
      <c r="A211" s="4"/>
      <c r="B211" s="49" t="s">
        <v>310</v>
      </c>
      <c r="C211" s="9" t="s">
        <v>273</v>
      </c>
      <c r="D211" s="10" t="s">
        <v>12</v>
      </c>
      <c r="E211" s="10">
        <v>1273725</v>
      </c>
      <c r="F211" s="24">
        <v>1</v>
      </c>
      <c r="G211" s="65">
        <f t="shared" si="6"/>
        <v>1273725</v>
      </c>
      <c r="H211" s="1"/>
      <c r="I211" s="49" t="s">
        <v>310</v>
      </c>
      <c r="J211" s="9" t="s">
        <v>273</v>
      </c>
      <c r="K211" s="18"/>
      <c r="L211" s="13"/>
      <c r="M211" s="40" t="s">
        <v>12</v>
      </c>
      <c r="N211" s="40">
        <v>1273725</v>
      </c>
      <c r="O211" s="19"/>
      <c r="P211" s="46">
        <v>1</v>
      </c>
      <c r="Q211" s="47">
        <f t="shared" si="7"/>
        <v>0</v>
      </c>
    </row>
    <row r="212" spans="1:17" ht="38.25" x14ac:dyDescent="0.25">
      <c r="A212" s="4"/>
      <c r="B212" s="49" t="s">
        <v>311</v>
      </c>
      <c r="C212" s="9" t="s">
        <v>274</v>
      </c>
      <c r="D212" s="10" t="s">
        <v>12</v>
      </c>
      <c r="E212" s="10">
        <v>70224.710000000006</v>
      </c>
      <c r="F212" s="24">
        <v>18</v>
      </c>
      <c r="G212" s="65">
        <f t="shared" si="6"/>
        <v>1264044.78</v>
      </c>
      <c r="H212" s="1"/>
      <c r="I212" s="49" t="s">
        <v>311</v>
      </c>
      <c r="J212" s="9" t="s">
        <v>274</v>
      </c>
      <c r="K212" s="18"/>
      <c r="L212" s="13"/>
      <c r="M212" s="40" t="s">
        <v>12</v>
      </c>
      <c r="N212" s="40">
        <v>70224.710000000006</v>
      </c>
      <c r="O212" s="19"/>
      <c r="P212" s="46">
        <v>18</v>
      </c>
      <c r="Q212" s="47">
        <f t="shared" si="7"/>
        <v>0</v>
      </c>
    </row>
    <row r="213" spans="1:17" ht="38.25" x14ac:dyDescent="0.25">
      <c r="A213" s="4"/>
      <c r="B213" s="49" t="s">
        <v>312</v>
      </c>
      <c r="C213" s="9" t="s">
        <v>275</v>
      </c>
      <c r="D213" s="10" t="s">
        <v>12</v>
      </c>
      <c r="E213" s="10">
        <v>48571.38</v>
      </c>
      <c r="F213" s="24">
        <v>1</v>
      </c>
      <c r="G213" s="65">
        <f t="shared" si="6"/>
        <v>48571.38</v>
      </c>
      <c r="H213" s="1"/>
      <c r="I213" s="49" t="s">
        <v>312</v>
      </c>
      <c r="J213" s="9" t="s">
        <v>275</v>
      </c>
      <c r="K213" s="18"/>
      <c r="L213" s="13"/>
      <c r="M213" s="40" t="s">
        <v>12</v>
      </c>
      <c r="N213" s="40">
        <v>48571.38</v>
      </c>
      <c r="O213" s="19"/>
      <c r="P213" s="46">
        <v>1</v>
      </c>
      <c r="Q213" s="47">
        <f t="shared" si="7"/>
        <v>0</v>
      </c>
    </row>
    <row r="214" spans="1:17" ht="38.25" x14ac:dyDescent="0.25">
      <c r="A214" s="4"/>
      <c r="B214" s="49" t="s">
        <v>313</v>
      </c>
      <c r="C214" s="9" t="s">
        <v>276</v>
      </c>
      <c r="D214" s="10" t="s">
        <v>12</v>
      </c>
      <c r="E214" s="10">
        <v>50524.43</v>
      </c>
      <c r="F214" s="24">
        <v>18</v>
      </c>
      <c r="G214" s="65">
        <f t="shared" si="6"/>
        <v>909439.74</v>
      </c>
      <c r="H214" s="1"/>
      <c r="I214" s="49" t="s">
        <v>313</v>
      </c>
      <c r="J214" s="9" t="s">
        <v>276</v>
      </c>
      <c r="K214" s="18"/>
      <c r="L214" s="13"/>
      <c r="M214" s="40" t="s">
        <v>12</v>
      </c>
      <c r="N214" s="40">
        <v>50524.43</v>
      </c>
      <c r="O214" s="19"/>
      <c r="P214" s="46">
        <v>18</v>
      </c>
      <c r="Q214" s="47">
        <f t="shared" si="7"/>
        <v>0</v>
      </c>
    </row>
    <row r="215" spans="1:17" ht="38.25" x14ac:dyDescent="0.25">
      <c r="A215" s="4"/>
      <c r="B215" s="49" t="s">
        <v>314</v>
      </c>
      <c r="C215" s="9" t="s">
        <v>277</v>
      </c>
      <c r="D215" s="10" t="s">
        <v>12</v>
      </c>
      <c r="E215" s="10">
        <v>14435.55</v>
      </c>
      <c r="F215" s="24">
        <v>19</v>
      </c>
      <c r="G215" s="65">
        <f t="shared" si="6"/>
        <v>274275.45</v>
      </c>
      <c r="H215" s="1"/>
      <c r="I215" s="49" t="s">
        <v>314</v>
      </c>
      <c r="J215" s="9" t="s">
        <v>277</v>
      </c>
      <c r="K215" s="18"/>
      <c r="L215" s="13"/>
      <c r="M215" s="40" t="s">
        <v>12</v>
      </c>
      <c r="N215" s="40">
        <v>14435.55</v>
      </c>
      <c r="O215" s="19"/>
      <c r="P215" s="46">
        <v>19</v>
      </c>
      <c r="Q215" s="47">
        <f t="shared" si="7"/>
        <v>0</v>
      </c>
    </row>
    <row r="216" spans="1:17" ht="25.5" x14ac:dyDescent="0.25">
      <c r="A216" s="68"/>
      <c r="B216" s="50"/>
      <c r="C216" s="31" t="s">
        <v>315</v>
      </c>
      <c r="D216" s="28"/>
      <c r="E216" s="28"/>
      <c r="F216" s="32"/>
      <c r="G216" s="65"/>
      <c r="H216" s="1"/>
      <c r="I216" s="50"/>
      <c r="J216" s="31" t="s">
        <v>315</v>
      </c>
      <c r="K216" s="38"/>
      <c r="L216" s="43"/>
      <c r="M216" s="40"/>
      <c r="N216" s="40"/>
      <c r="O216" s="39"/>
      <c r="P216" s="46"/>
      <c r="Q216" s="47">
        <f t="shared" si="7"/>
        <v>0</v>
      </c>
    </row>
    <row r="217" spans="1:17" x14ac:dyDescent="0.25">
      <c r="A217" s="4"/>
      <c r="B217" s="50"/>
      <c r="C217" s="31" t="s">
        <v>316</v>
      </c>
      <c r="D217" s="28"/>
      <c r="E217" s="28"/>
      <c r="F217" s="32"/>
      <c r="G217" s="65"/>
      <c r="H217" s="1"/>
      <c r="I217" s="50"/>
      <c r="J217" s="31" t="s">
        <v>316</v>
      </c>
      <c r="K217" s="38"/>
      <c r="L217" s="43"/>
      <c r="M217" s="40"/>
      <c r="N217" s="40"/>
      <c r="O217" s="39"/>
      <c r="P217" s="46"/>
      <c r="Q217" s="47">
        <f t="shared" si="7"/>
        <v>0</v>
      </c>
    </row>
    <row r="218" spans="1:17" ht="25.5" x14ac:dyDescent="0.25">
      <c r="A218" s="4"/>
      <c r="B218" s="49" t="s">
        <v>327</v>
      </c>
      <c r="C218" s="9" t="s">
        <v>317</v>
      </c>
      <c r="D218" s="10" t="s">
        <v>12</v>
      </c>
      <c r="E218" s="10">
        <v>1581629.29</v>
      </c>
      <c r="F218" s="24">
        <v>2</v>
      </c>
      <c r="G218" s="65">
        <f t="shared" si="6"/>
        <v>3163258.58</v>
      </c>
      <c r="H218" s="1"/>
      <c r="I218" s="49" t="s">
        <v>327</v>
      </c>
      <c r="J218" s="9" t="s">
        <v>317</v>
      </c>
      <c r="K218" s="18"/>
      <c r="L218" s="13"/>
      <c r="M218" s="40" t="s">
        <v>12</v>
      </c>
      <c r="N218" s="40">
        <v>1581629.29</v>
      </c>
      <c r="O218" s="19"/>
      <c r="P218" s="46">
        <v>2</v>
      </c>
      <c r="Q218" s="47">
        <f t="shared" si="7"/>
        <v>0</v>
      </c>
    </row>
    <row r="219" spans="1:17" ht="25.5" x14ac:dyDescent="0.25">
      <c r="A219" s="4"/>
      <c r="B219" s="49" t="s">
        <v>328</v>
      </c>
      <c r="C219" s="9" t="s">
        <v>318</v>
      </c>
      <c r="D219" s="10" t="s">
        <v>12</v>
      </c>
      <c r="E219" s="10">
        <v>850863.29</v>
      </c>
      <c r="F219" s="24">
        <v>6</v>
      </c>
      <c r="G219" s="65">
        <f t="shared" si="6"/>
        <v>5105179.74</v>
      </c>
      <c r="H219" s="1"/>
      <c r="I219" s="49" t="s">
        <v>328</v>
      </c>
      <c r="J219" s="9" t="s">
        <v>318</v>
      </c>
      <c r="K219" s="18"/>
      <c r="L219" s="13"/>
      <c r="M219" s="40" t="s">
        <v>12</v>
      </c>
      <c r="N219" s="40">
        <v>850863.29</v>
      </c>
      <c r="O219" s="19"/>
      <c r="P219" s="46">
        <v>6</v>
      </c>
      <c r="Q219" s="47">
        <f t="shared" si="7"/>
        <v>0</v>
      </c>
    </row>
    <row r="220" spans="1:17" ht="25.5" x14ac:dyDescent="0.25">
      <c r="A220" s="4"/>
      <c r="B220" s="49" t="s">
        <v>329</v>
      </c>
      <c r="C220" s="9" t="s">
        <v>319</v>
      </c>
      <c r="D220" s="10" t="s">
        <v>12</v>
      </c>
      <c r="E220" s="10">
        <v>383241.38</v>
      </c>
      <c r="F220" s="24">
        <v>2</v>
      </c>
      <c r="G220" s="65">
        <f t="shared" si="6"/>
        <v>766482.76</v>
      </c>
      <c r="H220" s="1"/>
      <c r="I220" s="49" t="s">
        <v>329</v>
      </c>
      <c r="J220" s="9" t="s">
        <v>319</v>
      </c>
      <c r="K220" s="18"/>
      <c r="L220" s="13"/>
      <c r="M220" s="40" t="s">
        <v>12</v>
      </c>
      <c r="N220" s="40">
        <v>383241.38</v>
      </c>
      <c r="O220" s="19"/>
      <c r="P220" s="46">
        <v>2</v>
      </c>
      <c r="Q220" s="47">
        <f t="shared" si="7"/>
        <v>0</v>
      </c>
    </row>
    <row r="221" spans="1:17" ht="25.5" x14ac:dyDescent="0.25">
      <c r="A221" s="4"/>
      <c r="B221" s="49" t="s">
        <v>330</v>
      </c>
      <c r="C221" s="9" t="s">
        <v>320</v>
      </c>
      <c r="D221" s="10" t="s">
        <v>12</v>
      </c>
      <c r="E221" s="10">
        <v>206118.68</v>
      </c>
      <c r="F221" s="24">
        <v>6</v>
      </c>
      <c r="G221" s="65">
        <f t="shared" si="6"/>
        <v>1236712.08</v>
      </c>
      <c r="H221" s="1"/>
      <c r="I221" s="49" t="s">
        <v>330</v>
      </c>
      <c r="J221" s="9" t="s">
        <v>320</v>
      </c>
      <c r="K221" s="18"/>
      <c r="L221" s="13"/>
      <c r="M221" s="40" t="s">
        <v>12</v>
      </c>
      <c r="N221" s="40">
        <v>206118.68</v>
      </c>
      <c r="O221" s="19"/>
      <c r="P221" s="46">
        <v>6</v>
      </c>
      <c r="Q221" s="47">
        <f t="shared" si="7"/>
        <v>0</v>
      </c>
    </row>
    <row r="222" spans="1:17" x14ac:dyDescent="0.25">
      <c r="A222" s="4"/>
      <c r="B222" s="50"/>
      <c r="C222" s="31" t="s">
        <v>321</v>
      </c>
      <c r="D222" s="28"/>
      <c r="E222" s="28"/>
      <c r="F222" s="32"/>
      <c r="G222" s="65"/>
      <c r="H222" s="1"/>
      <c r="I222" s="50"/>
      <c r="J222" s="31" t="s">
        <v>321</v>
      </c>
      <c r="K222" s="38"/>
      <c r="L222" s="43"/>
      <c r="M222" s="40"/>
      <c r="N222" s="40"/>
      <c r="O222" s="39"/>
      <c r="P222" s="46"/>
      <c r="Q222" s="47">
        <f t="shared" si="7"/>
        <v>0</v>
      </c>
    </row>
    <row r="223" spans="1:17" ht="25.5" x14ac:dyDescent="0.25">
      <c r="A223" s="4"/>
      <c r="B223" s="49" t="s">
        <v>331</v>
      </c>
      <c r="C223" s="9" t="s">
        <v>322</v>
      </c>
      <c r="D223" s="10" t="s">
        <v>12</v>
      </c>
      <c r="E223" s="10">
        <v>140480.49</v>
      </c>
      <c r="F223" s="24">
        <v>14</v>
      </c>
      <c r="G223" s="65">
        <f t="shared" si="6"/>
        <v>1966726.86</v>
      </c>
      <c r="H223" s="1"/>
      <c r="I223" s="49" t="s">
        <v>331</v>
      </c>
      <c r="J223" s="9" t="s">
        <v>322</v>
      </c>
      <c r="K223" s="18"/>
      <c r="L223" s="13"/>
      <c r="M223" s="40" t="s">
        <v>12</v>
      </c>
      <c r="N223" s="40">
        <v>140480.49</v>
      </c>
      <c r="O223" s="19"/>
      <c r="P223" s="46">
        <v>14</v>
      </c>
      <c r="Q223" s="47">
        <f t="shared" si="7"/>
        <v>0</v>
      </c>
    </row>
    <row r="224" spans="1:17" ht="25.5" x14ac:dyDescent="0.25">
      <c r="A224" s="4"/>
      <c r="B224" s="49" t="s">
        <v>332</v>
      </c>
      <c r="C224" s="9" t="s">
        <v>323</v>
      </c>
      <c r="D224" s="10" t="s">
        <v>12</v>
      </c>
      <c r="E224" s="10">
        <v>161332.95000000001</v>
      </c>
      <c r="F224" s="24">
        <v>32</v>
      </c>
      <c r="G224" s="65">
        <f t="shared" si="6"/>
        <v>5162654.4000000004</v>
      </c>
      <c r="H224" s="1"/>
      <c r="I224" s="49" t="s">
        <v>332</v>
      </c>
      <c r="J224" s="9" t="s">
        <v>323</v>
      </c>
      <c r="K224" s="18"/>
      <c r="L224" s="13"/>
      <c r="M224" s="40" t="s">
        <v>12</v>
      </c>
      <c r="N224" s="40">
        <v>161332.95000000001</v>
      </c>
      <c r="O224" s="19"/>
      <c r="P224" s="46">
        <v>32</v>
      </c>
      <c r="Q224" s="47">
        <f t="shared" si="7"/>
        <v>0</v>
      </c>
    </row>
    <row r="225" spans="1:17" x14ac:dyDescent="0.25">
      <c r="A225" s="4"/>
      <c r="B225" s="50"/>
      <c r="C225" s="31" t="s">
        <v>324</v>
      </c>
      <c r="D225" s="28"/>
      <c r="E225" s="28"/>
      <c r="F225" s="32"/>
      <c r="G225" s="65"/>
      <c r="H225" s="1"/>
      <c r="I225" s="50"/>
      <c r="J225" s="31" t="s">
        <v>324</v>
      </c>
      <c r="K225" s="38"/>
      <c r="L225" s="43"/>
      <c r="M225" s="40"/>
      <c r="N225" s="40"/>
      <c r="O225" s="39"/>
      <c r="P225" s="46"/>
      <c r="Q225" s="47">
        <f t="shared" si="7"/>
        <v>0</v>
      </c>
    </row>
    <row r="226" spans="1:17" ht="25.5" x14ac:dyDescent="0.25">
      <c r="A226" s="4"/>
      <c r="B226" s="49" t="s">
        <v>333</v>
      </c>
      <c r="C226" s="9" t="s">
        <v>325</v>
      </c>
      <c r="D226" s="10" t="s">
        <v>12</v>
      </c>
      <c r="E226" s="10">
        <v>166982.85</v>
      </c>
      <c r="F226" s="24">
        <v>6</v>
      </c>
      <c r="G226" s="65">
        <f t="shared" si="6"/>
        <v>1001897.1</v>
      </c>
      <c r="H226" s="1"/>
      <c r="I226" s="49" t="s">
        <v>333</v>
      </c>
      <c r="J226" s="9" t="s">
        <v>325</v>
      </c>
      <c r="K226" s="18"/>
      <c r="L226" s="13"/>
      <c r="M226" s="40" t="s">
        <v>12</v>
      </c>
      <c r="N226" s="40">
        <v>166982.85</v>
      </c>
      <c r="O226" s="19"/>
      <c r="P226" s="46">
        <v>6</v>
      </c>
      <c r="Q226" s="47">
        <f t="shared" si="7"/>
        <v>0</v>
      </c>
    </row>
    <row r="227" spans="1:17" ht="25.5" x14ac:dyDescent="0.25">
      <c r="A227" s="4"/>
      <c r="B227" s="49" t="s">
        <v>334</v>
      </c>
      <c r="C227" s="9" t="s">
        <v>326</v>
      </c>
      <c r="D227" s="10" t="s">
        <v>12</v>
      </c>
      <c r="E227" s="10">
        <v>6893.1</v>
      </c>
      <c r="F227" s="24">
        <v>6</v>
      </c>
      <c r="G227" s="65">
        <f t="shared" si="6"/>
        <v>41358.6</v>
      </c>
      <c r="H227" s="1"/>
      <c r="I227" s="49" t="s">
        <v>334</v>
      </c>
      <c r="J227" s="9" t="s">
        <v>326</v>
      </c>
      <c r="K227" s="18"/>
      <c r="L227" s="13"/>
      <c r="M227" s="40" t="s">
        <v>12</v>
      </c>
      <c r="N227" s="40">
        <v>6893.1</v>
      </c>
      <c r="O227" s="19"/>
      <c r="P227" s="46">
        <v>6</v>
      </c>
      <c r="Q227" s="47">
        <f t="shared" si="7"/>
        <v>0</v>
      </c>
    </row>
    <row r="228" spans="1:17" ht="25.5" x14ac:dyDescent="0.25">
      <c r="A228" s="4"/>
      <c r="B228" s="49" t="s">
        <v>335</v>
      </c>
      <c r="C228" s="9" t="s">
        <v>325</v>
      </c>
      <c r="D228" s="10" t="s">
        <v>12</v>
      </c>
      <c r="E228" s="10">
        <v>166982.85</v>
      </c>
      <c r="F228" s="24">
        <v>6</v>
      </c>
      <c r="G228" s="65">
        <f t="shared" si="6"/>
        <v>1001897.1</v>
      </c>
      <c r="H228" s="1"/>
      <c r="I228" s="49" t="s">
        <v>335</v>
      </c>
      <c r="J228" s="9" t="s">
        <v>325</v>
      </c>
      <c r="K228" s="18"/>
      <c r="L228" s="13"/>
      <c r="M228" s="40" t="s">
        <v>12</v>
      </c>
      <c r="N228" s="40">
        <v>166982.85</v>
      </c>
      <c r="O228" s="19"/>
      <c r="P228" s="46">
        <v>6</v>
      </c>
      <c r="Q228" s="47">
        <f t="shared" si="7"/>
        <v>0</v>
      </c>
    </row>
    <row r="229" spans="1:17" ht="26.25" thickBot="1" x14ac:dyDescent="0.3">
      <c r="A229" s="4"/>
      <c r="B229" s="49" t="s">
        <v>336</v>
      </c>
      <c r="C229" s="9" t="s">
        <v>326</v>
      </c>
      <c r="D229" s="10" t="s">
        <v>12</v>
      </c>
      <c r="E229" s="10">
        <v>6893.1</v>
      </c>
      <c r="F229" s="24">
        <v>6</v>
      </c>
      <c r="G229" s="65">
        <f t="shared" si="6"/>
        <v>41358.6</v>
      </c>
      <c r="H229" s="1"/>
      <c r="I229" s="53" t="s">
        <v>336</v>
      </c>
      <c r="J229" s="54" t="s">
        <v>326</v>
      </c>
      <c r="K229" s="55"/>
      <c r="L229" s="56"/>
      <c r="M229" s="57" t="s">
        <v>12</v>
      </c>
      <c r="N229" s="57">
        <v>6893.1</v>
      </c>
      <c r="O229" s="58"/>
      <c r="P229" s="59">
        <v>6</v>
      </c>
      <c r="Q229" s="60">
        <f t="shared" si="7"/>
        <v>0</v>
      </c>
    </row>
    <row r="230" spans="1:17" ht="15.75" thickBot="1" x14ac:dyDescent="0.3">
      <c r="A230" s="4"/>
      <c r="B230" s="76" t="s">
        <v>5</v>
      </c>
      <c r="C230" s="77"/>
      <c r="D230" s="77"/>
      <c r="E230" s="77"/>
      <c r="F230" s="78"/>
      <c r="G230" s="66">
        <f>SUM(G11:G229)</f>
        <v>342242759.53000003</v>
      </c>
      <c r="H230" s="1"/>
      <c r="I230" s="87" t="s">
        <v>5</v>
      </c>
      <c r="J230" s="88"/>
      <c r="K230" s="88"/>
      <c r="L230" s="88"/>
      <c r="M230" s="88"/>
      <c r="N230" s="88"/>
      <c r="O230" s="88"/>
      <c r="P230" s="88"/>
      <c r="Q230" s="20">
        <f>SUM(Q11:Q229)</f>
        <v>0</v>
      </c>
    </row>
    <row r="231" spans="1:17" x14ac:dyDescent="0.25">
      <c r="A231" s="4"/>
      <c r="B231" s="98" t="s">
        <v>15</v>
      </c>
      <c r="C231" s="99"/>
      <c r="D231" s="99"/>
      <c r="E231" s="100"/>
      <c r="F231" s="61"/>
      <c r="G231" s="69">
        <f>ROUND((G54+G62+G64+G66+G69+G70+G71+G72+G73+G76+G77+G79+G80+G82+G83+G84+G86+G87+G89+G91+G93+G96+G101+G102+G104+G107+G108+G109+G112+G114+G116+G118+G120+G122+G124+G126+G135+G220+G221+G227+G229)*0.2,2)</f>
        <v>2930983.98</v>
      </c>
      <c r="H231" s="2"/>
      <c r="I231" s="102" t="s">
        <v>15</v>
      </c>
      <c r="J231" s="103"/>
      <c r="K231" s="103"/>
      <c r="L231" s="103"/>
      <c r="M231" s="103"/>
      <c r="N231" s="103"/>
      <c r="O231" s="103"/>
      <c r="P231" s="21"/>
      <c r="Q231" s="22">
        <v>0</v>
      </c>
    </row>
    <row r="232" spans="1:17" ht="15.75" thickBot="1" x14ac:dyDescent="0.3">
      <c r="A232" s="4"/>
      <c r="B232" s="95" t="s">
        <v>6</v>
      </c>
      <c r="C232" s="96"/>
      <c r="D232" s="96"/>
      <c r="E232" s="96"/>
      <c r="F232" s="97"/>
      <c r="G232" s="70">
        <f>G230+G231</f>
        <v>345173743.51000005</v>
      </c>
      <c r="I232" s="104" t="s">
        <v>6</v>
      </c>
      <c r="J232" s="105"/>
      <c r="K232" s="105"/>
      <c r="L232" s="105"/>
      <c r="M232" s="105"/>
      <c r="N232" s="105"/>
      <c r="O232" s="105"/>
      <c r="P232" s="105"/>
      <c r="Q232" s="23">
        <f>Q230+Q231</f>
        <v>0</v>
      </c>
    </row>
    <row r="233" spans="1:17" x14ac:dyDescent="0.25">
      <c r="A233" s="4"/>
      <c r="B233" s="94"/>
      <c r="C233" s="94"/>
      <c r="D233" s="94"/>
      <c r="E233" s="94"/>
      <c r="F233" s="94"/>
      <c r="G233" s="94"/>
      <c r="K233" s="12"/>
    </row>
    <row r="234" spans="1:17" ht="52.15" customHeight="1" x14ac:dyDescent="0.25">
      <c r="B234" s="93"/>
      <c r="C234" s="93"/>
      <c r="D234" s="93"/>
      <c r="E234" s="93"/>
      <c r="F234" s="93"/>
      <c r="G234" s="93"/>
      <c r="H234" s="71"/>
      <c r="J234" s="106" t="s">
        <v>22</v>
      </c>
      <c r="K234" s="107"/>
    </row>
    <row r="235" spans="1:17" ht="173.65" customHeight="1" x14ac:dyDescent="0.25"/>
    <row r="239" spans="1:17" x14ac:dyDescent="0.25">
      <c r="J239" s="1"/>
      <c r="K239" s="1"/>
      <c r="L239" s="1"/>
    </row>
    <row r="240" spans="1:17" ht="16.5" customHeight="1" x14ac:dyDescent="0.25">
      <c r="J240" s="2"/>
      <c r="K240" s="101" t="s">
        <v>22</v>
      </c>
      <c r="L240" s="101"/>
    </row>
    <row r="241" spans="11:12" ht="19.5" x14ac:dyDescent="0.25">
      <c r="K241" s="89"/>
      <c r="L241" s="89"/>
    </row>
  </sheetData>
  <sheetProtection formatCells="0" formatColumns="0" formatRows="0" insertRows="0" deleteRows="0"/>
  <mergeCells count="18">
    <mergeCell ref="K241:L241"/>
    <mergeCell ref="I7:Q7"/>
    <mergeCell ref="B234:G234"/>
    <mergeCell ref="B233:G233"/>
    <mergeCell ref="B232:F232"/>
    <mergeCell ref="B231:E231"/>
    <mergeCell ref="K240:L240"/>
    <mergeCell ref="I231:O231"/>
    <mergeCell ref="I232:P232"/>
    <mergeCell ref="J234:K234"/>
    <mergeCell ref="B1:Q1"/>
    <mergeCell ref="B3:E3"/>
    <mergeCell ref="B230:F230"/>
    <mergeCell ref="B4:G4"/>
    <mergeCell ref="B7:G7"/>
    <mergeCell ref="I4:L4"/>
    <mergeCell ref="I3:Q3"/>
    <mergeCell ref="I230:P2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 НМЦ и форма 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2021-09-23T06:30:39Z</dcterms:created>
  <dcterms:modified xsi:type="dcterms:W3CDTF">2022-09-20T14:47:51Z</dcterms:modified>
</cp:coreProperties>
</file>