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14370" windowHeight="6195"/>
  </bookViews>
  <sheets>
    <sheet name="Структура НМЦ и форма КП" sheetId="1" r:id="rId1"/>
  </sheets>
  <definedNames>
    <definedName name="СпособЗакупки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M11" i="1" l="1"/>
  <c r="M12" i="1"/>
  <c r="M13" i="1"/>
  <c r="M14" i="1"/>
  <c r="M15" i="1"/>
  <c r="M16" i="1"/>
  <c r="M17" i="1"/>
  <c r="M18" i="1"/>
  <c r="M20" i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20" i="1"/>
  <c r="Q20" i="1" s="1"/>
  <c r="N11" i="1"/>
  <c r="N12" i="1"/>
  <c r="N13" i="1"/>
  <c r="N14" i="1"/>
  <c r="N15" i="1"/>
  <c r="N16" i="1"/>
  <c r="N17" i="1"/>
  <c r="N18" i="1"/>
  <c r="N20" i="1"/>
  <c r="G11" i="1"/>
  <c r="G12" i="1"/>
  <c r="G13" i="1"/>
  <c r="G14" i="1"/>
  <c r="G15" i="1"/>
  <c r="G16" i="1"/>
  <c r="G17" i="1"/>
  <c r="G18" i="1"/>
  <c r="G20" i="1"/>
  <c r="M10" i="1" l="1"/>
  <c r="N10" i="1"/>
  <c r="P10" i="1"/>
  <c r="Q10" i="1" s="1"/>
  <c r="G10" i="1" l="1"/>
  <c r="G21" i="1" s="1"/>
  <c r="G22" i="1" l="1"/>
  <c r="G23" i="1" s="1"/>
  <c r="Q22" i="1"/>
  <c r="Q23" i="1" s="1"/>
</calcChain>
</file>

<file path=xl/sharedStrings.xml><?xml version="1.0" encoding="utf-8"?>
<sst xmlns="http://schemas.openxmlformats.org/spreadsheetml/2006/main" count="64" uniqueCount="45">
  <si>
    <t>Наименование продукции (товары / работы / услуги), являющейся предметом закупки</t>
  </si>
  <si>
    <t>Наименование предлагаемой продукции (товары, работы, услуги)</t>
  </si>
  <si>
    <t>руб. (без учета НДС)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</si>
  <si>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</si>
  <si>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</si>
  <si>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</si>
  <si>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</si>
  <si>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</si>
  <si>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</si>
  <si>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НМЦ по позиции продукции
(руб. без НДС)</t>
  </si>
  <si>
    <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  <scheme val="minor"/>
      </rPr>
      <t xml:space="preserve"> </t>
    </r>
  </si>
  <si>
    <t xml:space="preserve">Структура НМЦ 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</si>
  <si>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</si>
  <si>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</si>
  <si>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</si>
  <si>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</si>
  <si>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Производитель продукции</t>
  </si>
  <si>
    <t>Приложение к Документации о закупке – Структура НМЦ (в т.ч. форма Коммерческого предложения)</t>
  </si>
  <si>
    <t>Приложение 1 к письму о подаче оферты
от «____» _____________ г. №__________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</si>
  <si>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</si>
  <si>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</si>
  <si>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КОММЕРЧЕСКОЕ ПРЕДЛОЖЕНИЕ</t>
  </si>
  <si>
    <t xml:space="preserve">Форма Коммерческого предложения Участника </t>
  </si>
  <si>
    <t>шт.</t>
  </si>
  <si>
    <t>СПЕЦИФИКАЦИЯ №1. Адрес поставки: 195220, г. Санкт-Петербург, ул. Гжатская, д.21, литера А</t>
  </si>
  <si>
    <t>СПЕЦИФИКАЦИЯ №2. Адрес поставки: 660062, Красноярский край г. Красноярск, ул. Высотная, зд.2, пом. 16</t>
  </si>
  <si>
    <t>Монитор RDW 2701K или эквивалент</t>
  </si>
  <si>
    <t>Персональный компьютер ПЭВМ RAY B102: mATX 450W/H410/Intel CORE i7-10700F/16Gb DDR4/240Gb SSD/1Tb HDD/GTX1650 или эквивалент</t>
  </si>
  <si>
    <t>АРМ RDW Office Pro 27 в составе: Монитор 27 + Системный блок: MT_PH/450V/B450/5700G/4xDDR4_8G/VINT/S1TB_SSD/S4TB_HDD/GTX1630 4GB LP GDDR6 128bit DVI HDMI DP/SB/NIC Клавиатура и мышь в комплекте или эквивалент</t>
  </si>
  <si>
    <t>Источник бесперебойного питания (ИБП) СИПБ08БА.6-11/ЛИ Schuko или эквивалент</t>
  </si>
  <si>
    <t>Винчестер (HDD) WD Red Pro 4TB или эквивалент</t>
  </si>
  <si>
    <t>АРМ на базе ПЭВМ RAY B102: mATX 450W/H410/Intel CORE i7-10700F/16Gb DDR4/240Gb SSD/1Tb HDD/GTX1650 /кв/мышь/Монитор 27" или эквивалент</t>
  </si>
  <si>
    <t>Системный блок ПЭВМ RAY B102: mATX 450W / H410 mATX / Core i7-10700 / Cooler s115x / DDR4 32GB / SSD 500GB/HDD 4TB / GTX 1650 / Без DVD / Без OS / Без LCD / KB/M_BL или эквивалент</t>
  </si>
  <si>
    <t>НоутбукAcer Nitro 5AN515-57-59F2 или эквивалент</t>
  </si>
  <si>
    <t>Ноутбук ICL RAYbook Si1512: 15,6"/i5-10210U/16Gb DDR4/1Тb SSD/no OS/мышь или эквивалент</t>
  </si>
  <si>
    <t>Наименование продукции 1</t>
  </si>
  <si>
    <t>Наименование продукции 2</t>
  </si>
  <si>
    <t>Наименование продукции 3</t>
  </si>
  <si>
    <t>Наименование продукции 4</t>
  </si>
  <si>
    <t>Наименование продукции 5</t>
  </si>
  <si>
    <t>Наименование продукции 6</t>
  </si>
  <si>
    <t>Наименование продукции 7</t>
  </si>
  <si>
    <t>Наименование продукции 8</t>
  </si>
  <si>
    <t>Наименование продукции 9</t>
  </si>
  <si>
    <t>Наименование продукции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</si>
</sst>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indexed="6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0"/>
      </patternFill>
    </fill>
  </fills>
  <borders count="58">
    <border>
      <left/>
      <right/>
      <top/>
      <bottom/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/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medium">
        <color indexed="64"/>
      </bottom>
      <diagonal/>
    </border>
    <border>
      <left/>
      <right/>
      <top style="thin">
        <color rgb="FF002060"/>
      </top>
      <bottom style="medium">
        <color indexed="64"/>
      </bottom>
      <diagonal/>
    </border>
    <border>
      <left/>
      <right style="thin">
        <color rgb="FF002060"/>
      </right>
      <top style="thin">
        <color rgb="FF002060"/>
      </top>
      <bottom style="medium">
        <color indexed="64"/>
      </bottom>
      <diagonal/>
    </border>
    <border>
      <left/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07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" fillId="4" borderId="11" xfId="0" applyNumberFormat="1" applyFont="1" applyFill="1" applyBorder="1" applyAlignment="1">
      <alignment horizontal="center" vertical="top" wrapText="1"/>
    </xf>
    <xf numFmtId="4" fontId="2" fillId="4" borderId="10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left"/>
    </xf>
    <xf numFmtId="4" fontId="5" fillId="4" borderId="1" xfId="0" applyNumberFormat="1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top" wrapText="1"/>
    </xf>
    <xf numFmtId="4" fontId="16" fillId="6" borderId="12" xfId="0" applyNumberFormat="1" applyFont="1" applyFill="1" applyBorder="1" applyAlignment="1">
      <alignment horizontal="right" vertical="center" wrapText="1"/>
    </xf>
    <xf numFmtId="0" fontId="16" fillId="6" borderId="12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 applyProtection="1">
      <alignment horizontal="left" vertical="top" wrapText="1"/>
      <protection locked="0"/>
    </xf>
    <xf numFmtId="3" fontId="2" fillId="5" borderId="12" xfId="0" applyNumberFormat="1" applyFont="1" applyFill="1" applyBorder="1" applyAlignment="1">
      <alignment horizontal="center" vertical="top" wrapText="1"/>
    </xf>
    <xf numFmtId="4" fontId="2" fillId="5" borderId="12" xfId="0" applyNumberFormat="1" applyFont="1" applyFill="1" applyBorder="1" applyAlignment="1">
      <alignment horizontal="center" vertical="top" wrapText="1"/>
    </xf>
    <xf numFmtId="4" fontId="6" fillId="2" borderId="12" xfId="0" applyNumberFormat="1" applyFont="1" applyFill="1" applyBorder="1" applyAlignment="1" applyProtection="1">
      <alignment horizontal="center" vertical="top" wrapText="1"/>
      <protection locked="0"/>
    </xf>
    <xf numFmtId="4" fontId="1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 vertical="top" wrapText="1"/>
    </xf>
    <xf numFmtId="4" fontId="2" fillId="4" borderId="27" xfId="0" applyNumberFormat="1" applyFont="1" applyFill="1" applyBorder="1" applyAlignment="1">
      <alignment horizontal="center" vertical="top" wrapText="1"/>
    </xf>
    <xf numFmtId="3" fontId="2" fillId="5" borderId="14" xfId="0" applyNumberFormat="1" applyFont="1" applyFill="1" applyBorder="1" applyAlignment="1">
      <alignment horizontal="center" vertical="top" wrapText="1"/>
    </xf>
    <xf numFmtId="9" fontId="6" fillId="2" borderId="33" xfId="0" applyNumberFormat="1" applyFont="1" applyFill="1" applyBorder="1" applyAlignment="1" applyProtection="1">
      <alignment horizontal="center" vertical="top" wrapText="1"/>
    </xf>
    <xf numFmtId="0" fontId="0" fillId="0" borderId="22" xfId="0" applyFont="1" applyBorder="1" applyAlignment="1">
      <alignment horizontal="center" vertical="top"/>
    </xf>
    <xf numFmtId="4" fontId="2" fillId="5" borderId="34" xfId="0" applyNumberFormat="1" applyFont="1" applyFill="1" applyBorder="1" applyAlignment="1">
      <alignment horizontal="center" vertical="top" wrapText="1"/>
    </xf>
    <xf numFmtId="0" fontId="1" fillId="4" borderId="39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top" wrapText="1"/>
    </xf>
    <xf numFmtId="0" fontId="0" fillId="0" borderId="40" xfId="0" applyFont="1" applyBorder="1" applyAlignment="1">
      <alignment horizontal="center" vertical="top"/>
    </xf>
    <xf numFmtId="49" fontId="6" fillId="2" borderId="41" xfId="0" applyNumberFormat="1" applyFont="1" applyFill="1" applyBorder="1" applyAlignment="1" applyProtection="1">
      <alignment horizontal="left" vertical="top" wrapText="1"/>
      <protection locked="0"/>
    </xf>
    <xf numFmtId="3" fontId="2" fillId="5" borderId="41" xfId="0" applyNumberFormat="1" applyFont="1" applyFill="1" applyBorder="1" applyAlignment="1">
      <alignment horizontal="center" vertical="top" wrapText="1"/>
    </xf>
    <xf numFmtId="4" fontId="2" fillId="5" borderId="41" xfId="0" applyNumberFormat="1" applyFont="1" applyFill="1" applyBorder="1" applyAlignment="1">
      <alignment horizontal="center" vertical="top" wrapText="1"/>
    </xf>
    <xf numFmtId="4" fontId="6" fillId="2" borderId="41" xfId="0" applyNumberFormat="1" applyFont="1" applyFill="1" applyBorder="1" applyAlignment="1" applyProtection="1">
      <alignment horizontal="center" vertical="top" wrapText="1"/>
      <protection locked="0"/>
    </xf>
    <xf numFmtId="3" fontId="2" fillId="5" borderId="37" xfId="0" applyNumberFormat="1" applyFont="1" applyFill="1" applyBorder="1" applyAlignment="1">
      <alignment horizontal="center" vertical="top" wrapText="1"/>
    </xf>
    <xf numFmtId="4" fontId="2" fillId="5" borderId="38" xfId="0" applyNumberFormat="1" applyFont="1" applyFill="1" applyBorder="1" applyAlignment="1">
      <alignment horizontal="center" vertical="top" wrapText="1"/>
    </xf>
    <xf numFmtId="0" fontId="0" fillId="0" borderId="43" xfId="0" applyFont="1" applyBorder="1" applyAlignment="1">
      <alignment horizontal="center" vertical="top"/>
    </xf>
    <xf numFmtId="0" fontId="15" fillId="0" borderId="44" xfId="0" applyFont="1" applyBorder="1" applyAlignment="1">
      <alignment horizontal="left" vertical="top" wrapText="1"/>
    </xf>
    <xf numFmtId="49" fontId="6" fillId="2" borderId="44" xfId="0" applyNumberFormat="1" applyFont="1" applyFill="1" applyBorder="1" applyAlignment="1" applyProtection="1">
      <alignment horizontal="left" vertical="top" wrapText="1"/>
      <protection locked="0"/>
    </xf>
    <xf numFmtId="3" fontId="2" fillId="5" borderId="44" xfId="0" applyNumberFormat="1" applyFont="1" applyFill="1" applyBorder="1" applyAlignment="1">
      <alignment horizontal="center" vertical="top" wrapText="1"/>
    </xf>
    <xf numFmtId="4" fontId="2" fillId="5" borderId="44" xfId="0" applyNumberFormat="1" applyFont="1" applyFill="1" applyBorder="1" applyAlignment="1">
      <alignment horizontal="center" vertical="top" wrapText="1"/>
    </xf>
    <xf numFmtId="4" fontId="6" fillId="2" borderId="44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4" fontId="7" fillId="4" borderId="35" xfId="0" applyNumberFormat="1" applyFont="1" applyFill="1" applyBorder="1" applyAlignment="1" applyProtection="1">
      <alignment horizontal="right" vertical="center" wrapText="1"/>
    </xf>
    <xf numFmtId="4" fontId="7" fillId="4" borderId="36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8" fillId="0" borderId="42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6" fillId="4" borderId="24" xfId="0" applyNumberFormat="1" applyFont="1" applyFill="1" applyBorder="1" applyAlignment="1" applyProtection="1">
      <alignment horizontal="right" vertical="top" wrapText="1"/>
    </xf>
    <xf numFmtId="4" fontId="6" fillId="4" borderId="25" xfId="0" applyNumberFormat="1" applyFont="1" applyFill="1" applyBorder="1" applyAlignment="1" applyProtection="1">
      <alignment horizontal="right" vertical="top" wrapText="1"/>
    </xf>
    <xf numFmtId="4" fontId="6" fillId="4" borderId="26" xfId="0" applyNumberFormat="1" applyFont="1" applyFill="1" applyBorder="1" applyAlignment="1" applyProtection="1">
      <alignment horizontal="right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 applyProtection="1">
      <alignment horizontal="right" vertical="top" wrapText="1"/>
    </xf>
    <xf numFmtId="4" fontId="6" fillId="4" borderId="9" xfId="0" applyNumberFormat="1" applyFont="1" applyFill="1" applyBorder="1" applyAlignment="1" applyProtection="1">
      <alignment horizontal="right" vertical="top" wrapText="1"/>
    </xf>
    <xf numFmtId="4" fontId="6" fillId="4" borderId="6" xfId="0" applyNumberFormat="1" applyFont="1" applyFill="1" applyBorder="1" applyAlignment="1" applyProtection="1">
      <alignment horizontal="right" vertical="top" wrapText="1"/>
    </xf>
    <xf numFmtId="4" fontId="6" fillId="4" borderId="31" xfId="0" applyNumberFormat="1" applyFont="1" applyFill="1" applyBorder="1" applyAlignment="1" applyProtection="1">
      <alignment horizontal="right" vertical="top" wrapText="1"/>
    </xf>
    <xf numFmtId="4" fontId="6" fillId="4" borderId="32" xfId="0" applyNumberFormat="1" applyFont="1" applyFill="1" applyBorder="1" applyAlignment="1" applyProtection="1">
      <alignment horizontal="right" vertical="top" wrapText="1"/>
    </xf>
    <xf numFmtId="0" fontId="13" fillId="0" borderId="0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4" fontId="1" fillId="4" borderId="45" xfId="0" applyNumberFormat="1" applyFont="1" applyFill="1" applyBorder="1" applyAlignment="1">
      <alignment horizontal="center" vertical="center" wrapText="1"/>
    </xf>
    <xf numFmtId="4" fontId="7" fillId="4" borderId="46" xfId="0" applyNumberFormat="1" applyFont="1" applyFill="1" applyBorder="1" applyAlignment="1" applyProtection="1">
      <alignment horizontal="right" vertical="center" wrapText="1"/>
    </xf>
    <xf numFmtId="4" fontId="7" fillId="4" borderId="47" xfId="0" applyNumberFormat="1" applyFont="1" applyFill="1" applyBorder="1" applyAlignment="1" applyProtection="1">
      <alignment horizontal="right" vertical="center" wrapText="1"/>
    </xf>
    <xf numFmtId="4" fontId="7" fillId="4" borderId="48" xfId="0" applyNumberFormat="1" applyFont="1" applyFill="1" applyBorder="1" applyAlignment="1" applyProtection="1">
      <alignment horizontal="right" vertical="center" wrapText="1"/>
    </xf>
    <xf numFmtId="4" fontId="1" fillId="4" borderId="49" xfId="0" applyNumberFormat="1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top"/>
    </xf>
    <xf numFmtId="0" fontId="15" fillId="0" borderId="53" xfId="0" applyFont="1" applyBorder="1" applyAlignment="1">
      <alignment horizontal="left" vertical="top" wrapText="1"/>
    </xf>
    <xf numFmtId="49" fontId="6" fillId="2" borderId="53" xfId="0" applyNumberFormat="1" applyFont="1" applyFill="1" applyBorder="1" applyAlignment="1" applyProtection="1">
      <alignment horizontal="left" vertical="top" wrapText="1"/>
      <protection locked="0"/>
    </xf>
    <xf numFmtId="3" fontId="2" fillId="5" borderId="53" xfId="0" applyNumberFormat="1" applyFont="1" applyFill="1" applyBorder="1" applyAlignment="1">
      <alignment horizontal="center" vertical="top" wrapText="1"/>
    </xf>
    <xf numFmtId="4" fontId="2" fillId="5" borderId="53" xfId="0" applyNumberFormat="1" applyFont="1" applyFill="1" applyBorder="1" applyAlignment="1">
      <alignment horizontal="center" vertical="top" wrapText="1"/>
    </xf>
    <xf numFmtId="4" fontId="6" fillId="2" borderId="53" xfId="0" applyNumberFormat="1" applyFont="1" applyFill="1" applyBorder="1" applyAlignment="1" applyProtection="1">
      <alignment horizontal="center" vertical="top" wrapText="1"/>
      <protection locked="0"/>
    </xf>
    <xf numFmtId="4" fontId="2" fillId="5" borderId="54" xfId="0" applyNumberFormat="1" applyFont="1" applyFill="1" applyBorder="1" applyAlignment="1">
      <alignment horizontal="center" vertical="top" wrapText="1"/>
    </xf>
    <xf numFmtId="4" fontId="6" fillId="4" borderId="55" xfId="0" applyNumberFormat="1" applyFont="1" applyFill="1" applyBorder="1" applyAlignment="1" applyProtection="1">
      <alignment horizontal="right" vertical="top" wrapText="1"/>
    </xf>
    <xf numFmtId="4" fontId="7" fillId="4" borderId="56" xfId="0" applyNumberFormat="1" applyFont="1" applyFill="1" applyBorder="1" applyAlignment="1" applyProtection="1">
      <alignment horizontal="right" vertical="center" wrapText="1"/>
    </xf>
    <xf numFmtId="0" fontId="18" fillId="0" borderId="12" xfId="0" applyFont="1" applyBorder="1" applyAlignment="1">
      <alignment horizontal="left"/>
    </xf>
    <xf numFmtId="0" fontId="18" fillId="0" borderId="1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wrapText="1"/>
    </xf>
    <xf numFmtId="0" fontId="18" fillId="0" borderId="57" xfId="0" applyFont="1" applyBorder="1" applyAlignment="1">
      <alignment horizontal="left"/>
    </xf>
    <xf numFmtId="4" fontId="17" fillId="5" borderId="57" xfId="0" applyNumberFormat="1" applyFont="1" applyFill="1" applyBorder="1" applyAlignment="1" applyProtection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/>
    </xf>
    <xf numFmtId="4" fontId="17" fillId="2" borderId="53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53" xfId="0" applyNumberFormat="1" applyFont="1" applyFill="1" applyBorder="1" applyAlignment="1">
      <alignment horizontal="right" vertical="center" wrapText="1"/>
    </xf>
    <xf numFmtId="0" fontId="16" fillId="6" borderId="53" xfId="0" applyFont="1" applyFill="1" applyBorder="1" applyAlignment="1">
      <alignment horizontal="center" vertical="center" wrapText="1"/>
    </xf>
    <xf numFmtId="4" fontId="17" fillId="5" borderId="54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13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A4" zoomScale="85" zoomScaleNormal="85" workbookViewId="0">
      <selection activeCell="F14" sqref="F14"/>
    </sheetView>
  </sheetViews>
  <sheetFormatPr defaultRowHeight="15" x14ac:dyDescent="0.25"/>
  <cols>
    <col min="1" max="1" width="4.5703125" customWidth="1"/>
    <col min="2" max="2" width="6.42578125" bestFit="1" customWidth="1"/>
    <col min="3" max="3" width="39.28515625" customWidth="1"/>
    <col min="4" max="4" width="4.85546875" bestFit="1" customWidth="1"/>
    <col min="5" max="5" width="17.140625" customWidth="1"/>
    <col min="6" max="6" width="13.140625" bestFit="1" customWidth="1"/>
    <col min="7" max="7" width="21.42578125" bestFit="1" customWidth="1"/>
    <col min="9" max="9" width="5.85546875" customWidth="1"/>
    <col min="10" max="10" width="28.140625" bestFit="1" customWidth="1"/>
    <col min="11" max="11" width="21.28515625" customWidth="1"/>
    <col min="12" max="12" width="19.85546875" customWidth="1"/>
    <col min="13" max="13" width="4.85546875" bestFit="1" customWidth="1"/>
    <col min="14" max="14" width="15" customWidth="1"/>
    <col min="15" max="15" width="13.85546875" customWidth="1"/>
    <col min="16" max="16" width="6.7109375" customWidth="1"/>
    <col min="17" max="17" width="22.7109375" customWidth="1"/>
  </cols>
  <sheetData>
    <row r="1" spans="1:27" ht="34.5" customHeight="1" x14ac:dyDescent="0.25">
      <c r="B1" s="59" t="s">
        <v>17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4.5" customHeight="1" thickBot="1" x14ac:dyDescent="0.3">
      <c r="B3" s="60" t="s">
        <v>10</v>
      </c>
      <c r="C3" s="61"/>
      <c r="D3" s="61"/>
      <c r="E3" s="62"/>
      <c r="F3" s="14">
        <v>7500000</v>
      </c>
      <c r="G3" s="9" t="s">
        <v>2</v>
      </c>
      <c r="H3" s="1"/>
      <c r="I3" s="60" t="s">
        <v>22</v>
      </c>
      <c r="J3" s="61"/>
      <c r="K3" s="61"/>
      <c r="L3" s="61"/>
      <c r="M3" s="61"/>
      <c r="N3" s="61"/>
      <c r="O3" s="61"/>
      <c r="P3" s="61"/>
      <c r="Q3" s="77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25">
      <c r="B4" s="1"/>
      <c r="C4" s="1"/>
      <c r="D4" s="1"/>
      <c r="E4" s="1"/>
      <c r="F4" s="1"/>
      <c r="G4" s="1"/>
      <c r="H4" s="1"/>
      <c r="I4" s="76" t="s">
        <v>18</v>
      </c>
      <c r="J4" s="76"/>
      <c r="K4" s="76"/>
      <c r="L4" s="7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 x14ac:dyDescent="0.25">
      <c r="B5" s="1"/>
      <c r="C5" s="1"/>
      <c r="D5" s="1"/>
      <c r="E5" s="1"/>
      <c r="F5" s="1"/>
      <c r="G5" s="1"/>
      <c r="H5" s="1"/>
      <c r="I5" s="13" t="s">
        <v>19</v>
      </c>
      <c r="J5" s="13"/>
      <c r="K5" s="13"/>
      <c r="L5" s="1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2.25" customHeight="1" thickBot="1" x14ac:dyDescent="0.3">
      <c r="B7" s="66" t="s">
        <v>11</v>
      </c>
      <c r="C7" s="67"/>
      <c r="D7" s="68"/>
      <c r="E7" s="68"/>
      <c r="F7" s="69"/>
      <c r="G7" s="70"/>
      <c r="H7" s="5"/>
      <c r="I7" s="50" t="s">
        <v>21</v>
      </c>
      <c r="J7" s="51"/>
      <c r="K7" s="51"/>
      <c r="L7" s="51"/>
      <c r="M7" s="51"/>
      <c r="N7" s="51"/>
      <c r="O7" s="51"/>
      <c r="P7" s="51"/>
      <c r="Q7" s="52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89.25" x14ac:dyDescent="0.25">
      <c r="B8" s="23" t="s">
        <v>3</v>
      </c>
      <c r="C8" s="24" t="s">
        <v>0</v>
      </c>
      <c r="D8" s="24" t="s">
        <v>7</v>
      </c>
      <c r="E8" s="25" t="s">
        <v>8</v>
      </c>
      <c r="F8" s="25" t="s">
        <v>4</v>
      </c>
      <c r="G8" s="33" t="s">
        <v>9</v>
      </c>
      <c r="H8" s="1"/>
      <c r="I8" s="23" t="s">
        <v>3</v>
      </c>
      <c r="J8" s="24" t="s">
        <v>1</v>
      </c>
      <c r="K8" s="25" t="s">
        <v>20</v>
      </c>
      <c r="L8" s="24" t="s">
        <v>16</v>
      </c>
      <c r="M8" s="24" t="s">
        <v>7</v>
      </c>
      <c r="N8" s="25" t="s">
        <v>8</v>
      </c>
      <c r="O8" s="25" t="s">
        <v>12</v>
      </c>
      <c r="P8" s="25" t="s">
        <v>4</v>
      </c>
      <c r="Q8" s="33" t="s">
        <v>13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B9" s="98" t="s">
        <v>24</v>
      </c>
      <c r="C9" s="96"/>
      <c r="D9" s="96"/>
      <c r="E9" s="96"/>
      <c r="F9" s="96"/>
      <c r="G9" s="99"/>
      <c r="H9" s="1"/>
      <c r="I9" s="83" t="s">
        <v>24</v>
      </c>
      <c r="J9" s="58"/>
      <c r="K9" s="58"/>
      <c r="L9" s="58"/>
      <c r="M9" s="58"/>
      <c r="N9" s="58"/>
      <c r="O9" s="58"/>
      <c r="P9" s="58"/>
      <c r="Q9" s="84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6"/>
      <c r="B10" s="26">
        <v>1</v>
      </c>
      <c r="C10" s="15" t="s">
        <v>26</v>
      </c>
      <c r="D10" s="22" t="s">
        <v>23</v>
      </c>
      <c r="E10" s="16">
        <v>33333.33</v>
      </c>
      <c r="F10" s="17">
        <v>44</v>
      </c>
      <c r="G10" s="100">
        <f t="shared" ref="G10:G20" si="0">E10*F10</f>
        <v>1466666.52</v>
      </c>
      <c r="H10" s="1"/>
      <c r="I10" s="35">
        <v>1</v>
      </c>
      <c r="J10" s="34" t="s">
        <v>35</v>
      </c>
      <c r="K10" s="36"/>
      <c r="L10" s="36"/>
      <c r="M10" s="37" t="str">
        <f>D10</f>
        <v>шт.</v>
      </c>
      <c r="N10" s="38">
        <f>E10</f>
        <v>33333.33</v>
      </c>
      <c r="O10" s="39"/>
      <c r="P10" s="40">
        <f>F10</f>
        <v>44</v>
      </c>
      <c r="Q10" s="41">
        <f>O10*P10</f>
        <v>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0" x14ac:dyDescent="0.25">
      <c r="A11" s="6"/>
      <c r="B11" s="26">
        <v>2</v>
      </c>
      <c r="C11" s="15" t="s">
        <v>27</v>
      </c>
      <c r="D11" s="22" t="s">
        <v>23</v>
      </c>
      <c r="E11" s="16">
        <v>95833.33</v>
      </c>
      <c r="F11" s="17">
        <v>6</v>
      </c>
      <c r="G11" s="100">
        <f t="shared" si="0"/>
        <v>574999.98</v>
      </c>
      <c r="H11" s="1"/>
      <c r="I11" s="31">
        <v>2</v>
      </c>
      <c r="J11" s="15" t="s">
        <v>36</v>
      </c>
      <c r="K11" s="18"/>
      <c r="L11" s="18"/>
      <c r="M11" s="19" t="str">
        <f t="shared" ref="M11:M20" si="1">D11</f>
        <v>шт.</v>
      </c>
      <c r="N11" s="20">
        <f t="shared" ref="N11:N20" si="2">E11</f>
        <v>95833.33</v>
      </c>
      <c r="O11" s="21"/>
      <c r="P11" s="29">
        <f t="shared" ref="P11:P20" si="3">F11</f>
        <v>6</v>
      </c>
      <c r="Q11" s="32">
        <f t="shared" ref="Q11:Q20" si="4">O11*P11</f>
        <v>0</v>
      </c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0" x14ac:dyDescent="0.25">
      <c r="A12" s="6"/>
      <c r="B12" s="26">
        <v>3</v>
      </c>
      <c r="C12" s="15" t="s">
        <v>31</v>
      </c>
      <c r="D12" s="22" t="s">
        <v>23</v>
      </c>
      <c r="E12" s="16">
        <v>120083.33</v>
      </c>
      <c r="F12" s="17">
        <v>27</v>
      </c>
      <c r="G12" s="100">
        <f t="shared" si="0"/>
        <v>3242249.91</v>
      </c>
      <c r="H12" s="1"/>
      <c r="I12" s="31">
        <v>3</v>
      </c>
      <c r="J12" s="15" t="s">
        <v>37</v>
      </c>
      <c r="K12" s="18"/>
      <c r="L12" s="18"/>
      <c r="M12" s="19" t="str">
        <f t="shared" si="1"/>
        <v>шт.</v>
      </c>
      <c r="N12" s="20">
        <f t="shared" si="2"/>
        <v>120083.33</v>
      </c>
      <c r="O12" s="21"/>
      <c r="P12" s="29">
        <f t="shared" si="3"/>
        <v>27</v>
      </c>
      <c r="Q12" s="32">
        <f t="shared" si="4"/>
        <v>0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5" x14ac:dyDescent="0.25">
      <c r="A13" s="6"/>
      <c r="B13" s="26">
        <v>4</v>
      </c>
      <c r="C13" s="15" t="s">
        <v>34</v>
      </c>
      <c r="D13" s="22" t="s">
        <v>23</v>
      </c>
      <c r="E13" s="16">
        <v>104166.7</v>
      </c>
      <c r="F13" s="17">
        <v>1</v>
      </c>
      <c r="G13" s="100">
        <f t="shared" si="0"/>
        <v>104166.7</v>
      </c>
      <c r="H13" s="1"/>
      <c r="I13" s="31">
        <v>4</v>
      </c>
      <c r="J13" s="15" t="s">
        <v>38</v>
      </c>
      <c r="K13" s="18"/>
      <c r="L13" s="18"/>
      <c r="M13" s="19" t="str">
        <f t="shared" si="1"/>
        <v>шт.</v>
      </c>
      <c r="N13" s="20">
        <f t="shared" si="2"/>
        <v>104166.7</v>
      </c>
      <c r="O13" s="21"/>
      <c r="P13" s="29">
        <f t="shared" si="3"/>
        <v>1</v>
      </c>
      <c r="Q13" s="32">
        <f t="shared" si="4"/>
        <v>0</v>
      </c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90" x14ac:dyDescent="0.25">
      <c r="A14" s="6"/>
      <c r="B14" s="26">
        <v>5</v>
      </c>
      <c r="C14" s="15" t="s">
        <v>32</v>
      </c>
      <c r="D14" s="22" t="s">
        <v>23</v>
      </c>
      <c r="E14" s="16">
        <v>120833.32</v>
      </c>
      <c r="F14" s="17">
        <v>1</v>
      </c>
      <c r="G14" s="100">
        <f t="shared" si="0"/>
        <v>120833.32</v>
      </c>
      <c r="H14" s="1"/>
      <c r="I14" s="31">
        <v>5</v>
      </c>
      <c r="J14" s="15" t="s">
        <v>39</v>
      </c>
      <c r="K14" s="18"/>
      <c r="L14" s="18"/>
      <c r="M14" s="19" t="str">
        <f t="shared" si="1"/>
        <v>шт.</v>
      </c>
      <c r="N14" s="20">
        <f t="shared" si="2"/>
        <v>120833.32</v>
      </c>
      <c r="O14" s="21"/>
      <c r="P14" s="29">
        <f t="shared" si="3"/>
        <v>1</v>
      </c>
      <c r="Q14" s="32">
        <f t="shared" si="4"/>
        <v>0</v>
      </c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05" x14ac:dyDescent="0.25">
      <c r="A15" s="6"/>
      <c r="B15" s="26">
        <v>6</v>
      </c>
      <c r="C15" s="15" t="s">
        <v>28</v>
      </c>
      <c r="D15" s="22" t="s">
        <v>23</v>
      </c>
      <c r="E15" s="16">
        <v>135000</v>
      </c>
      <c r="F15" s="17">
        <v>6</v>
      </c>
      <c r="G15" s="100">
        <f t="shared" si="0"/>
        <v>810000</v>
      </c>
      <c r="H15" s="1"/>
      <c r="I15" s="31">
        <v>6</v>
      </c>
      <c r="J15" s="15" t="s">
        <v>40</v>
      </c>
      <c r="K15" s="18"/>
      <c r="L15" s="18"/>
      <c r="M15" s="19" t="str">
        <f t="shared" si="1"/>
        <v>шт.</v>
      </c>
      <c r="N15" s="20">
        <f t="shared" si="2"/>
        <v>135000</v>
      </c>
      <c r="O15" s="21"/>
      <c r="P15" s="29">
        <f t="shared" si="3"/>
        <v>6</v>
      </c>
      <c r="Q15" s="32">
        <f t="shared" si="4"/>
        <v>0</v>
      </c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5" x14ac:dyDescent="0.25">
      <c r="A16" s="6"/>
      <c r="B16" s="26">
        <v>7</v>
      </c>
      <c r="C16" s="15" t="s">
        <v>29</v>
      </c>
      <c r="D16" s="22" t="s">
        <v>23</v>
      </c>
      <c r="E16" s="16">
        <v>6783.33</v>
      </c>
      <c r="F16" s="17">
        <v>24</v>
      </c>
      <c r="G16" s="100">
        <f t="shared" si="0"/>
        <v>162799.91999999998</v>
      </c>
      <c r="H16" s="1"/>
      <c r="I16" s="31">
        <v>7</v>
      </c>
      <c r="J16" s="15" t="s">
        <v>41</v>
      </c>
      <c r="K16" s="18"/>
      <c r="L16" s="18"/>
      <c r="M16" s="19" t="str">
        <f t="shared" si="1"/>
        <v>шт.</v>
      </c>
      <c r="N16" s="20">
        <f t="shared" si="2"/>
        <v>6783.33</v>
      </c>
      <c r="O16" s="21"/>
      <c r="P16" s="29">
        <f t="shared" si="3"/>
        <v>24</v>
      </c>
      <c r="Q16" s="32">
        <f t="shared" si="4"/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0" x14ac:dyDescent="0.25">
      <c r="A17" s="6"/>
      <c r="B17" s="26">
        <v>8</v>
      </c>
      <c r="C17" s="15" t="s">
        <v>33</v>
      </c>
      <c r="D17" s="22" t="s">
        <v>23</v>
      </c>
      <c r="E17" s="16">
        <v>80000</v>
      </c>
      <c r="F17" s="17">
        <v>5</v>
      </c>
      <c r="G17" s="100">
        <f t="shared" si="0"/>
        <v>400000</v>
      </c>
      <c r="H17" s="1"/>
      <c r="I17" s="31">
        <v>8</v>
      </c>
      <c r="J17" s="15" t="s">
        <v>42</v>
      </c>
      <c r="K17" s="18"/>
      <c r="L17" s="18"/>
      <c r="M17" s="19" t="str">
        <f t="shared" si="1"/>
        <v>шт.</v>
      </c>
      <c r="N17" s="20">
        <f t="shared" si="2"/>
        <v>80000</v>
      </c>
      <c r="O17" s="21"/>
      <c r="P17" s="29">
        <f t="shared" si="3"/>
        <v>5</v>
      </c>
      <c r="Q17" s="32">
        <f t="shared" si="4"/>
        <v>0</v>
      </c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0" x14ac:dyDescent="0.25">
      <c r="A18" s="6"/>
      <c r="B18" s="26">
        <v>9</v>
      </c>
      <c r="C18" s="15" t="s">
        <v>30</v>
      </c>
      <c r="D18" s="22" t="s">
        <v>23</v>
      </c>
      <c r="E18" s="16">
        <v>17867</v>
      </c>
      <c r="F18" s="17">
        <v>1</v>
      </c>
      <c r="G18" s="100">
        <f t="shared" si="0"/>
        <v>17867</v>
      </c>
      <c r="H18" s="1"/>
      <c r="I18" s="42">
        <v>9</v>
      </c>
      <c r="J18" s="43" t="s">
        <v>43</v>
      </c>
      <c r="K18" s="44"/>
      <c r="L18" s="44"/>
      <c r="M18" s="45" t="str">
        <f t="shared" si="1"/>
        <v>шт.</v>
      </c>
      <c r="N18" s="46">
        <f t="shared" si="2"/>
        <v>17867</v>
      </c>
      <c r="O18" s="47"/>
      <c r="P18" s="29">
        <f t="shared" si="3"/>
        <v>1</v>
      </c>
      <c r="Q18" s="32">
        <f t="shared" si="4"/>
        <v>0</v>
      </c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1.5" customHeight="1" x14ac:dyDescent="0.25">
      <c r="A19" s="6"/>
      <c r="B19" s="101" t="s">
        <v>25</v>
      </c>
      <c r="C19" s="97"/>
      <c r="D19" s="97"/>
      <c r="E19" s="97"/>
      <c r="F19" s="97"/>
      <c r="G19" s="102"/>
      <c r="H19" s="1"/>
      <c r="I19" s="85" t="s">
        <v>25</v>
      </c>
      <c r="J19" s="57"/>
      <c r="K19" s="57"/>
      <c r="L19" s="57"/>
      <c r="M19" s="57"/>
      <c r="N19" s="57"/>
      <c r="O19" s="57"/>
      <c r="P19" s="57"/>
      <c r="Q19" s="86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60.75" thickBot="1" x14ac:dyDescent="0.3">
      <c r="A20" s="6"/>
      <c r="B20" s="87">
        <v>10</v>
      </c>
      <c r="C20" s="88" t="s">
        <v>31</v>
      </c>
      <c r="D20" s="103" t="s">
        <v>23</v>
      </c>
      <c r="E20" s="104">
        <v>120083.33</v>
      </c>
      <c r="F20" s="105">
        <v>5</v>
      </c>
      <c r="G20" s="106">
        <f t="shared" si="0"/>
        <v>600416.65</v>
      </c>
      <c r="H20" s="1"/>
      <c r="I20" s="87">
        <v>10</v>
      </c>
      <c r="J20" s="88" t="s">
        <v>44</v>
      </c>
      <c r="K20" s="89"/>
      <c r="L20" s="89"/>
      <c r="M20" s="90" t="str">
        <f t="shared" si="1"/>
        <v>шт.</v>
      </c>
      <c r="N20" s="91">
        <f t="shared" si="2"/>
        <v>120083.33</v>
      </c>
      <c r="O20" s="92"/>
      <c r="P20" s="90">
        <f t="shared" si="3"/>
        <v>5</v>
      </c>
      <c r="Q20" s="93">
        <f t="shared" si="4"/>
        <v>0</v>
      </c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1" customHeight="1" thickBot="1" x14ac:dyDescent="0.3">
      <c r="A21" s="6"/>
      <c r="B21" s="53" t="s">
        <v>5</v>
      </c>
      <c r="C21" s="54"/>
      <c r="D21" s="54"/>
      <c r="E21" s="54"/>
      <c r="F21" s="95"/>
      <c r="G21" s="78">
        <f>SUM(G10:G18,G20)</f>
        <v>7500000.0000000009</v>
      </c>
      <c r="H21" s="1"/>
      <c r="I21" s="79" t="s">
        <v>5</v>
      </c>
      <c r="J21" s="80"/>
      <c r="K21" s="80"/>
      <c r="L21" s="80"/>
      <c r="M21" s="80"/>
      <c r="N21" s="80"/>
      <c r="O21" s="80"/>
      <c r="P21" s="81"/>
      <c r="Q21" s="82">
        <f>SUM(Q10:Q18,Q20)</f>
        <v>0</v>
      </c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" customHeight="1" x14ac:dyDescent="0.25">
      <c r="A22" s="6"/>
      <c r="B22" s="94" t="s">
        <v>14</v>
      </c>
      <c r="C22" s="75"/>
      <c r="D22" s="75"/>
      <c r="E22" s="75"/>
      <c r="F22" s="30">
        <v>0.2</v>
      </c>
      <c r="G22" s="27">
        <f>G21*F22</f>
        <v>1500000.0000000002</v>
      </c>
      <c r="H22" s="1"/>
      <c r="I22" s="74" t="s">
        <v>14</v>
      </c>
      <c r="J22" s="75"/>
      <c r="K22" s="75"/>
      <c r="L22" s="75"/>
      <c r="M22" s="75"/>
      <c r="N22" s="75"/>
      <c r="O22" s="75"/>
      <c r="P22" s="30">
        <v>0.2</v>
      </c>
      <c r="Q22" s="7">
        <f>Q21*P22</f>
        <v>0</v>
      </c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thickBot="1" x14ac:dyDescent="0.3">
      <c r="A23" s="6"/>
      <c r="B23" s="63" t="s">
        <v>6</v>
      </c>
      <c r="C23" s="64"/>
      <c r="D23" s="64"/>
      <c r="E23" s="64"/>
      <c r="F23" s="65"/>
      <c r="G23" s="28">
        <f>G21+G22</f>
        <v>9000000.0000000019</v>
      </c>
      <c r="H23" s="1"/>
      <c r="I23" s="71" t="s">
        <v>6</v>
      </c>
      <c r="J23" s="72"/>
      <c r="K23" s="72"/>
      <c r="L23" s="72"/>
      <c r="M23" s="72"/>
      <c r="N23" s="72"/>
      <c r="O23" s="72"/>
      <c r="P23" s="73"/>
      <c r="Q23" s="8">
        <f>Q21+Q22</f>
        <v>0</v>
      </c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3.75" customHeight="1" x14ac:dyDescent="0.25">
      <c r="H24" s="1"/>
      <c r="I24" s="1"/>
      <c r="J24" s="1"/>
      <c r="K24" s="1"/>
      <c r="L24" s="1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1.5" customHeight="1" x14ac:dyDescent="0.25">
      <c r="H25" s="3"/>
      <c r="I25" s="3"/>
      <c r="J25" s="55" t="s">
        <v>15</v>
      </c>
      <c r="K25" s="56"/>
      <c r="L25" s="1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1"/>
    </row>
    <row r="26" spans="1:27" ht="19.5" x14ac:dyDescent="0.25">
      <c r="J26" s="49"/>
      <c r="K26" s="49"/>
      <c r="L26" s="10"/>
      <c r="AA26" s="1"/>
    </row>
    <row r="27" spans="1:27" ht="16.5" x14ac:dyDescent="0.25">
      <c r="J27" s="48"/>
      <c r="K27" s="48"/>
      <c r="L27" s="11"/>
    </row>
    <row r="28" spans="1:27" ht="19.5" x14ac:dyDescent="0.25">
      <c r="J28" s="49"/>
      <c r="K28" s="49"/>
      <c r="L28" s="10"/>
    </row>
  </sheetData>
  <sheetProtection formatCells="0" formatColumns="0" formatRows="0" insertRows="0" deleteRows="0"/>
  <mergeCells count="20">
    <mergeCell ref="B1:Q1"/>
    <mergeCell ref="B3:E3"/>
    <mergeCell ref="B21:F21"/>
    <mergeCell ref="B23:F23"/>
    <mergeCell ref="B7:G7"/>
    <mergeCell ref="I23:P23"/>
    <mergeCell ref="B22:E22"/>
    <mergeCell ref="I22:O22"/>
    <mergeCell ref="I4:L4"/>
    <mergeCell ref="I3:Q3"/>
    <mergeCell ref="B9:G9"/>
    <mergeCell ref="B19:G19"/>
    <mergeCell ref="J27:K27"/>
    <mergeCell ref="J28:K28"/>
    <mergeCell ref="J26:K26"/>
    <mergeCell ref="I7:Q7"/>
    <mergeCell ref="I21:P21"/>
    <mergeCell ref="J25:K25"/>
    <mergeCell ref="I19:Q19"/>
    <mergeCell ref="I9:Q9"/>
  </mergeCells>
  <pageMargins left="0.7" right="0.7" top="0.75" bottom="0.75" header="0.3" footer="0.3"/>
  <pageSetup paperSize="9" orientation="portrait" r:id="rId1"/>
  <ignoredErrors>
    <ignoredError sqref="M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Винников Алексей Андреевич</cp:lastModifiedBy>
  <dcterms:created xsi:type="dcterms:W3CDTF">2018-05-22T01:14:50Z</dcterms:created>
  <dcterms:modified xsi:type="dcterms:W3CDTF">2023-03-24T07:08:40Z</dcterms:modified>
</cp:coreProperties>
</file>