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закупки 2023\412001 ЗП ЭТП\"/>
    </mc:Choice>
  </mc:AlternateContent>
  <bookViews>
    <workbookView xWindow="0" yWindow="0" windowWidth="28800" windowHeight="12300" tabRatio="484"/>
  </bookViews>
  <sheets>
    <sheet name="структура НМЦ" sheetId="2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9" i="2"/>
  <c r="M10" i="2" l="1"/>
  <c r="P10" i="2"/>
  <c r="Q10" i="2" s="1"/>
  <c r="M11" i="2"/>
  <c r="P11" i="2"/>
  <c r="Q11" i="2" s="1"/>
  <c r="M12" i="2"/>
  <c r="P12" i="2"/>
  <c r="Q12" i="2" s="1"/>
  <c r="M13" i="2"/>
  <c r="P13" i="2"/>
  <c r="Q13" i="2" s="1"/>
  <c r="M14" i="2"/>
  <c r="P14" i="2"/>
  <c r="Q14" i="2" s="1"/>
  <c r="M15" i="2"/>
  <c r="P15" i="2"/>
  <c r="Q15" i="2" s="1"/>
  <c r="M16" i="2"/>
  <c r="P16" i="2"/>
  <c r="Q16" i="2" s="1"/>
  <c r="M17" i="2"/>
  <c r="P17" i="2"/>
  <c r="Q17" i="2" s="1"/>
  <c r="M18" i="2"/>
  <c r="P18" i="2"/>
  <c r="Q18" i="2" s="1"/>
  <c r="M19" i="2"/>
  <c r="P19" i="2"/>
  <c r="Q19" i="2" s="1"/>
  <c r="M20" i="2"/>
  <c r="P20" i="2"/>
  <c r="Q20" i="2" s="1"/>
  <c r="M21" i="2"/>
  <c r="P21" i="2"/>
  <c r="Q21" i="2" s="1"/>
  <c r="M22" i="2"/>
  <c r="P22" i="2"/>
  <c r="Q22" i="2" s="1"/>
  <c r="M23" i="2"/>
  <c r="P23" i="2"/>
  <c r="Q23" i="2" s="1"/>
  <c r="M24" i="2"/>
  <c r="P24" i="2"/>
  <c r="Q24" i="2" s="1"/>
  <c r="M25" i="2"/>
  <c r="P25" i="2"/>
  <c r="Q25" i="2" s="1"/>
  <c r="M26" i="2"/>
  <c r="P26" i="2"/>
  <c r="Q26" i="2" s="1"/>
  <c r="M27" i="2"/>
  <c r="P27" i="2"/>
  <c r="Q27" i="2" s="1"/>
  <c r="M28" i="2"/>
  <c r="P28" i="2"/>
  <c r="Q28" i="2" s="1"/>
  <c r="M29" i="2"/>
  <c r="P29" i="2"/>
  <c r="Q29" i="2" s="1"/>
  <c r="M30" i="2"/>
  <c r="P30" i="2"/>
  <c r="Q30" i="2" s="1"/>
  <c r="M31" i="2"/>
  <c r="P31" i="2"/>
  <c r="Q31" i="2" s="1"/>
  <c r="M32" i="2"/>
  <c r="P32" i="2"/>
  <c r="Q32" i="2" s="1"/>
  <c r="M33" i="2"/>
  <c r="P33" i="2"/>
  <c r="Q33" i="2" s="1"/>
  <c r="M34" i="2"/>
  <c r="P34" i="2"/>
  <c r="Q34" i="2" s="1"/>
  <c r="M35" i="2"/>
  <c r="P35" i="2"/>
  <c r="Q35" i="2" s="1"/>
  <c r="M36" i="2"/>
  <c r="P36" i="2"/>
  <c r="Q36" i="2" s="1"/>
  <c r="M37" i="2"/>
  <c r="P37" i="2"/>
  <c r="Q37" i="2" s="1"/>
  <c r="M38" i="2"/>
  <c r="P38" i="2"/>
  <c r="Q38" i="2" s="1"/>
  <c r="M39" i="2"/>
  <c r="P39" i="2"/>
  <c r="Q39" i="2" s="1"/>
  <c r="M40" i="2"/>
  <c r="P40" i="2"/>
  <c r="Q40" i="2" s="1"/>
  <c r="M41" i="2"/>
  <c r="P41" i="2"/>
  <c r="Q41" i="2" s="1"/>
  <c r="M42" i="2"/>
  <c r="P42" i="2"/>
  <c r="Q42" i="2" s="1"/>
  <c r="M43" i="2"/>
  <c r="P43" i="2"/>
  <c r="Q43" i="2" s="1"/>
  <c r="M44" i="2"/>
  <c r="P44" i="2"/>
  <c r="Q44" i="2" s="1"/>
  <c r="M45" i="2"/>
  <c r="P45" i="2"/>
  <c r="Q45" i="2" s="1"/>
  <c r="M46" i="2"/>
  <c r="P46" i="2"/>
  <c r="Q46" i="2" s="1"/>
  <c r="M47" i="2"/>
  <c r="P47" i="2"/>
  <c r="Q47" i="2" s="1"/>
  <c r="M48" i="2"/>
  <c r="P48" i="2"/>
  <c r="Q48" i="2" s="1"/>
  <c r="M49" i="2"/>
  <c r="P49" i="2"/>
  <c r="Q49" i="2" s="1"/>
  <c r="M50" i="2"/>
  <c r="P50" i="2"/>
  <c r="Q50" i="2" s="1"/>
  <c r="M51" i="2"/>
  <c r="P51" i="2"/>
  <c r="Q51" i="2" s="1"/>
  <c r="M52" i="2"/>
  <c r="P52" i="2"/>
  <c r="Q52" i="2" s="1"/>
  <c r="M53" i="2"/>
  <c r="P53" i="2"/>
  <c r="Q53" i="2" s="1"/>
  <c r="M54" i="2"/>
  <c r="P54" i="2"/>
  <c r="Q54" i="2" s="1"/>
  <c r="M55" i="2"/>
  <c r="P55" i="2"/>
  <c r="Q55" i="2" s="1"/>
  <c r="M56" i="2"/>
  <c r="P56" i="2"/>
  <c r="Q56" i="2" s="1"/>
  <c r="M57" i="2"/>
  <c r="P57" i="2"/>
  <c r="Q57" i="2" s="1"/>
  <c r="M58" i="2"/>
  <c r="P58" i="2"/>
  <c r="Q58" i="2" s="1"/>
  <c r="M59" i="2"/>
  <c r="P59" i="2"/>
  <c r="Q59" i="2" s="1"/>
  <c r="M60" i="2"/>
  <c r="P60" i="2"/>
  <c r="Q60" i="2" s="1"/>
  <c r="M61" i="2"/>
  <c r="P61" i="2"/>
  <c r="Q61" i="2" s="1"/>
  <c r="M62" i="2"/>
  <c r="P62" i="2"/>
  <c r="Q62" i="2" s="1"/>
  <c r="M63" i="2"/>
  <c r="P63" i="2"/>
  <c r="Q63" i="2" s="1"/>
  <c r="M64" i="2"/>
  <c r="P64" i="2"/>
  <c r="Q64" i="2" s="1"/>
  <c r="M65" i="2"/>
  <c r="P65" i="2"/>
  <c r="Q65" i="2" s="1"/>
  <c r="M66" i="2"/>
  <c r="P66" i="2"/>
  <c r="Q66" i="2" s="1"/>
  <c r="M67" i="2"/>
  <c r="P67" i="2"/>
  <c r="Q67" i="2" s="1"/>
  <c r="M68" i="2"/>
  <c r="P68" i="2"/>
  <c r="Q68" i="2" s="1"/>
  <c r="M69" i="2"/>
  <c r="P69" i="2"/>
  <c r="Q69" i="2" s="1"/>
  <c r="M70" i="2"/>
  <c r="P70" i="2"/>
  <c r="Q70" i="2" s="1"/>
  <c r="M71" i="2"/>
  <c r="P71" i="2"/>
  <c r="Q71" i="2" s="1"/>
  <c r="M72" i="2"/>
  <c r="P72" i="2"/>
  <c r="Q72" i="2" s="1"/>
  <c r="M73" i="2"/>
  <c r="P73" i="2"/>
  <c r="Q73" i="2" s="1"/>
  <c r="M74" i="2"/>
  <c r="P74" i="2"/>
  <c r="Q74" i="2" s="1"/>
  <c r="M75" i="2"/>
  <c r="P75" i="2"/>
  <c r="Q75" i="2" s="1"/>
  <c r="M76" i="2"/>
  <c r="P76" i="2"/>
  <c r="Q76" i="2" s="1"/>
  <c r="M77" i="2"/>
  <c r="P77" i="2"/>
  <c r="Q77" i="2" s="1"/>
  <c r="M78" i="2"/>
  <c r="P78" i="2"/>
  <c r="Q78" i="2" s="1"/>
  <c r="M79" i="2"/>
  <c r="P79" i="2"/>
  <c r="Q79" i="2" s="1"/>
  <c r="M80" i="2"/>
  <c r="P80" i="2"/>
  <c r="Q80" i="2" s="1"/>
  <c r="M81" i="2"/>
  <c r="P81" i="2"/>
  <c r="Q81" i="2" s="1"/>
  <c r="M82" i="2"/>
  <c r="P82" i="2"/>
  <c r="Q82" i="2" s="1"/>
  <c r="M83" i="2"/>
  <c r="P83" i="2"/>
  <c r="Q83" i="2" s="1"/>
  <c r="M84" i="2"/>
  <c r="P84" i="2"/>
  <c r="Q84" i="2" s="1"/>
  <c r="M85" i="2"/>
  <c r="P85" i="2"/>
  <c r="Q85" i="2" s="1"/>
  <c r="M86" i="2"/>
  <c r="P86" i="2"/>
  <c r="Q86" i="2" s="1"/>
  <c r="M87" i="2"/>
  <c r="P87" i="2"/>
  <c r="Q87" i="2" s="1"/>
  <c r="M88" i="2"/>
  <c r="P88" i="2"/>
  <c r="Q88" i="2" s="1"/>
  <c r="M89" i="2"/>
  <c r="P89" i="2"/>
  <c r="Q89" i="2" s="1"/>
  <c r="M90" i="2"/>
  <c r="P90" i="2"/>
  <c r="Q90" i="2" s="1"/>
  <c r="M91" i="2"/>
  <c r="P91" i="2"/>
  <c r="Q91" i="2" s="1"/>
  <c r="M92" i="2"/>
  <c r="P92" i="2"/>
  <c r="Q92" i="2" s="1"/>
  <c r="M93" i="2"/>
  <c r="P93" i="2"/>
  <c r="Q93" i="2" s="1"/>
  <c r="M94" i="2"/>
  <c r="P94" i="2"/>
  <c r="Q94" i="2" s="1"/>
  <c r="M95" i="2"/>
  <c r="P95" i="2"/>
  <c r="Q95" i="2" s="1"/>
  <c r="M96" i="2"/>
  <c r="P96" i="2"/>
  <c r="Q96" i="2" s="1"/>
  <c r="M97" i="2"/>
  <c r="P97" i="2"/>
  <c r="Q97" i="2" s="1"/>
  <c r="M98" i="2"/>
  <c r="P98" i="2"/>
  <c r="Q98" i="2" s="1"/>
  <c r="M99" i="2"/>
  <c r="P99" i="2"/>
  <c r="Q99" i="2" s="1"/>
  <c r="M100" i="2"/>
  <c r="P100" i="2"/>
  <c r="Q100" i="2" s="1"/>
  <c r="M101" i="2"/>
  <c r="P101" i="2"/>
  <c r="Q101" i="2" s="1"/>
  <c r="M102" i="2"/>
  <c r="P102" i="2"/>
  <c r="Q102" i="2" s="1"/>
  <c r="M103" i="2"/>
  <c r="P103" i="2"/>
  <c r="Q103" i="2" s="1"/>
  <c r="M104" i="2"/>
  <c r="P104" i="2"/>
  <c r="Q104" i="2" s="1"/>
  <c r="M105" i="2"/>
  <c r="P105" i="2"/>
  <c r="Q105" i="2" s="1"/>
  <c r="M106" i="2"/>
  <c r="P106" i="2"/>
  <c r="Q106" i="2" s="1"/>
  <c r="M107" i="2"/>
  <c r="P107" i="2"/>
  <c r="Q107" i="2" s="1"/>
  <c r="M108" i="2"/>
  <c r="P108" i="2"/>
  <c r="Q108" i="2" s="1"/>
  <c r="M109" i="2"/>
  <c r="P109" i="2"/>
  <c r="Q109" i="2" s="1"/>
  <c r="M110" i="2"/>
  <c r="P110" i="2"/>
  <c r="Q110" i="2" s="1"/>
  <c r="M111" i="2"/>
  <c r="P111" i="2"/>
  <c r="Q111" i="2" s="1"/>
  <c r="M112" i="2"/>
  <c r="P112" i="2"/>
  <c r="Q112" i="2" s="1"/>
  <c r="M113" i="2"/>
  <c r="P113" i="2"/>
  <c r="Q113" i="2" s="1"/>
  <c r="M114" i="2"/>
  <c r="P114" i="2"/>
  <c r="Q114" i="2" s="1"/>
  <c r="M115" i="2"/>
  <c r="P115" i="2"/>
  <c r="Q115" i="2" s="1"/>
  <c r="M116" i="2"/>
  <c r="P116" i="2"/>
  <c r="Q116" i="2" s="1"/>
  <c r="M117" i="2"/>
  <c r="P117" i="2"/>
  <c r="Q117" i="2" s="1"/>
  <c r="M118" i="2"/>
  <c r="P118" i="2"/>
  <c r="Q118" i="2" s="1"/>
  <c r="M119" i="2"/>
  <c r="P119" i="2"/>
  <c r="Q119" i="2" s="1"/>
  <c r="M120" i="2"/>
  <c r="P120" i="2"/>
  <c r="Q120" i="2" s="1"/>
  <c r="M121" i="2"/>
  <c r="P121" i="2"/>
  <c r="Q121" i="2" s="1"/>
  <c r="M122" i="2"/>
  <c r="P122" i="2"/>
  <c r="Q122" i="2" s="1"/>
  <c r="M123" i="2"/>
  <c r="P123" i="2"/>
  <c r="Q123" i="2" s="1"/>
  <c r="M124" i="2"/>
  <c r="P124" i="2"/>
  <c r="Q124" i="2" s="1"/>
  <c r="M125" i="2"/>
  <c r="P125" i="2"/>
  <c r="Q125" i="2" s="1"/>
  <c r="M126" i="2"/>
  <c r="P126" i="2"/>
  <c r="Q126" i="2" s="1"/>
  <c r="M127" i="2"/>
  <c r="P127" i="2"/>
  <c r="Q127" i="2" s="1"/>
  <c r="M128" i="2"/>
  <c r="P128" i="2"/>
  <c r="Q128" i="2" s="1"/>
  <c r="M129" i="2"/>
  <c r="P129" i="2"/>
  <c r="Q129" i="2" s="1"/>
  <c r="M130" i="2"/>
  <c r="P130" i="2"/>
  <c r="Q130" i="2" s="1"/>
  <c r="M131" i="2"/>
  <c r="P131" i="2"/>
  <c r="Q131" i="2" s="1"/>
  <c r="M132" i="2"/>
  <c r="P132" i="2"/>
  <c r="Q132" i="2" s="1"/>
  <c r="M133" i="2"/>
  <c r="P133" i="2"/>
  <c r="Q133" i="2"/>
  <c r="M134" i="2"/>
  <c r="P134" i="2"/>
  <c r="Q134" i="2" s="1"/>
  <c r="M135" i="2"/>
  <c r="P135" i="2"/>
  <c r="Q135" i="2" s="1"/>
  <c r="M136" i="2"/>
  <c r="P136" i="2"/>
  <c r="Q136" i="2" s="1"/>
  <c r="M137" i="2"/>
  <c r="P137" i="2"/>
  <c r="Q137" i="2" s="1"/>
  <c r="M138" i="2"/>
  <c r="P138" i="2"/>
  <c r="Q138" i="2" s="1"/>
  <c r="M139" i="2"/>
  <c r="P139" i="2"/>
  <c r="Q139" i="2" s="1"/>
  <c r="M140" i="2"/>
  <c r="P140" i="2"/>
  <c r="Q140" i="2" s="1"/>
  <c r="M141" i="2"/>
  <c r="P141" i="2"/>
  <c r="Q141" i="2" s="1"/>
  <c r="M142" i="2"/>
  <c r="P142" i="2"/>
  <c r="Q142" i="2" s="1"/>
  <c r="M143" i="2"/>
  <c r="P143" i="2"/>
  <c r="Q143" i="2" s="1"/>
  <c r="M144" i="2"/>
  <c r="P144" i="2"/>
  <c r="Q144" i="2" s="1"/>
  <c r="M145" i="2"/>
  <c r="P145" i="2"/>
  <c r="Q145" i="2" s="1"/>
  <c r="M146" i="2"/>
  <c r="P146" i="2"/>
  <c r="Q146" i="2" s="1"/>
  <c r="M147" i="2"/>
  <c r="P147" i="2"/>
  <c r="Q147" i="2" s="1"/>
  <c r="M148" i="2"/>
  <c r="P148" i="2"/>
  <c r="Q148" i="2" s="1"/>
  <c r="M149" i="2"/>
  <c r="P149" i="2"/>
  <c r="Q149" i="2" s="1"/>
  <c r="M150" i="2"/>
  <c r="P150" i="2"/>
  <c r="Q150" i="2" s="1"/>
  <c r="M151" i="2"/>
  <c r="P151" i="2"/>
  <c r="Q151" i="2" s="1"/>
  <c r="M152" i="2"/>
  <c r="P152" i="2"/>
  <c r="Q152" i="2" s="1"/>
  <c r="M153" i="2"/>
  <c r="P153" i="2"/>
  <c r="Q153" i="2" s="1"/>
  <c r="M154" i="2"/>
  <c r="P154" i="2"/>
  <c r="Q154" i="2" s="1"/>
  <c r="M155" i="2"/>
  <c r="P155" i="2"/>
  <c r="Q155" i="2" s="1"/>
  <c r="M156" i="2"/>
  <c r="P156" i="2"/>
  <c r="Q156" i="2" s="1"/>
  <c r="M157" i="2"/>
  <c r="P157" i="2"/>
  <c r="Q157" i="2" s="1"/>
  <c r="M158" i="2"/>
  <c r="P158" i="2"/>
  <c r="Q158" i="2" s="1"/>
  <c r="M159" i="2"/>
  <c r="P159" i="2"/>
  <c r="Q159" i="2" s="1"/>
  <c r="M160" i="2"/>
  <c r="P160" i="2"/>
  <c r="Q160" i="2" s="1"/>
  <c r="M161" i="2"/>
  <c r="P161" i="2"/>
  <c r="Q161" i="2" s="1"/>
  <c r="M162" i="2"/>
  <c r="P162" i="2"/>
  <c r="Q162" i="2" s="1"/>
  <c r="M163" i="2"/>
  <c r="P163" i="2"/>
  <c r="Q163" i="2" s="1"/>
  <c r="M164" i="2"/>
  <c r="P164" i="2"/>
  <c r="Q164" i="2" s="1"/>
  <c r="M165" i="2"/>
  <c r="P165" i="2"/>
  <c r="Q165" i="2" s="1"/>
  <c r="M166" i="2"/>
  <c r="P166" i="2"/>
  <c r="Q166" i="2" s="1"/>
  <c r="M167" i="2"/>
  <c r="P167" i="2"/>
  <c r="Q167" i="2" s="1"/>
  <c r="M168" i="2"/>
  <c r="P168" i="2"/>
  <c r="Q168" i="2" s="1"/>
  <c r="M169" i="2"/>
  <c r="P169" i="2"/>
  <c r="Q169" i="2" s="1"/>
  <c r="M170" i="2"/>
  <c r="P170" i="2"/>
  <c r="Q170" i="2" s="1"/>
  <c r="M171" i="2"/>
  <c r="P171" i="2"/>
  <c r="Q171" i="2" s="1"/>
  <c r="M172" i="2"/>
  <c r="P172" i="2"/>
  <c r="Q172" i="2" s="1"/>
  <c r="M173" i="2"/>
  <c r="P173" i="2"/>
  <c r="Q173" i="2" s="1"/>
  <c r="M174" i="2"/>
  <c r="P174" i="2"/>
  <c r="Q174" i="2" s="1"/>
  <c r="M175" i="2"/>
  <c r="P175" i="2"/>
  <c r="Q175" i="2" s="1"/>
  <c r="M176" i="2"/>
  <c r="P176" i="2"/>
  <c r="Q176" i="2" s="1"/>
  <c r="M177" i="2"/>
  <c r="P177" i="2"/>
  <c r="Q177" i="2" s="1"/>
  <c r="M178" i="2"/>
  <c r="P178" i="2"/>
  <c r="Q178" i="2" s="1"/>
  <c r="M179" i="2"/>
  <c r="P179" i="2"/>
  <c r="Q179" i="2"/>
  <c r="M180" i="2"/>
  <c r="P180" i="2"/>
  <c r="Q180" i="2" s="1"/>
  <c r="M181" i="2"/>
  <c r="P181" i="2"/>
  <c r="Q181" i="2" s="1"/>
  <c r="M182" i="2"/>
  <c r="P182" i="2"/>
  <c r="Q182" i="2" s="1"/>
  <c r="M183" i="2"/>
  <c r="P183" i="2"/>
  <c r="Q183" i="2" s="1"/>
  <c r="M184" i="2"/>
  <c r="P184" i="2"/>
  <c r="Q184" i="2" s="1"/>
  <c r="M185" i="2"/>
  <c r="P185" i="2"/>
  <c r="Q185" i="2" s="1"/>
  <c r="M186" i="2"/>
  <c r="P186" i="2"/>
  <c r="Q186" i="2" s="1"/>
  <c r="M187" i="2"/>
  <c r="P187" i="2"/>
  <c r="Q187" i="2" s="1"/>
  <c r="M188" i="2"/>
  <c r="P188" i="2"/>
  <c r="Q188" i="2" s="1"/>
  <c r="M189" i="2"/>
  <c r="P189" i="2"/>
  <c r="Q189" i="2" s="1"/>
  <c r="M190" i="2"/>
  <c r="P190" i="2"/>
  <c r="Q190" i="2" s="1"/>
  <c r="M191" i="2"/>
  <c r="P191" i="2"/>
  <c r="Q191" i="2" s="1"/>
  <c r="M192" i="2"/>
  <c r="P192" i="2"/>
  <c r="Q192" i="2" s="1"/>
  <c r="M193" i="2"/>
  <c r="P193" i="2"/>
  <c r="Q193" i="2" s="1"/>
  <c r="M194" i="2"/>
  <c r="P194" i="2"/>
  <c r="Q194" i="2" s="1"/>
  <c r="M195" i="2"/>
  <c r="P195" i="2"/>
  <c r="Q195" i="2" s="1"/>
  <c r="M196" i="2"/>
  <c r="P196" i="2"/>
  <c r="Q196" i="2" s="1"/>
  <c r="M197" i="2"/>
  <c r="P197" i="2"/>
  <c r="Q197" i="2" s="1"/>
  <c r="M198" i="2"/>
  <c r="P198" i="2"/>
  <c r="Q198" i="2" s="1"/>
  <c r="M199" i="2"/>
  <c r="P199" i="2"/>
  <c r="Q199" i="2" s="1"/>
  <c r="M200" i="2"/>
  <c r="P200" i="2"/>
  <c r="Q200" i="2" s="1"/>
  <c r="M201" i="2"/>
  <c r="P201" i="2"/>
  <c r="Q201" i="2" s="1"/>
  <c r="M202" i="2"/>
  <c r="P202" i="2"/>
  <c r="Q202" i="2" s="1"/>
  <c r="M203" i="2"/>
  <c r="P203" i="2"/>
  <c r="Q203" i="2" s="1"/>
  <c r="M204" i="2"/>
  <c r="P204" i="2"/>
  <c r="Q204" i="2" s="1"/>
  <c r="M205" i="2"/>
  <c r="P205" i="2"/>
  <c r="Q205" i="2" s="1"/>
  <c r="M206" i="2"/>
  <c r="P206" i="2"/>
  <c r="Q206" i="2" s="1"/>
  <c r="M207" i="2"/>
  <c r="P207" i="2"/>
  <c r="Q207" i="2" s="1"/>
  <c r="M208" i="2"/>
  <c r="P208" i="2"/>
  <c r="Q208" i="2" s="1"/>
  <c r="M209" i="2"/>
  <c r="P209" i="2"/>
  <c r="Q209" i="2" s="1"/>
  <c r="M210" i="2"/>
  <c r="P210" i="2"/>
  <c r="Q210" i="2" s="1"/>
  <c r="M211" i="2"/>
  <c r="P211" i="2"/>
  <c r="Q211" i="2" s="1"/>
  <c r="M212" i="2"/>
  <c r="P212" i="2"/>
  <c r="Q212" i="2" s="1"/>
  <c r="M213" i="2"/>
  <c r="P213" i="2"/>
  <c r="Q213" i="2" s="1"/>
  <c r="M214" i="2"/>
  <c r="P214" i="2"/>
  <c r="Q214" i="2" s="1"/>
  <c r="M215" i="2"/>
  <c r="P215" i="2"/>
  <c r="Q215" i="2" s="1"/>
  <c r="M216" i="2"/>
  <c r="P216" i="2"/>
  <c r="Q216" i="2" s="1"/>
  <c r="M217" i="2"/>
  <c r="P217" i="2"/>
  <c r="Q217" i="2" s="1"/>
  <c r="M218" i="2"/>
  <c r="P218" i="2"/>
  <c r="Q218" i="2" s="1"/>
  <c r="M219" i="2"/>
  <c r="P219" i="2"/>
  <c r="Q219" i="2"/>
  <c r="M220" i="2"/>
  <c r="P220" i="2"/>
  <c r="Q220" i="2" s="1"/>
  <c r="M221" i="2"/>
  <c r="P221" i="2"/>
  <c r="Q221" i="2" s="1"/>
  <c r="M222" i="2"/>
  <c r="P222" i="2"/>
  <c r="Q222" i="2" s="1"/>
  <c r="M223" i="2"/>
  <c r="P223" i="2"/>
  <c r="Q223" i="2" s="1"/>
  <c r="M224" i="2"/>
  <c r="P224" i="2"/>
  <c r="Q224" i="2" s="1"/>
  <c r="M225" i="2"/>
  <c r="P225" i="2"/>
  <c r="Q225" i="2" s="1"/>
  <c r="M226" i="2"/>
  <c r="P226" i="2"/>
  <c r="Q226" i="2" s="1"/>
  <c r="M227" i="2"/>
  <c r="P227" i="2"/>
  <c r="Q227" i="2" s="1"/>
  <c r="M228" i="2"/>
  <c r="P228" i="2"/>
  <c r="Q228" i="2" s="1"/>
  <c r="M229" i="2"/>
  <c r="P229" i="2"/>
  <c r="Q229" i="2" s="1"/>
  <c r="M230" i="2"/>
  <c r="P230" i="2"/>
  <c r="Q230" i="2" s="1"/>
  <c r="M231" i="2"/>
  <c r="P231" i="2"/>
  <c r="Q231" i="2" s="1"/>
  <c r="M232" i="2"/>
  <c r="P232" i="2"/>
  <c r="Q232" i="2" s="1"/>
  <c r="M233" i="2"/>
  <c r="P233" i="2"/>
  <c r="Q233" i="2" s="1"/>
  <c r="M234" i="2"/>
  <c r="P234" i="2"/>
  <c r="Q234" i="2" s="1"/>
  <c r="M235" i="2"/>
  <c r="P235" i="2"/>
  <c r="Q235" i="2" s="1"/>
  <c r="M236" i="2"/>
  <c r="P236" i="2"/>
  <c r="Q236" i="2" s="1"/>
  <c r="M237" i="2"/>
  <c r="P237" i="2"/>
  <c r="Q237" i="2" s="1"/>
  <c r="M238" i="2"/>
  <c r="P238" i="2"/>
  <c r="Q238" i="2" s="1"/>
  <c r="M239" i="2"/>
  <c r="P239" i="2"/>
  <c r="Q239" i="2" s="1"/>
  <c r="M240" i="2"/>
  <c r="P240" i="2"/>
  <c r="Q240" i="2" s="1"/>
  <c r="M241" i="2"/>
  <c r="P241" i="2"/>
  <c r="Q241" i="2" s="1"/>
  <c r="M242" i="2"/>
  <c r="P242" i="2"/>
  <c r="Q242" i="2" s="1"/>
  <c r="M243" i="2"/>
  <c r="P243" i="2"/>
  <c r="Q243" i="2" s="1"/>
  <c r="M244" i="2"/>
  <c r="P244" i="2"/>
  <c r="Q244" i="2" s="1"/>
  <c r="M245" i="2"/>
  <c r="P245" i="2"/>
  <c r="Q245" i="2" s="1"/>
  <c r="M246" i="2"/>
  <c r="P246" i="2"/>
  <c r="Q246" i="2" s="1"/>
  <c r="M247" i="2"/>
  <c r="P247" i="2"/>
  <c r="Q247" i="2" s="1"/>
  <c r="M248" i="2"/>
  <c r="P248" i="2"/>
  <c r="Q248" i="2" s="1"/>
  <c r="M249" i="2"/>
  <c r="P249" i="2"/>
  <c r="Q249" i="2" s="1"/>
  <c r="M250" i="2"/>
  <c r="P250" i="2"/>
  <c r="Q250" i="2" s="1"/>
  <c r="M251" i="2"/>
  <c r="P251" i="2"/>
  <c r="Q251" i="2" s="1"/>
  <c r="M252" i="2"/>
  <c r="P252" i="2"/>
  <c r="Q252" i="2" s="1"/>
  <c r="M253" i="2"/>
  <c r="P253" i="2"/>
  <c r="Q253" i="2" s="1"/>
  <c r="M254" i="2"/>
  <c r="P254" i="2"/>
  <c r="Q254" i="2" s="1"/>
  <c r="M255" i="2"/>
  <c r="P255" i="2"/>
  <c r="Q255" i="2" s="1"/>
  <c r="M256" i="2"/>
  <c r="P256" i="2"/>
  <c r="Q256" i="2" s="1"/>
  <c r="M257" i="2"/>
  <c r="P257" i="2"/>
  <c r="Q257" i="2" s="1"/>
  <c r="M258" i="2"/>
  <c r="P258" i="2"/>
  <c r="Q258" i="2" s="1"/>
  <c r="M259" i="2"/>
  <c r="P259" i="2"/>
  <c r="Q259" i="2" s="1"/>
  <c r="M260" i="2"/>
  <c r="P260" i="2"/>
  <c r="Q260" i="2" s="1"/>
  <c r="M261" i="2"/>
  <c r="P261" i="2"/>
  <c r="Q261" i="2" s="1"/>
  <c r="M262" i="2"/>
  <c r="P262" i="2"/>
  <c r="Q262" i="2" s="1"/>
  <c r="M263" i="2"/>
  <c r="P263" i="2"/>
  <c r="Q263" i="2" s="1"/>
  <c r="M264" i="2"/>
  <c r="P264" i="2"/>
  <c r="Q264" i="2" s="1"/>
  <c r="M265" i="2"/>
  <c r="P265" i="2"/>
  <c r="Q265" i="2" s="1"/>
  <c r="M266" i="2"/>
  <c r="P266" i="2"/>
  <c r="Q266" i="2" s="1"/>
  <c r="M267" i="2"/>
  <c r="P267" i="2"/>
  <c r="Q267" i="2" s="1"/>
  <c r="M268" i="2"/>
  <c r="P268" i="2"/>
  <c r="Q268" i="2" s="1"/>
  <c r="M269" i="2"/>
  <c r="P269" i="2"/>
  <c r="Q269" i="2" s="1"/>
  <c r="M270" i="2"/>
  <c r="P270" i="2"/>
  <c r="Q270" i="2" s="1"/>
  <c r="M271" i="2"/>
  <c r="P271" i="2"/>
  <c r="Q271" i="2" s="1"/>
  <c r="M272" i="2"/>
  <c r="P272" i="2"/>
  <c r="Q272" i="2" s="1"/>
  <c r="M273" i="2"/>
  <c r="P273" i="2"/>
  <c r="Q273" i="2" s="1"/>
  <c r="M274" i="2"/>
  <c r="P274" i="2"/>
  <c r="Q274" i="2" s="1"/>
  <c r="M275" i="2"/>
  <c r="P275" i="2"/>
  <c r="Q275" i="2" s="1"/>
  <c r="M276" i="2"/>
  <c r="P276" i="2"/>
  <c r="Q276" i="2" s="1"/>
  <c r="M277" i="2"/>
  <c r="P277" i="2"/>
  <c r="Q277" i="2" s="1"/>
  <c r="M278" i="2"/>
  <c r="P278" i="2"/>
  <c r="Q278" i="2" s="1"/>
  <c r="M279" i="2"/>
  <c r="P279" i="2"/>
  <c r="Q279" i="2" s="1"/>
  <c r="M280" i="2"/>
  <c r="P280" i="2"/>
  <c r="Q280" i="2" s="1"/>
  <c r="M281" i="2"/>
  <c r="P281" i="2"/>
  <c r="Q281" i="2" s="1"/>
  <c r="M282" i="2"/>
  <c r="P282" i="2"/>
  <c r="Q282" i="2" s="1"/>
  <c r="M283" i="2"/>
  <c r="P283" i="2"/>
  <c r="Q283" i="2" s="1"/>
  <c r="M284" i="2"/>
  <c r="P284" i="2"/>
  <c r="Q284" i="2" s="1"/>
  <c r="M285" i="2"/>
  <c r="P285" i="2"/>
  <c r="Q285" i="2" s="1"/>
  <c r="M286" i="2"/>
  <c r="P286" i="2"/>
  <c r="Q286" i="2" s="1"/>
  <c r="M287" i="2"/>
  <c r="P287" i="2"/>
  <c r="Q287" i="2" s="1"/>
  <c r="M288" i="2"/>
  <c r="P288" i="2"/>
  <c r="Q288" i="2" s="1"/>
  <c r="M289" i="2"/>
  <c r="P289" i="2"/>
  <c r="Q289" i="2" s="1"/>
  <c r="M290" i="2"/>
  <c r="P290" i="2"/>
  <c r="Q290" i="2" s="1"/>
  <c r="M291" i="2"/>
  <c r="P291" i="2"/>
  <c r="Q291" i="2" s="1"/>
  <c r="M292" i="2"/>
  <c r="P292" i="2"/>
  <c r="Q292" i="2" s="1"/>
  <c r="M293" i="2"/>
  <c r="P293" i="2"/>
  <c r="Q293" i="2" s="1"/>
  <c r="M294" i="2"/>
  <c r="P294" i="2"/>
  <c r="Q294" i="2" s="1"/>
  <c r="M295" i="2"/>
  <c r="P295" i="2"/>
  <c r="Q295" i="2" s="1"/>
  <c r="M296" i="2"/>
  <c r="P296" i="2"/>
  <c r="Q296" i="2" s="1"/>
  <c r="M297" i="2"/>
  <c r="P297" i="2"/>
  <c r="Q297" i="2" s="1"/>
  <c r="M298" i="2"/>
  <c r="P298" i="2"/>
  <c r="Q298" i="2" s="1"/>
  <c r="M299" i="2"/>
  <c r="P299" i="2"/>
  <c r="Q299" i="2" s="1"/>
  <c r="M300" i="2"/>
  <c r="P300" i="2"/>
  <c r="Q300" i="2" s="1"/>
  <c r="M301" i="2"/>
  <c r="P301" i="2"/>
  <c r="Q301" i="2" s="1"/>
  <c r="M302" i="2"/>
  <c r="P302" i="2"/>
  <c r="Q302" i="2" s="1"/>
  <c r="M303" i="2"/>
  <c r="P303" i="2"/>
  <c r="Q303" i="2" s="1"/>
  <c r="M304" i="2"/>
  <c r="P304" i="2"/>
  <c r="Q304" i="2" s="1"/>
  <c r="M305" i="2"/>
  <c r="P305" i="2"/>
  <c r="Q305" i="2" s="1"/>
  <c r="M306" i="2"/>
  <c r="P306" i="2"/>
  <c r="Q306" i="2" s="1"/>
  <c r="M307" i="2"/>
  <c r="P307" i="2"/>
  <c r="Q307" i="2" s="1"/>
  <c r="M308" i="2"/>
  <c r="P308" i="2"/>
  <c r="Q308" i="2" s="1"/>
  <c r="M309" i="2"/>
  <c r="P309" i="2"/>
  <c r="Q309" i="2" s="1"/>
  <c r="M310" i="2"/>
  <c r="P310" i="2"/>
  <c r="Q310" i="2" s="1"/>
  <c r="M311" i="2"/>
  <c r="P311" i="2"/>
  <c r="Q311" i="2" s="1"/>
  <c r="M312" i="2"/>
  <c r="P312" i="2"/>
  <c r="Q312" i="2" s="1"/>
  <c r="M313" i="2"/>
  <c r="P313" i="2"/>
  <c r="Q313" i="2" s="1"/>
  <c r="M314" i="2"/>
  <c r="P314" i="2"/>
  <c r="Q314" i="2" s="1"/>
  <c r="M315" i="2"/>
  <c r="P315" i="2"/>
  <c r="Q315" i="2" s="1"/>
  <c r="M316" i="2"/>
  <c r="P316" i="2"/>
  <c r="Q316" i="2" s="1"/>
  <c r="M317" i="2"/>
  <c r="P317" i="2"/>
  <c r="Q317" i="2" s="1"/>
  <c r="M318" i="2"/>
  <c r="P318" i="2"/>
  <c r="Q318" i="2" s="1"/>
  <c r="M319" i="2"/>
  <c r="P319" i="2"/>
  <c r="Q319" i="2" s="1"/>
  <c r="M320" i="2"/>
  <c r="P320" i="2"/>
  <c r="Q320" i="2" s="1"/>
  <c r="M321" i="2"/>
  <c r="P321" i="2"/>
  <c r="Q321" i="2" s="1"/>
  <c r="M322" i="2"/>
  <c r="P322" i="2"/>
  <c r="Q322" i="2" s="1"/>
  <c r="M323" i="2"/>
  <c r="P323" i="2"/>
  <c r="Q323" i="2" s="1"/>
  <c r="M324" i="2"/>
  <c r="P324" i="2"/>
  <c r="Q324" i="2" s="1"/>
  <c r="M325" i="2"/>
  <c r="P325" i="2"/>
  <c r="Q325" i="2" s="1"/>
  <c r="M326" i="2"/>
  <c r="P326" i="2"/>
  <c r="Q326" i="2" s="1"/>
  <c r="M327" i="2"/>
  <c r="P327" i="2"/>
  <c r="Q327" i="2" s="1"/>
  <c r="M328" i="2"/>
  <c r="P328" i="2"/>
  <c r="Q328" i="2" s="1"/>
  <c r="M329" i="2"/>
  <c r="P329" i="2"/>
  <c r="Q329" i="2" s="1"/>
  <c r="M330" i="2"/>
  <c r="P330" i="2"/>
  <c r="Q330" i="2" s="1"/>
  <c r="M331" i="2"/>
  <c r="P331" i="2"/>
  <c r="Q331" i="2" s="1"/>
  <c r="M332" i="2"/>
  <c r="P332" i="2"/>
  <c r="Q332" i="2" s="1"/>
  <c r="M333" i="2"/>
  <c r="P333" i="2"/>
  <c r="Q333" i="2" s="1"/>
  <c r="M334" i="2"/>
  <c r="P334" i="2"/>
  <c r="Q334" i="2" s="1"/>
  <c r="M335" i="2"/>
  <c r="P335" i="2"/>
  <c r="Q335" i="2"/>
  <c r="M336" i="2"/>
  <c r="P336" i="2"/>
  <c r="Q336" i="2" s="1"/>
  <c r="M337" i="2"/>
  <c r="P337" i="2"/>
  <c r="Q337" i="2" s="1"/>
  <c r="M338" i="2"/>
  <c r="P338" i="2"/>
  <c r="Q338" i="2" s="1"/>
  <c r="M339" i="2"/>
  <c r="P339" i="2"/>
  <c r="Q339" i="2" s="1"/>
  <c r="M340" i="2"/>
  <c r="P340" i="2"/>
  <c r="Q340" i="2" s="1"/>
  <c r="M341" i="2"/>
  <c r="P341" i="2"/>
  <c r="Q341" i="2" s="1"/>
  <c r="M342" i="2"/>
  <c r="P342" i="2"/>
  <c r="Q342" i="2" s="1"/>
  <c r="M343" i="2"/>
  <c r="P343" i="2"/>
  <c r="Q343" i="2" s="1"/>
  <c r="M344" i="2"/>
  <c r="P344" i="2"/>
  <c r="Q344" i="2" s="1"/>
  <c r="M345" i="2"/>
  <c r="P345" i="2"/>
  <c r="Q345" i="2" s="1"/>
  <c r="M346" i="2"/>
  <c r="P346" i="2"/>
  <c r="Q346" i="2" s="1"/>
  <c r="M347" i="2"/>
  <c r="P347" i="2"/>
  <c r="Q347" i="2" s="1"/>
  <c r="M348" i="2"/>
  <c r="P348" i="2"/>
  <c r="Q348" i="2" s="1"/>
  <c r="M349" i="2"/>
  <c r="P349" i="2"/>
  <c r="Q349" i="2" s="1"/>
  <c r="M350" i="2"/>
  <c r="P350" i="2"/>
  <c r="Q350" i="2" s="1"/>
  <c r="M351" i="2"/>
  <c r="P351" i="2"/>
  <c r="Q351" i="2" s="1"/>
  <c r="M352" i="2"/>
  <c r="P352" i="2"/>
  <c r="Q352" i="2" s="1"/>
  <c r="M353" i="2"/>
  <c r="P353" i="2"/>
  <c r="Q353" i="2" s="1"/>
  <c r="M354" i="2"/>
  <c r="P354" i="2"/>
  <c r="Q354" i="2" s="1"/>
  <c r="M355" i="2"/>
  <c r="P355" i="2"/>
  <c r="Q355" i="2" s="1"/>
  <c r="M356" i="2"/>
  <c r="P356" i="2"/>
  <c r="Q356" i="2" s="1"/>
  <c r="M357" i="2"/>
  <c r="P357" i="2"/>
  <c r="Q357" i="2" s="1"/>
  <c r="M358" i="2"/>
  <c r="P358" i="2"/>
  <c r="Q358" i="2" s="1"/>
  <c r="M359" i="2"/>
  <c r="P359" i="2"/>
  <c r="Q359" i="2" s="1"/>
  <c r="M360" i="2"/>
  <c r="P360" i="2"/>
  <c r="Q360" i="2" s="1"/>
  <c r="M361" i="2"/>
  <c r="P361" i="2"/>
  <c r="Q361" i="2" s="1"/>
  <c r="M362" i="2"/>
  <c r="P362" i="2"/>
  <c r="Q362" i="2" s="1"/>
  <c r="M363" i="2"/>
  <c r="P363" i="2"/>
  <c r="Q363" i="2" s="1"/>
  <c r="M364" i="2"/>
  <c r="P364" i="2"/>
  <c r="Q364" i="2" s="1"/>
  <c r="M365" i="2"/>
  <c r="P365" i="2"/>
  <c r="Q365" i="2" s="1"/>
  <c r="M366" i="2"/>
  <c r="P366" i="2"/>
  <c r="Q366" i="2" s="1"/>
  <c r="M367" i="2"/>
  <c r="P367" i="2"/>
  <c r="Q367" i="2" s="1"/>
  <c r="M368" i="2"/>
  <c r="P368" i="2"/>
  <c r="Q368" i="2" s="1"/>
  <c r="M369" i="2"/>
  <c r="P369" i="2"/>
  <c r="Q369" i="2" s="1"/>
  <c r="M370" i="2"/>
  <c r="P370" i="2"/>
  <c r="Q370" i="2" s="1"/>
  <c r="M371" i="2"/>
  <c r="P371" i="2"/>
  <c r="Q371" i="2" s="1"/>
  <c r="M372" i="2"/>
  <c r="P372" i="2"/>
  <c r="Q372" i="2" s="1"/>
  <c r="M373" i="2"/>
  <c r="P373" i="2"/>
  <c r="Q373" i="2" s="1"/>
  <c r="M374" i="2"/>
  <c r="P374" i="2"/>
  <c r="Q374" i="2" s="1"/>
  <c r="M375" i="2"/>
  <c r="P375" i="2"/>
  <c r="Q375" i="2"/>
  <c r="M376" i="2"/>
  <c r="P376" i="2"/>
  <c r="Q376" i="2" s="1"/>
  <c r="M377" i="2"/>
  <c r="P377" i="2"/>
  <c r="Q377" i="2" s="1"/>
  <c r="M378" i="2"/>
  <c r="P378" i="2"/>
  <c r="Q378" i="2" s="1"/>
  <c r="M379" i="2"/>
  <c r="P379" i="2"/>
  <c r="Q379" i="2" s="1"/>
  <c r="M380" i="2"/>
  <c r="P380" i="2"/>
  <c r="Q380" i="2" s="1"/>
  <c r="M381" i="2"/>
  <c r="P381" i="2"/>
  <c r="Q381" i="2" s="1"/>
  <c r="M382" i="2"/>
  <c r="P382" i="2"/>
  <c r="Q382" i="2" s="1"/>
  <c r="M383" i="2"/>
  <c r="P383" i="2"/>
  <c r="Q383" i="2" s="1"/>
  <c r="M384" i="2"/>
  <c r="P384" i="2"/>
  <c r="Q384" i="2" s="1"/>
  <c r="M385" i="2"/>
  <c r="P385" i="2"/>
  <c r="Q385" i="2" s="1"/>
  <c r="M386" i="2"/>
  <c r="P386" i="2"/>
  <c r="Q386" i="2" s="1"/>
  <c r="M387" i="2"/>
  <c r="P387" i="2"/>
  <c r="Q387" i="2" s="1"/>
  <c r="M388" i="2"/>
  <c r="P388" i="2"/>
  <c r="Q388" i="2" s="1"/>
  <c r="M389" i="2"/>
  <c r="P389" i="2"/>
  <c r="Q389" i="2" s="1"/>
  <c r="M390" i="2"/>
  <c r="P390" i="2"/>
  <c r="Q390" i="2" s="1"/>
  <c r="M391" i="2"/>
  <c r="P391" i="2"/>
  <c r="Q391" i="2" s="1"/>
  <c r="M392" i="2"/>
  <c r="P392" i="2"/>
  <c r="Q392" i="2" s="1"/>
  <c r="M393" i="2"/>
  <c r="P393" i="2"/>
  <c r="Q393" i="2" s="1"/>
  <c r="M394" i="2"/>
  <c r="P394" i="2"/>
  <c r="Q394" i="2" s="1"/>
  <c r="M395" i="2"/>
  <c r="P395" i="2"/>
  <c r="Q395" i="2" s="1"/>
  <c r="M396" i="2"/>
  <c r="P396" i="2"/>
  <c r="Q396" i="2" s="1"/>
  <c r="M397" i="2"/>
  <c r="P397" i="2"/>
  <c r="Q397" i="2" s="1"/>
  <c r="M398" i="2"/>
  <c r="P398" i="2"/>
  <c r="Q398" i="2" s="1"/>
  <c r="M399" i="2"/>
  <c r="P399" i="2"/>
  <c r="Q399" i="2" s="1"/>
  <c r="M400" i="2"/>
  <c r="P400" i="2"/>
  <c r="Q400" i="2" s="1"/>
  <c r="M401" i="2"/>
  <c r="P401" i="2"/>
  <c r="Q401" i="2" s="1"/>
  <c r="M402" i="2"/>
  <c r="P402" i="2"/>
  <c r="Q402" i="2" s="1"/>
  <c r="M403" i="2"/>
  <c r="P403" i="2"/>
  <c r="Q403" i="2" s="1"/>
  <c r="M404" i="2"/>
  <c r="P404" i="2"/>
  <c r="Q404" i="2" s="1"/>
  <c r="M405" i="2"/>
  <c r="P405" i="2"/>
  <c r="Q405" i="2" s="1"/>
  <c r="M406" i="2"/>
  <c r="P406" i="2"/>
  <c r="Q406" i="2" s="1"/>
  <c r="M407" i="2"/>
  <c r="P407" i="2"/>
  <c r="Q407" i="2" s="1"/>
  <c r="M408" i="2"/>
  <c r="P408" i="2"/>
  <c r="Q408" i="2" s="1"/>
  <c r="M409" i="2"/>
  <c r="P409" i="2"/>
  <c r="Q409" i="2" s="1"/>
  <c r="M410" i="2"/>
  <c r="P410" i="2"/>
  <c r="Q410" i="2" s="1"/>
  <c r="M411" i="2"/>
  <c r="P411" i="2"/>
  <c r="Q411" i="2" s="1"/>
  <c r="M412" i="2"/>
  <c r="P412" i="2"/>
  <c r="Q412" i="2" s="1"/>
  <c r="M413" i="2"/>
  <c r="P413" i="2"/>
  <c r="Q413" i="2" s="1"/>
  <c r="M414" i="2"/>
  <c r="P414" i="2"/>
  <c r="Q414" i="2" s="1"/>
  <c r="M415" i="2"/>
  <c r="P415" i="2"/>
  <c r="Q415" i="2"/>
  <c r="M416" i="2"/>
  <c r="P416" i="2"/>
  <c r="Q416" i="2" s="1"/>
  <c r="M417" i="2"/>
  <c r="P417" i="2"/>
  <c r="Q417" i="2" s="1"/>
  <c r="M418" i="2"/>
  <c r="P418" i="2"/>
  <c r="Q418" i="2" s="1"/>
  <c r="M419" i="2"/>
  <c r="P419" i="2"/>
  <c r="Q419" i="2" s="1"/>
  <c r="M420" i="2"/>
  <c r="P420" i="2"/>
  <c r="Q420" i="2" s="1"/>
  <c r="M421" i="2"/>
  <c r="P421" i="2"/>
  <c r="Q421" i="2" s="1"/>
  <c r="M422" i="2"/>
  <c r="P422" i="2"/>
  <c r="Q422" i="2" s="1"/>
  <c r="M423" i="2"/>
  <c r="P423" i="2"/>
  <c r="Q423" i="2" s="1"/>
  <c r="M424" i="2"/>
  <c r="P424" i="2"/>
  <c r="Q424" i="2" s="1"/>
  <c r="M425" i="2"/>
  <c r="P425" i="2"/>
  <c r="Q425" i="2" s="1"/>
  <c r="M426" i="2"/>
  <c r="P426" i="2"/>
  <c r="Q426" i="2" s="1"/>
  <c r="M427" i="2"/>
  <c r="P427" i="2"/>
  <c r="Q427" i="2" s="1"/>
  <c r="M428" i="2"/>
  <c r="P428" i="2"/>
  <c r="Q428" i="2" s="1"/>
  <c r="M429" i="2"/>
  <c r="P429" i="2"/>
  <c r="Q429" i="2" s="1"/>
  <c r="M430" i="2"/>
  <c r="P430" i="2"/>
  <c r="Q430" i="2" s="1"/>
  <c r="M431" i="2"/>
  <c r="P431" i="2"/>
  <c r="Q431" i="2" s="1"/>
  <c r="M432" i="2"/>
  <c r="P432" i="2"/>
  <c r="Q432" i="2" s="1"/>
  <c r="M433" i="2"/>
  <c r="P433" i="2"/>
  <c r="Q433" i="2" s="1"/>
  <c r="M434" i="2"/>
  <c r="P434" i="2"/>
  <c r="Q434" i="2" s="1"/>
  <c r="M435" i="2"/>
  <c r="P435" i="2"/>
  <c r="Q435" i="2" s="1"/>
  <c r="M436" i="2"/>
  <c r="P436" i="2"/>
  <c r="Q436" i="2" s="1"/>
  <c r="M437" i="2"/>
  <c r="P437" i="2"/>
  <c r="Q437" i="2" s="1"/>
  <c r="M438" i="2"/>
  <c r="P438" i="2"/>
  <c r="Q438" i="2" s="1"/>
  <c r="M439" i="2"/>
  <c r="P439" i="2"/>
  <c r="Q439" i="2" s="1"/>
  <c r="M440" i="2"/>
  <c r="P440" i="2"/>
  <c r="Q440" i="2" s="1"/>
  <c r="M441" i="2"/>
  <c r="P441" i="2"/>
  <c r="Q441" i="2" s="1"/>
  <c r="M442" i="2"/>
  <c r="P442" i="2"/>
  <c r="Q442" i="2" s="1"/>
  <c r="M443" i="2"/>
  <c r="P443" i="2"/>
  <c r="Q443" i="2" s="1"/>
  <c r="M444" i="2"/>
  <c r="P444" i="2"/>
  <c r="Q444" i="2" s="1"/>
  <c r="M445" i="2"/>
  <c r="P445" i="2"/>
  <c r="Q445" i="2" s="1"/>
  <c r="M446" i="2"/>
  <c r="P446" i="2"/>
  <c r="Q446" i="2" s="1"/>
  <c r="M447" i="2"/>
  <c r="P447" i="2"/>
  <c r="Q447" i="2" s="1"/>
  <c r="M448" i="2"/>
  <c r="P448" i="2"/>
  <c r="Q448" i="2" s="1"/>
  <c r="M449" i="2"/>
  <c r="P449" i="2"/>
  <c r="Q449" i="2" s="1"/>
  <c r="M450" i="2"/>
  <c r="P450" i="2"/>
  <c r="Q450" i="2" s="1"/>
  <c r="M451" i="2"/>
  <c r="P451" i="2"/>
  <c r="Q451" i="2" s="1"/>
  <c r="M452" i="2"/>
  <c r="P452" i="2"/>
  <c r="Q452" i="2" s="1"/>
  <c r="M453" i="2"/>
  <c r="P453" i="2"/>
  <c r="Q453" i="2" s="1"/>
  <c r="M454" i="2"/>
  <c r="P454" i="2"/>
  <c r="Q454" i="2" s="1"/>
  <c r="M455" i="2"/>
  <c r="P455" i="2"/>
  <c r="Q455" i="2" s="1"/>
  <c r="M456" i="2"/>
  <c r="P456" i="2"/>
  <c r="Q456" i="2" s="1"/>
  <c r="M457" i="2"/>
  <c r="P457" i="2"/>
  <c r="Q457" i="2" s="1"/>
  <c r="M458" i="2"/>
  <c r="P458" i="2"/>
  <c r="Q458" i="2" s="1"/>
  <c r="M459" i="2"/>
  <c r="P459" i="2"/>
  <c r="Q459" i="2" s="1"/>
  <c r="M460" i="2"/>
  <c r="P460" i="2"/>
  <c r="Q460" i="2" s="1"/>
  <c r="M461" i="2"/>
  <c r="P461" i="2"/>
  <c r="Q461" i="2" s="1"/>
  <c r="M462" i="2"/>
  <c r="P462" i="2"/>
  <c r="Q462" i="2" s="1"/>
  <c r="M463" i="2"/>
  <c r="P463" i="2"/>
  <c r="Q463" i="2" s="1"/>
  <c r="M464" i="2"/>
  <c r="P464" i="2"/>
  <c r="Q464" i="2" s="1"/>
  <c r="M465" i="2"/>
  <c r="P465" i="2"/>
  <c r="Q465" i="2" s="1"/>
  <c r="M466" i="2"/>
  <c r="P466" i="2"/>
  <c r="Q466" i="2" s="1"/>
  <c r="M467" i="2"/>
  <c r="P467" i="2"/>
  <c r="Q467" i="2" s="1"/>
  <c r="M468" i="2"/>
  <c r="P468" i="2"/>
  <c r="Q468" i="2" s="1"/>
  <c r="M469" i="2"/>
  <c r="P469" i="2"/>
  <c r="Q469" i="2" s="1"/>
  <c r="M470" i="2"/>
  <c r="P470" i="2"/>
  <c r="Q470" i="2" s="1"/>
  <c r="M471" i="2"/>
  <c r="P471" i="2"/>
  <c r="Q471" i="2" s="1"/>
  <c r="M472" i="2"/>
  <c r="P472" i="2"/>
  <c r="Q472" i="2" s="1"/>
  <c r="M473" i="2"/>
  <c r="P473" i="2"/>
  <c r="Q473" i="2" s="1"/>
  <c r="M474" i="2"/>
  <c r="P474" i="2"/>
  <c r="Q474" i="2" s="1"/>
  <c r="M475" i="2"/>
  <c r="P475" i="2"/>
  <c r="Q475" i="2" s="1"/>
  <c r="M476" i="2"/>
  <c r="P476" i="2"/>
  <c r="Q476" i="2" s="1"/>
  <c r="M477" i="2"/>
  <c r="P477" i="2"/>
  <c r="Q477" i="2"/>
  <c r="M478" i="2"/>
  <c r="P478" i="2"/>
  <c r="Q478" i="2" s="1"/>
  <c r="M479" i="2"/>
  <c r="P479" i="2"/>
  <c r="Q479" i="2" s="1"/>
  <c r="M480" i="2"/>
  <c r="P480" i="2"/>
  <c r="Q480" i="2" s="1"/>
  <c r="M481" i="2"/>
  <c r="P481" i="2"/>
  <c r="Q481" i="2" s="1"/>
  <c r="M482" i="2"/>
  <c r="P482" i="2"/>
  <c r="Q482" i="2" s="1"/>
  <c r="M483" i="2"/>
  <c r="P483" i="2"/>
  <c r="Q483" i="2" s="1"/>
  <c r="M484" i="2"/>
  <c r="P484" i="2"/>
  <c r="Q484" i="2" s="1"/>
  <c r="M485" i="2"/>
  <c r="P485" i="2"/>
  <c r="Q485" i="2" s="1"/>
  <c r="M486" i="2"/>
  <c r="P486" i="2"/>
  <c r="Q486" i="2" s="1"/>
  <c r="M487" i="2"/>
  <c r="P487" i="2"/>
  <c r="Q487" i="2" s="1"/>
  <c r="M488" i="2"/>
  <c r="P488" i="2"/>
  <c r="Q488" i="2" s="1"/>
  <c r="M489" i="2"/>
  <c r="P489" i="2"/>
  <c r="Q489" i="2" s="1"/>
  <c r="M490" i="2"/>
  <c r="P490" i="2"/>
  <c r="Q490" i="2" s="1"/>
  <c r="M491" i="2"/>
  <c r="P491" i="2"/>
  <c r="Q491" i="2" s="1"/>
  <c r="M492" i="2"/>
  <c r="P492" i="2"/>
  <c r="Q492" i="2" s="1"/>
  <c r="M493" i="2"/>
  <c r="P493" i="2"/>
  <c r="Q493" i="2" s="1"/>
  <c r="M494" i="2"/>
  <c r="P494" i="2"/>
  <c r="Q494" i="2" s="1"/>
  <c r="M495" i="2"/>
  <c r="P495" i="2"/>
  <c r="Q495" i="2" s="1"/>
  <c r="M496" i="2"/>
  <c r="P496" i="2"/>
  <c r="Q496" i="2" s="1"/>
  <c r="M497" i="2"/>
  <c r="P497" i="2"/>
  <c r="Q497" i="2" s="1"/>
  <c r="M498" i="2"/>
  <c r="P498" i="2"/>
  <c r="Q498" i="2" s="1"/>
  <c r="M499" i="2"/>
  <c r="P499" i="2"/>
  <c r="Q499" i="2" s="1"/>
  <c r="M500" i="2"/>
  <c r="P500" i="2"/>
  <c r="Q500" i="2" s="1"/>
  <c r="M501" i="2"/>
  <c r="P501" i="2"/>
  <c r="Q501" i="2" s="1"/>
  <c r="M502" i="2"/>
  <c r="P502" i="2"/>
  <c r="Q502" i="2" s="1"/>
  <c r="M503" i="2"/>
  <c r="P503" i="2"/>
  <c r="Q503" i="2" s="1"/>
  <c r="M504" i="2"/>
  <c r="P504" i="2"/>
  <c r="Q504" i="2" s="1"/>
  <c r="M505" i="2"/>
  <c r="P505" i="2"/>
  <c r="Q505" i="2" s="1"/>
  <c r="M506" i="2"/>
  <c r="P506" i="2"/>
  <c r="Q506" i="2" s="1"/>
  <c r="M507" i="2"/>
  <c r="P507" i="2"/>
  <c r="Q507" i="2" s="1"/>
  <c r="M508" i="2"/>
  <c r="P508" i="2"/>
  <c r="Q508" i="2" s="1"/>
  <c r="M509" i="2"/>
  <c r="P509" i="2"/>
  <c r="Q509" i="2" s="1"/>
  <c r="M510" i="2"/>
  <c r="P510" i="2"/>
  <c r="Q510" i="2" s="1"/>
  <c r="M511" i="2"/>
  <c r="P511" i="2"/>
  <c r="Q511" i="2" s="1"/>
  <c r="M512" i="2"/>
  <c r="P512" i="2"/>
  <c r="Q512" i="2" s="1"/>
  <c r="M513" i="2"/>
  <c r="P513" i="2"/>
  <c r="Q513" i="2" s="1"/>
  <c r="M514" i="2"/>
  <c r="P514" i="2"/>
  <c r="Q514" i="2" s="1"/>
  <c r="M515" i="2"/>
  <c r="P515" i="2"/>
  <c r="Q515" i="2" s="1"/>
  <c r="M516" i="2"/>
  <c r="P516" i="2"/>
  <c r="Q516" i="2" s="1"/>
  <c r="M517" i="2"/>
  <c r="P517" i="2"/>
  <c r="Q517" i="2" s="1"/>
  <c r="M518" i="2"/>
  <c r="P518" i="2"/>
  <c r="Q518" i="2" s="1"/>
  <c r="M519" i="2"/>
  <c r="P519" i="2"/>
  <c r="Q519" i="2" s="1"/>
  <c r="M520" i="2"/>
  <c r="P520" i="2"/>
  <c r="Q520" i="2" s="1"/>
  <c r="M521" i="2"/>
  <c r="P521" i="2"/>
  <c r="Q521" i="2" s="1"/>
  <c r="M522" i="2"/>
  <c r="P522" i="2"/>
  <c r="Q522" i="2" s="1"/>
  <c r="M523" i="2"/>
  <c r="P523" i="2"/>
  <c r="Q523" i="2" s="1"/>
  <c r="M524" i="2"/>
  <c r="P524" i="2"/>
  <c r="Q524" i="2" s="1"/>
  <c r="M525" i="2"/>
  <c r="P525" i="2"/>
  <c r="Q525" i="2" s="1"/>
  <c r="M526" i="2"/>
  <c r="P526" i="2"/>
  <c r="Q526" i="2" s="1"/>
  <c r="M527" i="2"/>
  <c r="P527" i="2"/>
  <c r="Q527" i="2" s="1"/>
  <c r="M528" i="2"/>
  <c r="P528" i="2"/>
  <c r="Q528" i="2" s="1"/>
  <c r="M529" i="2"/>
  <c r="P529" i="2"/>
  <c r="Q529" i="2" s="1"/>
  <c r="M530" i="2"/>
  <c r="P530" i="2"/>
  <c r="Q530" i="2" s="1"/>
  <c r="M531" i="2"/>
  <c r="P531" i="2"/>
  <c r="Q531" i="2" s="1"/>
  <c r="M532" i="2"/>
  <c r="P532" i="2"/>
  <c r="Q532" i="2" s="1"/>
  <c r="M533" i="2"/>
  <c r="P533" i="2"/>
  <c r="Q533" i="2" s="1"/>
  <c r="M534" i="2"/>
  <c r="P534" i="2"/>
  <c r="Q534" i="2" s="1"/>
  <c r="M535" i="2"/>
  <c r="P535" i="2"/>
  <c r="Q535" i="2" s="1"/>
  <c r="M536" i="2"/>
  <c r="P536" i="2"/>
  <c r="Q536" i="2" s="1"/>
  <c r="M537" i="2"/>
  <c r="P537" i="2"/>
  <c r="Q537" i="2" s="1"/>
  <c r="M538" i="2"/>
  <c r="P538" i="2"/>
  <c r="Q538" i="2" s="1"/>
  <c r="M539" i="2"/>
  <c r="P539" i="2"/>
  <c r="Q539" i="2" s="1"/>
  <c r="M540" i="2"/>
  <c r="P540" i="2"/>
  <c r="Q540" i="2" s="1"/>
  <c r="M541" i="2"/>
  <c r="P541" i="2"/>
  <c r="Q541" i="2" s="1"/>
  <c r="M542" i="2"/>
  <c r="P542" i="2"/>
  <c r="Q542" i="2" s="1"/>
  <c r="M543" i="2"/>
  <c r="P543" i="2"/>
  <c r="Q543" i="2" s="1"/>
  <c r="M544" i="2"/>
  <c r="P544" i="2"/>
  <c r="Q544" i="2" s="1"/>
  <c r="M545" i="2"/>
  <c r="P545" i="2"/>
  <c r="Q545" i="2" s="1"/>
  <c r="M546" i="2"/>
  <c r="P546" i="2"/>
  <c r="Q546" i="2" s="1"/>
  <c r="M547" i="2"/>
  <c r="P547" i="2"/>
  <c r="Q547" i="2" s="1"/>
  <c r="M548" i="2"/>
  <c r="P548" i="2"/>
  <c r="Q548" i="2" s="1"/>
  <c r="M549" i="2"/>
  <c r="P549" i="2"/>
  <c r="Q549" i="2" s="1"/>
  <c r="M550" i="2"/>
  <c r="P550" i="2"/>
  <c r="Q550" i="2" s="1"/>
  <c r="M551" i="2"/>
  <c r="P551" i="2"/>
  <c r="Q551" i="2" s="1"/>
  <c r="M552" i="2"/>
  <c r="P552" i="2"/>
  <c r="Q552" i="2" s="1"/>
  <c r="M553" i="2"/>
  <c r="P553" i="2"/>
  <c r="Q553" i="2" s="1"/>
  <c r="M554" i="2"/>
  <c r="P554" i="2"/>
  <c r="Q554" i="2" s="1"/>
  <c r="M555" i="2"/>
  <c r="P555" i="2"/>
  <c r="Q555" i="2" s="1"/>
  <c r="M556" i="2"/>
  <c r="P556" i="2"/>
  <c r="Q556" i="2" s="1"/>
  <c r="M557" i="2"/>
  <c r="P557" i="2"/>
  <c r="Q557" i="2" s="1"/>
  <c r="M558" i="2"/>
  <c r="P558" i="2"/>
  <c r="Q558" i="2" s="1"/>
  <c r="M559" i="2"/>
  <c r="P559" i="2"/>
  <c r="Q559" i="2" s="1"/>
  <c r="M560" i="2"/>
  <c r="P560" i="2"/>
  <c r="Q560" i="2" s="1"/>
  <c r="M561" i="2"/>
  <c r="P561" i="2"/>
  <c r="Q561" i="2" s="1"/>
  <c r="M562" i="2"/>
  <c r="P562" i="2"/>
  <c r="Q562" i="2" s="1"/>
  <c r="M563" i="2"/>
  <c r="P563" i="2"/>
  <c r="Q563" i="2" s="1"/>
  <c r="M564" i="2"/>
  <c r="P564" i="2"/>
  <c r="Q564" i="2" s="1"/>
  <c r="M565" i="2"/>
  <c r="P565" i="2"/>
  <c r="Q565" i="2" s="1"/>
  <c r="M566" i="2"/>
  <c r="P566" i="2"/>
  <c r="Q566" i="2" s="1"/>
  <c r="M567" i="2"/>
  <c r="P567" i="2"/>
  <c r="Q567" i="2" s="1"/>
  <c r="M568" i="2"/>
  <c r="P568" i="2"/>
  <c r="Q568" i="2" s="1"/>
  <c r="M569" i="2"/>
  <c r="P569" i="2"/>
  <c r="Q569" i="2" s="1"/>
  <c r="M570" i="2"/>
  <c r="P570" i="2"/>
  <c r="Q570" i="2" s="1"/>
  <c r="M571" i="2"/>
  <c r="P571" i="2"/>
  <c r="Q571" i="2" s="1"/>
  <c r="M572" i="2"/>
  <c r="P572" i="2"/>
  <c r="Q572" i="2" s="1"/>
  <c r="M573" i="2"/>
  <c r="P573" i="2"/>
  <c r="Q573" i="2" s="1"/>
  <c r="M574" i="2"/>
  <c r="P574" i="2"/>
  <c r="Q574" i="2" s="1"/>
  <c r="M575" i="2"/>
  <c r="P575" i="2"/>
  <c r="Q575" i="2" s="1"/>
  <c r="M576" i="2"/>
  <c r="P576" i="2"/>
  <c r="Q576" i="2" s="1"/>
  <c r="M577" i="2"/>
  <c r="P577" i="2"/>
  <c r="Q577" i="2" s="1"/>
  <c r="M578" i="2"/>
  <c r="P578" i="2"/>
  <c r="Q578" i="2" s="1"/>
  <c r="M579" i="2"/>
  <c r="P579" i="2"/>
  <c r="Q579" i="2" s="1"/>
  <c r="M580" i="2"/>
  <c r="P580" i="2"/>
  <c r="Q580" i="2" s="1"/>
  <c r="M581" i="2"/>
  <c r="P581" i="2"/>
  <c r="Q581" i="2" s="1"/>
  <c r="M582" i="2"/>
  <c r="P582" i="2"/>
  <c r="Q582" i="2" s="1"/>
  <c r="M583" i="2"/>
  <c r="P583" i="2"/>
  <c r="Q583" i="2" s="1"/>
  <c r="M584" i="2"/>
  <c r="P584" i="2"/>
  <c r="Q584" i="2" s="1"/>
  <c r="M585" i="2"/>
  <c r="P585" i="2"/>
  <c r="Q585" i="2" s="1"/>
  <c r="M586" i="2"/>
  <c r="P586" i="2"/>
  <c r="Q586" i="2" s="1"/>
  <c r="M587" i="2"/>
  <c r="P587" i="2"/>
  <c r="Q587" i="2" s="1"/>
  <c r="M588" i="2"/>
  <c r="P588" i="2"/>
  <c r="Q588" i="2" s="1"/>
  <c r="M589" i="2"/>
  <c r="P589" i="2"/>
  <c r="Q589" i="2" s="1"/>
  <c r="M590" i="2"/>
  <c r="P590" i="2"/>
  <c r="Q590" i="2" s="1"/>
  <c r="M591" i="2"/>
  <c r="P591" i="2"/>
  <c r="Q591" i="2" s="1"/>
  <c r="M592" i="2"/>
  <c r="P592" i="2"/>
  <c r="Q592" i="2" s="1"/>
  <c r="M593" i="2"/>
  <c r="P593" i="2"/>
  <c r="Q593" i="2" s="1"/>
  <c r="M594" i="2"/>
  <c r="P594" i="2"/>
  <c r="Q594" i="2" s="1"/>
  <c r="M595" i="2"/>
  <c r="P595" i="2"/>
  <c r="Q595" i="2" s="1"/>
  <c r="M596" i="2"/>
  <c r="P596" i="2"/>
  <c r="Q596" i="2" s="1"/>
  <c r="M597" i="2"/>
  <c r="P597" i="2"/>
  <c r="Q597" i="2" s="1"/>
  <c r="M598" i="2"/>
  <c r="P598" i="2"/>
  <c r="Q598" i="2" s="1"/>
  <c r="M599" i="2"/>
  <c r="P599" i="2"/>
  <c r="Q599" i="2"/>
  <c r="M600" i="2"/>
  <c r="P600" i="2"/>
  <c r="Q600" i="2" s="1"/>
  <c r="M601" i="2"/>
  <c r="P601" i="2"/>
  <c r="Q601" i="2" s="1"/>
  <c r="M602" i="2"/>
  <c r="P602" i="2"/>
  <c r="Q602" i="2" s="1"/>
  <c r="M603" i="2"/>
  <c r="P603" i="2"/>
  <c r="Q603" i="2" s="1"/>
  <c r="M604" i="2"/>
  <c r="P604" i="2"/>
  <c r="Q604" i="2" s="1"/>
  <c r="M605" i="2"/>
  <c r="P605" i="2"/>
  <c r="Q605" i="2" s="1"/>
  <c r="M606" i="2"/>
  <c r="P606" i="2"/>
  <c r="Q606" i="2" s="1"/>
  <c r="M607" i="2"/>
  <c r="P607" i="2"/>
  <c r="Q607" i="2" s="1"/>
  <c r="M608" i="2"/>
  <c r="P608" i="2"/>
  <c r="Q608" i="2" s="1"/>
  <c r="M609" i="2"/>
  <c r="P609" i="2"/>
  <c r="Q609" i="2" s="1"/>
  <c r="M610" i="2"/>
  <c r="P610" i="2"/>
  <c r="Q610" i="2" s="1"/>
  <c r="M611" i="2"/>
  <c r="P611" i="2"/>
  <c r="Q611" i="2" s="1"/>
  <c r="M612" i="2"/>
  <c r="P612" i="2"/>
  <c r="Q612" i="2" s="1"/>
  <c r="M613" i="2"/>
  <c r="P613" i="2"/>
  <c r="Q613" i="2" s="1"/>
  <c r="M614" i="2"/>
  <c r="P614" i="2"/>
  <c r="Q614" i="2" s="1"/>
  <c r="M615" i="2"/>
  <c r="P615" i="2"/>
  <c r="Q615" i="2" s="1"/>
  <c r="M616" i="2"/>
  <c r="P616" i="2"/>
  <c r="Q616" i="2" s="1"/>
  <c r="M617" i="2"/>
  <c r="P617" i="2"/>
  <c r="Q617" i="2" s="1"/>
  <c r="M618" i="2"/>
  <c r="P618" i="2"/>
  <c r="Q618" i="2" s="1"/>
  <c r="M619" i="2"/>
  <c r="P619" i="2"/>
  <c r="Q619" i="2" s="1"/>
  <c r="M620" i="2"/>
  <c r="P620" i="2"/>
  <c r="Q620" i="2" s="1"/>
  <c r="M621" i="2"/>
  <c r="P621" i="2"/>
  <c r="Q621" i="2" s="1"/>
  <c r="M622" i="2"/>
  <c r="P622" i="2"/>
  <c r="Q622" i="2" s="1"/>
  <c r="M623" i="2"/>
  <c r="P623" i="2"/>
  <c r="Q623" i="2" s="1"/>
  <c r="M624" i="2"/>
  <c r="P624" i="2"/>
  <c r="Q624" i="2" s="1"/>
  <c r="M625" i="2"/>
  <c r="P625" i="2"/>
  <c r="Q625" i="2" s="1"/>
  <c r="M626" i="2"/>
  <c r="P626" i="2"/>
  <c r="Q626" i="2" s="1"/>
  <c r="M627" i="2"/>
  <c r="P627" i="2"/>
  <c r="Q627" i="2" s="1"/>
  <c r="M628" i="2"/>
  <c r="P628" i="2"/>
  <c r="Q628" i="2" s="1"/>
  <c r="M629" i="2"/>
  <c r="P629" i="2"/>
  <c r="Q629" i="2" s="1"/>
  <c r="M630" i="2"/>
  <c r="P630" i="2"/>
  <c r="Q630" i="2" s="1"/>
  <c r="M631" i="2"/>
  <c r="P631" i="2"/>
  <c r="Q631" i="2" s="1"/>
  <c r="M632" i="2"/>
  <c r="P632" i="2"/>
  <c r="Q632" i="2" s="1"/>
  <c r="M633" i="2"/>
  <c r="P633" i="2"/>
  <c r="Q633" i="2" s="1"/>
  <c r="M634" i="2"/>
  <c r="P634" i="2"/>
  <c r="Q634" i="2" s="1"/>
  <c r="M635" i="2"/>
  <c r="P635" i="2"/>
  <c r="Q635" i="2" s="1"/>
  <c r="M636" i="2"/>
  <c r="P636" i="2"/>
  <c r="Q636" i="2" s="1"/>
  <c r="M637" i="2"/>
  <c r="P637" i="2"/>
  <c r="Q637" i="2" s="1"/>
  <c r="M638" i="2"/>
  <c r="P638" i="2"/>
  <c r="Q638" i="2" s="1"/>
  <c r="M639" i="2"/>
  <c r="P639" i="2"/>
  <c r="Q639" i="2" s="1"/>
  <c r="M640" i="2"/>
  <c r="P640" i="2"/>
  <c r="Q640" i="2" s="1"/>
  <c r="M641" i="2"/>
  <c r="P641" i="2"/>
  <c r="Q641" i="2" s="1"/>
  <c r="M642" i="2"/>
  <c r="P642" i="2"/>
  <c r="Q642" i="2" s="1"/>
  <c r="M643" i="2"/>
  <c r="P643" i="2"/>
  <c r="Q643" i="2" s="1"/>
  <c r="M644" i="2"/>
  <c r="P644" i="2"/>
  <c r="Q644" i="2" s="1"/>
  <c r="M645" i="2"/>
  <c r="P645" i="2"/>
  <c r="Q645" i="2" s="1"/>
  <c r="M646" i="2"/>
  <c r="P646" i="2"/>
  <c r="Q646" i="2" s="1"/>
  <c r="P9" i="2"/>
  <c r="Q9" i="2" s="1"/>
  <c r="M9" i="2"/>
  <c r="Q647" i="2" l="1"/>
  <c r="Q649" i="2" s="1"/>
  <c r="Q648" i="2" s="1"/>
  <c r="G646" i="2" l="1"/>
  <c r="G645" i="2"/>
  <c r="G310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647" i="2" l="1"/>
  <c r="F3" i="2" s="1"/>
  <c r="G649" i="2" l="1"/>
  <c r="G648" i="2" s="1"/>
</calcChain>
</file>

<file path=xl/sharedStrings.xml><?xml version="1.0" encoding="utf-8"?>
<sst xmlns="http://schemas.openxmlformats.org/spreadsheetml/2006/main" count="1307" uniqueCount="662">
  <si>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</si>
  <si>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</si>
  <si>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</si>
  <si>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</si>
  <si>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</si>
  <si>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</si>
  <si>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</si>
  <si>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</si>
  <si>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</si>
  <si>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</si>
  <si>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</si>
  <si>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</si>
  <si>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</si>
  <si>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</si>
  <si>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</si>
  <si>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</si>
  <si>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</si>
  <si>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</si>
  <si>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</si>
  <si>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</si>
  <si>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</si>
  <si>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r>
      <t xml:space="preserve">Производитель продукции
</t>
    </r>
    <r>
      <rPr>
        <i/>
        <sz val="10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 – дополнительно указывается № реестровой записи]</t>
    </r>
  </si>
  <si>
    <t>шт</t>
  </si>
  <si>
    <t>компл</t>
  </si>
  <si>
    <t>Муфта электромагнитная для УМЗ, (с поликлиновым ремнем) 4026.1317010-70</t>
  </si>
  <si>
    <t>подшипник передней ступицы п/прив. Соболь 537909, 00616-00-0537909-017</t>
  </si>
  <si>
    <t>Ремень 1220 6РК, 1220 6РК</t>
  </si>
  <si>
    <t>Цилиндр главный гидротормоза в сборе, 21А-3505010</t>
  </si>
  <si>
    <t>Катушка зажигания , 221.504.027</t>
  </si>
  <si>
    <t>Наконечник правый 3302,2217, 2217-3414056</t>
  </si>
  <si>
    <t>Шарнир кулака поворотного правый, 23107-2304060</t>
  </si>
  <si>
    <t>Шарнир кулака поворотного левый, 23107-2304061</t>
  </si>
  <si>
    <t>Вилка шарнира наружная, 23107-2304063</t>
  </si>
  <si>
    <t>Ступица, 23107-3103013</t>
  </si>
  <si>
    <t>Отражатель, 23107-3103126</t>
  </si>
  <si>
    <t>Набивка сальниковая, 24-1005154-01</t>
  </si>
  <si>
    <t>Глушитель Газель Бизнес дв. Evotech 2,7, 27527-1201008-20</t>
  </si>
  <si>
    <t>Коробка передач ГАЗ-27527 (Соболь), 27527-1700010</t>
  </si>
  <si>
    <t>Мост передний ведущий, 27527-2300012-80</t>
  </si>
  <si>
    <t>Вал карданный, 27527-5022382-1</t>
  </si>
  <si>
    <t>Вал карданный, 27527-5022382-2</t>
  </si>
  <si>
    <t>Форсунка ГАЗ-3302, 28316657 (4216-1132010) дв.УМЗ-4216,дв.А-274 Evo Tech ЕВРО-4</t>
  </si>
  <si>
    <t>Цилиндр главный, 31029-3505010</t>
  </si>
  <si>
    <t>Фильтр маслянный ЗМЗ-406 3105-1017010, 3105-1017010</t>
  </si>
  <si>
    <t>Элемент воздушного фильтра ГАЗ 3110, 3110-1109013-75</t>
  </si>
  <si>
    <t>Фильтр тонкой очистки топлива GB-335, 315195-1117010-10</t>
  </si>
  <si>
    <t>Глушитель ГАЗЕЛЬ, 3302-1004070</t>
  </si>
  <si>
    <t>Главный цилиндр сцепления ГАЗЕЛЬ, 3302-101517</t>
  </si>
  <si>
    <t>Диск тормозной ГАЗ, 3302-1802</t>
  </si>
  <si>
    <t>Сайлентблок рессоры ГАЗ 3302, 3302-2902027</t>
  </si>
  <si>
    <t>Амортизатор пер,зад,, 3302-2905006</t>
  </si>
  <si>
    <t>Диск колеса, 3302-3101015</t>
  </si>
  <si>
    <t>Механизм рулевого управления, 3302-3400014-02</t>
  </si>
  <si>
    <t>Наконечник левый  3302,2217, 3302-3414057</t>
  </si>
  <si>
    <t>колодки тормозн. передн. ГАЗЕЛЬ, 3302-3501090</t>
  </si>
  <si>
    <t>Колодка передняя тормозная, 3302-3501170</t>
  </si>
  <si>
    <t>амортизатор ГАЗЕЛЬ, 3302-404080</t>
  </si>
  <si>
    <t>Суппорт левый, 3302.3501136</t>
  </si>
  <si>
    <t>Суппорт правый, 3302.3501137</t>
  </si>
  <si>
    <t>Ремень 750 ГУРа Газель (УМЗ-4216 Евро-3) (8.5х8-750) (Профиль 'А'), 33023-3407072</t>
  </si>
  <si>
    <t>Шарнир кулака поворотного правый, 33027-2304060-01</t>
  </si>
  <si>
    <t>Рем/комплект кулака поворотного, 33027-2304800</t>
  </si>
  <si>
    <t>Шкворень ГАЗель, 33027-2304800</t>
  </si>
  <si>
    <t>Вал карданный   ГАЗ, 33097-2201010</t>
  </si>
  <si>
    <t>диск сцепления ведомый Волга, 402.1601130</t>
  </si>
  <si>
    <t>Гидронатяжитель, 406-1006100</t>
  </si>
  <si>
    <t>Ремкомплект прокладок (двс 406 полный 18-22ед. с герметиком), 406-100УГ</t>
  </si>
  <si>
    <t>Сцепление ЗМЗ406 в сборе, 406-1600010</t>
  </si>
  <si>
    <t>Диск сцепления наж.вед. подш-к выж с муфт, 406-1601090</t>
  </si>
  <si>
    <t>Диск сцепления нажимной в сборе 406, 406-1601090-03</t>
  </si>
  <si>
    <t>Комплект ремонтный привода ГРМ, 406-3906625-12</t>
  </si>
  <si>
    <t>Гидрокомпенсатор клапана (двс 406 8шт), 406.1007045</t>
  </si>
  <si>
    <t>Свеча зажигания LR-17YC (4шт), 4062-3707008</t>
  </si>
  <si>
    <t>Диск сцепления ведомый, 40637-1601130-04</t>
  </si>
  <si>
    <t>Датчик коленвала, 409-04-3847010</t>
  </si>
  <si>
    <t>Фильтр воздушный, 4216-1109013-20</t>
  </si>
  <si>
    <t>Насос водяной дв. 4216 Евро-3, Евро-4, 4216-1307100</t>
  </si>
  <si>
    <t>Катушка зажигания (сдвоен) Газель, 48-3705000</t>
  </si>
  <si>
    <t>Вал карданный ГАЗ-22177,23107 задний, 5022382-1</t>
  </si>
  <si>
    <t>Вал карданный, 5022382-2</t>
  </si>
  <si>
    <t>Подшипник 7510 (32210) ступицы ГАЗ-3302 50х90х24,75, 50х90х24,75</t>
  </si>
  <si>
    <t>Стартер, 5112.3708</t>
  </si>
  <si>
    <t>Генератор , 5266781</t>
  </si>
  <si>
    <t>Стартер редукторный 406,406,409дв., 6012-3708</t>
  </si>
  <si>
    <t>Элемент фильтрующий, GB-9434М</t>
  </si>
  <si>
    <t>Вал карданный, RS97135.04.02</t>
  </si>
  <si>
    <t>Ремень, SPA-757LP</t>
  </si>
  <si>
    <t>Стартер редукторный дв. 406, 405, 409, ДМ.406-3708010</t>
  </si>
  <si>
    <t>Карбюратор К151 Д 1107010 дв.406, К151 Д 1107010 дв.406</t>
  </si>
  <si>
    <t>Фильтр топливный, 020-1117010 TSN 9.3.22</t>
  </si>
  <si>
    <t>Топлевный насос высокого давления Bosch, 0445025604</t>
  </si>
  <si>
    <t>Термостат, 107-1306100-04 ТЛ</t>
  </si>
  <si>
    <t>Термостат ГАЗ-53, 108-1306100-01-ТС</t>
  </si>
  <si>
    <t>Ремень 11*10*1775 ГАЗ-66, ПАЗ-3502, 11-10-1775 ГАЗ-66, ПАЗ-3502</t>
  </si>
  <si>
    <t>Ремень 1450, 11х10</t>
  </si>
  <si>
    <t>Свеча накала "Планар", 12/24в сб.886</t>
  </si>
  <si>
    <t>Генератор, 120А/14В 5122.3771-30</t>
  </si>
  <si>
    <t>Радиатор ГАЗ-33081,3309 медный 2-х ряд. дв. Д-245 ЕВРО-3 ОР, 121-1301010-20</t>
  </si>
  <si>
    <t>коммутатор ГАЗ-53, 13.3734-01</t>
  </si>
  <si>
    <t>Генератор ГАЗ-53 (65А), 1621-3701000</t>
  </si>
  <si>
    <t>Форсунка топливная Д-245, 172.1112010-11.01</t>
  </si>
  <si>
    <t>Фильтр-патрон осушителя воздуха, 2-3579-0003-1-0 (4324102227 Wabco)</t>
  </si>
  <si>
    <t>Жиклер омывателя, 2108-5208060</t>
  </si>
  <si>
    <t>Мотор отопителя 24V, 237-3730РМЭ (211-3780)</t>
  </si>
  <si>
    <t>Распределитель зажигания ГАЗ-53 б/контактный, 2402-3706-10</t>
  </si>
  <si>
    <t>Двигатель Д-245 7Е2 на ГАЗ-33086, 245-0000100-842В</t>
  </si>
  <si>
    <t>Прокладка крышки клапанов верх., 245-1003108</t>
  </si>
  <si>
    <t>Прокладка крышки клапанов верх., 245-1003109</t>
  </si>
  <si>
    <t>Вкладыши шатунные, 245-1004140-ЕН1</t>
  </si>
  <si>
    <t>Вкладыши коренные , 245-1005100-ЕН1</t>
  </si>
  <si>
    <t>Фильтр масляный, 245-1012005-10</t>
  </si>
  <si>
    <t>Фильтр топливный тонкой очистки, 245-1117010-10</t>
  </si>
  <si>
    <t>Насос водяной, 245-1307010-02</t>
  </si>
  <si>
    <t>Насос водяной, 245-1307015</t>
  </si>
  <si>
    <t>Датчик фаз, 25-3847 (14-3855)</t>
  </si>
  <si>
    <t>Гайка колеса, 250712-П29</t>
  </si>
  <si>
    <t>Амортизатор, 27527-2905006</t>
  </si>
  <si>
    <t>Катушка зажигания, 3032-3705</t>
  </si>
  <si>
    <t>Фильтр маслянный, 31029-1012038</t>
  </si>
  <si>
    <t>Фильтр топливный (9.3.9), 31029-1117010</t>
  </si>
  <si>
    <t>Трос газа ГАЗ-3302, 3302-1108050-10</t>
  </si>
  <si>
    <t>Крестовина кардана, 3302-2201025</t>
  </si>
  <si>
    <t>Механизм рулевого управления в сборе, 3302-3400014-02</t>
  </si>
  <si>
    <t>Шланг ГУР (шланги, хомуты, шайба упл.), 3302-3408800</t>
  </si>
  <si>
    <t>Тяга продольная рулевая, 3302-3414010-11</t>
  </si>
  <si>
    <t>Суппорт переднего дискового тормоза левый, 3302-3501137</t>
  </si>
  <si>
    <t>Шланг тормозной передний, 3302-3506025-11</t>
  </si>
  <si>
    <t>Повторитель поворота правый, 3302-8201810</t>
  </si>
  <si>
    <t>Радиатор, 33027-1301010-21</t>
  </si>
  <si>
    <t>Кардан передний/задний в сборе, 33027-2201010</t>
  </si>
  <si>
    <t>Ступица переднего колеса с тормозным диском, подшипниками и уплотнением, 33027-3103010</t>
  </si>
  <si>
    <t>Элемент фильтрующий, 3307-1109013</t>
  </si>
  <si>
    <t>Радиатор водяной, 3307-1301010</t>
  </si>
  <si>
    <t>Патрубок радиатора (3шт), 3307-1303000</t>
  </si>
  <si>
    <t>Подушка рессоры ГАЗ-53, 3307-2912800Р</t>
  </si>
  <si>
    <t>Наконечник рулевой тяги правый, 3307-3003056</t>
  </si>
  <si>
    <t>Наконечник рулевой тяги левый, 3307-3003057</t>
  </si>
  <si>
    <t>Барабан тормозной ГАЗ 3309 передний, 3307-3501070</t>
  </si>
  <si>
    <t>Барабан тормоза задний, 3307-3502070</t>
  </si>
  <si>
    <t>Стекло ветровое ГАЗ-3307, 3307-5206010</t>
  </si>
  <si>
    <t>Радиатор системы охлаждения, 3308-1301010</t>
  </si>
  <si>
    <t>Патрубки радиатора ММЗ-245, 3308-1303000</t>
  </si>
  <si>
    <t>Болт карданный ГАЗ-53 М12*1, 3308-2200800</t>
  </si>
  <si>
    <t>Редуктор переднего моста, 3308-2302010</t>
  </si>
  <si>
    <t>Рессора передняя ГАЗ-3308, 3308-2902012-01</t>
  </si>
  <si>
    <t>Рессора задняя, 3308-2912012</t>
  </si>
  <si>
    <t>Амортизатор, 3308-2915006</t>
  </si>
  <si>
    <t>Цилиндр ГУРа силовой ГАЗ-3308, 3308-3405011</t>
  </si>
  <si>
    <t>Колодки тормозные ГАЗ 33081 перед , 3308-3501090</t>
  </si>
  <si>
    <t>Колодки тормозные ГАЗ 33081 зад , 3308-3502011</t>
  </si>
  <si>
    <t>Колодка стояночного тормоза с фрикционной накладкой ГАЗ-33081, 3308-3507014</t>
  </si>
  <si>
    <t>Трос ручного тормоза, 3308-3508068</t>
  </si>
  <si>
    <t>Крыло переднее правое, 3308-8403012-10</t>
  </si>
  <si>
    <t>Крыло переднее правое 3308-8403012-10, 3308-8403012-10</t>
  </si>
  <si>
    <t>Крыло переднее левое, 3308-8403013-10</t>
  </si>
  <si>
    <t>Подушка двигателя передняя, 33081-1001020</t>
  </si>
  <si>
    <t>Бак топливный, 33081-1101010</t>
  </si>
  <si>
    <t>Трос газа, 33081-1108050</t>
  </si>
  <si>
    <t>Патрубок турбины (впускного коллектора), 33081-1109176-10</t>
  </si>
  <si>
    <t>Глушитель, 33081-1201005</t>
  </si>
  <si>
    <t>Патрубок радиатора (2шт), 33081-1303010/25</t>
  </si>
  <si>
    <t>КПП в сборе ГАЗ-33081 (5 ст.), 33081-1700010</t>
  </si>
  <si>
    <t>Коробка раздаточная с тормозом в сборе  ГАЗ-33081, 33081-1800006-20</t>
  </si>
  <si>
    <t>Коробка раздаточная со стояночным тормозом, 33081-1800010</t>
  </si>
  <si>
    <t>Раздаточная коробка ГАЗ-33081, 33081-1800014</t>
  </si>
  <si>
    <t>Вал карданный, 33081-2200011</t>
  </si>
  <si>
    <t>Вал карданный, 33081-2201010</t>
  </si>
  <si>
    <t>Вал карданный промежуточный, 33081-2202010</t>
  </si>
  <si>
    <t>Редуктор заднего моста ГАЗ-33081, 33081-2402010</t>
  </si>
  <si>
    <t>Подушка опоры двигателя Д-245, 3309-1001020</t>
  </si>
  <si>
    <t>Крышка радиатора, 3309-1304009</t>
  </si>
  <si>
    <t>Крестовина кардана, 3309-2201025</t>
  </si>
  <si>
    <t xml:space="preserve">Накладка тормозная, 3309-3501105 </t>
  </si>
  <si>
    <t>Цилиндр тормозной передний, 3309-3501340</t>
  </si>
  <si>
    <t>Цилиндр тормозной задний, 3309-3502340</t>
  </si>
  <si>
    <t>Цилиндр главный тормозной, 3309-3505010</t>
  </si>
  <si>
    <t>Усилитель пневматический с главным цилиндром, 3309-3510009</t>
  </si>
  <si>
    <t>Вал карданный, 33097-2201010</t>
  </si>
  <si>
    <t>Вал карданый передний, 33097-2201010</t>
  </si>
  <si>
    <t>Вал карданый задний, 33097-2201015</t>
  </si>
  <si>
    <t>Тяга рулевая продольная Газ-3308, 33097-3414010</t>
  </si>
  <si>
    <t>Датчик давления масла, 3902-3829010</t>
  </si>
  <si>
    <t>Ремень 1370 6РКдв.406, 405, 4216, ГАЗон NEXT (RUBENA), 406.1308020-01</t>
  </si>
  <si>
    <t>Ролик натяжителя ремня, 4216-1308080</t>
  </si>
  <si>
    <t>Комплект в/вольтных проводов Газель Бизнес дв. 4216 Евро-4, 4216.3707080-520АХ</t>
  </si>
  <si>
    <t>Бак топливный, 4301-1101010-02</t>
  </si>
  <si>
    <t>Элемент фильтра воздушного ГАЗ, 4301-1109013</t>
  </si>
  <si>
    <t>Диск сцепления нажимной в сборе 4301-1601090, 4301-1601090</t>
  </si>
  <si>
    <t>Диск сцепления ведомый 4301-1601130, 4301-1601130</t>
  </si>
  <si>
    <t>Муфта выключения сцепления ГАЗ-4301, 4301-1601180</t>
  </si>
  <si>
    <t>Амортизатор задний ГАЗ-3308 в сборе, 4301-2915006</t>
  </si>
  <si>
    <t>Уплотнитель штока цилиндра ГУР, 4301-3408285</t>
  </si>
  <si>
    <t>Колодка тормозная передняя в сборе, 4301-3501090</t>
  </si>
  <si>
    <t>Колодка задняя, 4301-3502090</t>
  </si>
  <si>
    <t>Стекло ветровое, 4301-520610</t>
  </si>
  <si>
    <t>Ручка двери наружняя, 4301-6105150-11</t>
  </si>
  <si>
    <t>Зеркало ГАЗ-3307 (350*170), 4301-8201418</t>
  </si>
  <si>
    <t>Крыло переднее правое ГАЗ-3307, 4301-8403012-10</t>
  </si>
  <si>
    <t>Крыло переднее левое ГАЗ-3307, 4301-8403013-10</t>
  </si>
  <si>
    <t>Фильтр-патрон осушителя воздуха (WABCO) КАМАЗ, ПАЗ, МАЗ, 432 410 222 7</t>
  </si>
  <si>
    <t>Сальник лобовины 55*80, 51-1005034-А2</t>
  </si>
  <si>
    <t>Кран масляного радиатора, 51-1013140-00</t>
  </si>
  <si>
    <t>Фильтр возд в сборе, 51-1109010</t>
  </si>
  <si>
    <t>Гайка переднего колеса лев., 51-3101041 (250713-П29)</t>
  </si>
  <si>
    <t>Эксцентрик тормозных колодок ГАЗ-53, 51-3501028</t>
  </si>
  <si>
    <t>Генератор 24В, 5101.3701-01</t>
  </si>
  <si>
    <t xml:space="preserve">Комплект прокладок для ремонта ДВС (ГАЗ-66) , 511 3906022 </t>
  </si>
  <si>
    <t>Группа поршневая ГАЗ-53 511-1000105-50, 511-1000105-50</t>
  </si>
  <si>
    <t>Сцепление лепестковое в сборе, 511-1601000-280</t>
  </si>
  <si>
    <t>Генератор, 5122-3771000-50</t>
  </si>
  <si>
    <t>Цилиндр колесной заднего тормоза в сборе, 52-3501040</t>
  </si>
  <si>
    <t>Цилиндр тормозной задний ГАЗ-66, 52-3502040</t>
  </si>
  <si>
    <t>Диск сцепления нажимной с усил. пружинами 5233-1601090, 5233-1601090</t>
  </si>
  <si>
    <t>Подушка двигателя ГАЗ, 53-1001067</t>
  </si>
  <si>
    <t>Ремкомплект масляного фильтра ГАЗ, 53-1012010</t>
  </si>
  <si>
    <t>Элемент масляного фильтра, 53-1017140</t>
  </si>
  <si>
    <t>Ремкомплект масляного фильтра ГАЗ-53, 53-11-1017065</t>
  </si>
  <si>
    <t>Диск сцепления ведомый усиленный ГАЗ-53, 53-11-1601130-01</t>
  </si>
  <si>
    <t>Бензонасос, 53-1106011</t>
  </si>
  <si>
    <t>Диск сцепления ведомый, 53-1301130</t>
  </si>
  <si>
    <t>Насос водяной Г-53, 53-1307010-Б</t>
  </si>
  <si>
    <t>Корзина сцепления ГАЗ-53 160109011, 53-1601090-11</t>
  </si>
  <si>
    <t>Диск сцепления нажимной ГАЗ-53,66,ПАЗ  53-1601093, 53-1601093</t>
  </si>
  <si>
    <t>Стремянка зад в сборе, 53-1912408</t>
  </si>
  <si>
    <t>Комплект болтов карданного вала ГАЗ-53 (4х4х4), 53-2200000</t>
  </si>
  <si>
    <t>Крестовина, 53-2201025</t>
  </si>
  <si>
    <t>Рессора передняя, 53-2902012</t>
  </si>
  <si>
    <t>Амортизатор ГАЗ в сборе, 53-2905006</t>
  </si>
  <si>
    <t>Амортизатор, 53-2905010</t>
  </si>
  <si>
    <t>Подрессорник ГАЗ-53,3307, 53-2913012</t>
  </si>
  <si>
    <t>Шланг тормозной, 53-3506025-01</t>
  </si>
  <si>
    <t>Усилитель тормозов вакуумный, 53-3550010</t>
  </si>
  <si>
    <t>Реле поворота РС950А, 53-3726410</t>
  </si>
  <si>
    <t>Замок двери правый, 53-6105012</t>
  </si>
  <si>
    <t>Замок двери левый, 53-6105013</t>
  </si>
  <si>
    <t>Радиатор отопителя, 53-8101060-ВВ</t>
  </si>
  <si>
    <t>Переключатель света центральный, 531.3709</t>
  </si>
  <si>
    <t>фильтр масляный /элемент/ ГАЗ-53, 5311-1017140</t>
  </si>
  <si>
    <t>Фильтр масляный, 5340-1012075</t>
  </si>
  <si>
    <t>Вал карданный L=2595мм, 53А-2200011</t>
  </si>
  <si>
    <t>Крестовина кардана с сальниками и подшипниками в сборе, 53А-2201025</t>
  </si>
  <si>
    <t>Крестовина ГАЗ-53, 53А-2201026</t>
  </si>
  <si>
    <t>Крестовина, 53А-2201800</t>
  </si>
  <si>
    <t>Лист задней рессоры №1, 53А-2912015-01</t>
  </si>
  <si>
    <t>Лист задней рессоры №2, 53А-2912016-02</t>
  </si>
  <si>
    <t>Крестовина в сборе 35х98 (под крышку), 53А.2201025.02</t>
  </si>
  <si>
    <t>Фара ГАЗ-33061, 3309 (24v), 62.3711010-19</t>
  </si>
  <si>
    <t>Турбокомпрессор ТКР-6.1 Д245.9-335/336, 620.1118010.05</t>
  </si>
  <si>
    <t>Диск колесный, 6501-3101012</t>
  </si>
  <si>
    <t>Глушитель с трубами в сборе, 66-01-1200010-11</t>
  </si>
  <si>
    <t>Радиатор в сборе, 66-01-1301010</t>
  </si>
  <si>
    <t>Цилиндр привода выключения сцепления, 66-01-1602512</t>
  </si>
  <si>
    <t>Тяга продольная рул., 66-01-3003010</t>
  </si>
  <si>
    <t>Силовой цилиндр гидроусилителя руля в сборе, 66-01-3405011-01</t>
  </si>
  <si>
    <t>Клапан управления гидроусилителя рул в сборе, 66-01-3430010-04</t>
  </si>
  <si>
    <t>Барабан тормозной ГАЗ-66, 66-01-3501070-03</t>
  </si>
  <si>
    <t>Кулак поворотный правый в сборе, 66-02-2304010</t>
  </si>
  <si>
    <t>Шарнир равных угловых скоростей длинный (правый) ГАЗ-66, 66-02-2304060</t>
  </si>
  <si>
    <t>Шарнир равных угловых скоростей, короткий (левый) ГАЗ-66, 66-02-2304061</t>
  </si>
  <si>
    <t>Полуось заднего моста ГАЗ-66, 66-02-2403070-01</t>
  </si>
  <si>
    <t>Кран подкачки колёс, 66-02-4224202</t>
  </si>
  <si>
    <t>Подушка передней опоры двигателя в сборе, 66-1001020</t>
  </si>
  <si>
    <t>Бак топливный левый в сборе, 66-1101011-10</t>
  </si>
  <si>
    <t>Глушитель, 66-1201010</t>
  </si>
  <si>
    <t>Насос водяной, 66-1307010-Б2</t>
  </si>
  <si>
    <t>Цилиндр тормозной передний, 66-16-3501040</t>
  </si>
  <si>
    <t>Цилиндр тормозной передний, 66-16-3501041</t>
  </si>
  <si>
    <t>Цилиндр колесный ГАЗ 33081 задний , 66-16-3502040</t>
  </si>
  <si>
    <t>Цилиндр главный, 66-1602300</t>
  </si>
  <si>
    <t>Цилиндр сцепления  66-1602300 главный, 66-1602300 главный</t>
  </si>
  <si>
    <t>КПП в сборе 66-1700010-13, 66-1700010-13</t>
  </si>
  <si>
    <t>Раздаточная коробка с центральным тормозом в сборе, 66-1800010</t>
  </si>
  <si>
    <t>Вал карданный длинный ГАЗ-66, 66-2201010-03</t>
  </si>
  <si>
    <t>Вал карданный промежуточный корот. ГАЗ-66 в сборе, 66-2202010</t>
  </si>
  <si>
    <t>Кулак поворотный ГАЗ-66 левый в сборе 66-2304011, 66-2304011</t>
  </si>
  <si>
    <t>Редуктор заднего моста ГАЗ-66, 66-2402010</t>
  </si>
  <si>
    <t>Главная передача, 66-2403010</t>
  </si>
  <si>
    <t>Наконечник правый, 66-3003056</t>
  </si>
  <si>
    <t>Наконечник левый, 66-3003057</t>
  </si>
  <si>
    <t>Механизм рулевой, 66-3400014</t>
  </si>
  <si>
    <t>Насос ГУРа, 66-3407011</t>
  </si>
  <si>
    <t>Шланг ГУР (3шт), 66-3408020</t>
  </si>
  <si>
    <t>Цилиндр колесной переднего тормоза в сборе правый, 66-3501040</t>
  </si>
  <si>
    <t>Цилиндр колесной переднего тормоза в сборе левый, 66-3501041</t>
  </si>
  <si>
    <t>Колодка тормозная с накладкой в сборе ГАЗ-66, 66-3502090-01</t>
  </si>
  <si>
    <t>Цилиндр главный тормозной, 6611-3505211</t>
  </si>
  <si>
    <t>Цилиндр тормоза задний ГАЗ-66, 6616-3502040</t>
  </si>
  <si>
    <t>Стартер Г-66 71-3708, 71-3708</t>
  </si>
  <si>
    <t>Стартер ГАЗ 33081, 7402.3708 19ВУ178552</t>
  </si>
  <si>
    <t>Подшипник, 7515 ГОСТ-520-89</t>
  </si>
  <si>
    <t>Фара основная МАЗ, КАМАЗ, ГАЗ, УАЗ, ЗИЛ, 8702.3711010</t>
  </si>
  <si>
    <t>Фильтр  маслянный  ЕГЕРЬ, DIFA 5101/1</t>
  </si>
  <si>
    <t>Подшипник (6-27606аш2) Espra, ES6606</t>
  </si>
  <si>
    <t>Стекло ветровое Газель, GAZT0015</t>
  </si>
  <si>
    <t>Фильтр воздушный, GB-502 (EF-43K)</t>
  </si>
  <si>
    <t>Свеча зажигания Brisk № 17 для ЗИЛ, ГАЗ, УАЗ, N 17 (BRISK)</t>
  </si>
  <si>
    <t>Фильтр масляный, NF-1501</t>
  </si>
  <si>
    <t>Фильтр грубой очистки топлива (дизель) ГАЗ, ПАЗ, PL 270 (GB-6118)</t>
  </si>
  <si>
    <t>Фильтр-патрон осушитель воздуха , WABCO 432.410.22.27</t>
  </si>
  <si>
    <t>Свеча зажигания, А-14</t>
  </si>
  <si>
    <t>Ремень генератора, А1500</t>
  </si>
  <si>
    <t>Компрессор ГАЗ 33081, А29.05.000</t>
  </si>
  <si>
    <t>Катушка зажигания, Б-115В-3705000-01</t>
  </si>
  <si>
    <t>Зеркало малое (дополнительное), В-2 (170*220)</t>
  </si>
  <si>
    <t>Крестовина Г-66, 53А-2201030, Г-66, 53А-2201030</t>
  </si>
  <si>
    <t xml:space="preserve">Колодки тормозные (бараб) ГАЗ 27527 , Г3302-3221- 2217 </t>
  </si>
  <si>
    <t>Комплект проводов высокого напряжения ГАЗ-53 511-3707243, ГАЗ-53 511-3707243</t>
  </si>
  <si>
    <t>Стекло ветровое ГАЗ-66 66-01-5206010, ГАЗ-66 66-01-5206010</t>
  </si>
  <si>
    <t>Цилиндр тормозной  ГАЗ-66 66-16-3501040 передний правый, ГАЗ-66 66-16-3501040 передний правый</t>
  </si>
  <si>
    <t>Цилиндр тормозной  ГАЗ-66 66-16-3501041 передний левый, ГАЗ-66 66-16-3501041 передний левый</t>
  </si>
  <si>
    <t>Трос спидометра Г-66 ГВН-300Ж1, ГВН-300Ж1</t>
  </si>
  <si>
    <t>Генератор, ГГ273В1-3701000-03</t>
  </si>
  <si>
    <t>Пневмокомпрессор, для дв. ММЗ Д245 А29.05.000-А-06</t>
  </si>
  <si>
    <t>Комплект прокладок двигателя ГАЗ-53, 3307, для ЗМЗ-511, 20 наименований</t>
  </si>
  <si>
    <t>Фильтр тонкой очистки топлива ямз534 Евро 4/М18*1,5/ЕКО-03,372 WDK962.1/9.3.18/B7290, Евро 4/М18*1,5/ЕКО-03,372 WDK962.1/9.3.18/B7290</t>
  </si>
  <si>
    <t>Карбюратор К-135 66-70-1107, К-135 66-70-1107</t>
  </si>
  <si>
    <t>Модуль педальный, КДБА 453621.008-32</t>
  </si>
  <si>
    <t xml:space="preserve">Датчик выключатель стоп-сигнала, ММ-125 </t>
  </si>
  <si>
    <t>Датчик, ММ-358</t>
  </si>
  <si>
    <t>Ремень вентилятора ММЗ 1308000 ГАЗ, ММЗ 1308000</t>
  </si>
  <si>
    <t>Мотор отопителя ГАЗ-53, МЭ 236/21.3780</t>
  </si>
  <si>
    <t>Турбокопрессор ГАЗ-3308, ТКР 6-00.02</t>
  </si>
  <si>
    <t>Турбокомпрессор ГАЗ 33081, ТКР 651.0903</t>
  </si>
  <si>
    <t>Турбокомпрессор для Д.245.7Е2, ТКР-6-1-09.03</t>
  </si>
  <si>
    <t xml:space="preserve"> Фара комплект, ФГ-122 (металл)</t>
  </si>
  <si>
    <t>Ремень 1280, 11*10</t>
  </si>
  <si>
    <t>Комплект прокладок двигателя (полн. 28шт), 130-100*РК</t>
  </si>
  <si>
    <t>поршневые кольца ЗИЛ 131, 130-1000101</t>
  </si>
  <si>
    <t>Вкладыши коренные, 130-1000102</t>
  </si>
  <si>
    <t>Вкладыши шатунные, 130-1000104</t>
  </si>
  <si>
    <t>комплект поршневой группы(полный) ЗИЛ-130, 130-1000108-А</t>
  </si>
  <si>
    <t>Головка блока ЗИЛ, 130-1003012</t>
  </si>
  <si>
    <t>Колпачки маслосъемные, 130-1007000</t>
  </si>
  <si>
    <t>Колпачки маслосъемные ЗИЛ 130-1007014-6, 130-1007014-6</t>
  </si>
  <si>
    <t>Радиатор охлаждения, 130-1301010</t>
  </si>
  <si>
    <t>Диск сцепления ведомый, 130-1601130</t>
  </si>
  <si>
    <t>Диск сцепления ведомый МЗ (усиленный) ЗиЛ-130, 130-1601130М</t>
  </si>
  <si>
    <t>Рессора перед. ЗИЛ 11лист (ст.обр.), 130-2902011-В</t>
  </si>
  <si>
    <t>Компрессор ЗИЛ-130, 130-3509009Л</t>
  </si>
  <si>
    <t>Рессора задняя в сборе ЗИЛ 130, 130Д-2912011-В2</t>
  </si>
  <si>
    <t>Комплект прокладок двигателя ЗИЛ-130 полный, 19 наименований</t>
  </si>
  <si>
    <t>распределитель зажигания ЗИЛ-130, 4902.3706</t>
  </si>
  <si>
    <t>двигатель ЗИЛ 130, 508.100040</t>
  </si>
  <si>
    <t>Подшипник, 7815А</t>
  </si>
  <si>
    <t>карбюратор, К 88 А</t>
  </si>
  <si>
    <t>Стартер ЗИЛ, СТ230К-3708000</t>
  </si>
  <si>
    <t>Фильтр воздушный, 040-1109080</t>
  </si>
  <si>
    <t>Оптический элемент, 09-3711200-10</t>
  </si>
  <si>
    <t>Подшипник редуктора УАЗ передний, 102304</t>
  </si>
  <si>
    <t>Фильтр топливный погружного насоса (сетка), 1118-1139200</t>
  </si>
  <si>
    <t>Бачок омывателя , 1132-5208010</t>
  </si>
  <si>
    <t>Колодка тормозная, 12-3501090</t>
  </si>
  <si>
    <t>Комплект ремонтный ступицы УАЗ, 127509</t>
  </si>
  <si>
    <t>Подшипник ступицы, 127509</t>
  </si>
  <si>
    <t>Фильтр топливный, 15-1117010</t>
  </si>
  <si>
    <t>Гайка колесная УАЗ 20-3101040-Б, 20-3101040-Б</t>
  </si>
  <si>
    <t>накладка фрикционная колодки, УАЗ, 20-3501105</t>
  </si>
  <si>
    <t xml:space="preserve">Мотор отопителя МЭ236В, 21-3780 </t>
  </si>
  <si>
    <t>Фильтр масляный, 2105-102005</t>
  </si>
  <si>
    <t>Крышка бака топливного с ключом, 2108-1103010-11</t>
  </si>
  <si>
    <t>Бензонасос электрический с фильтром, 21103.1139008</t>
  </si>
  <si>
    <t>Коробка КПП 5-ступ., 2206-1700010-1</t>
  </si>
  <si>
    <t>Вал карданный задний, 2206-2201010-10</t>
  </si>
  <si>
    <t>Вал карданный УАЗ 2206 задний ЕВРО 4 под мост Спайсер, 220695-2201010-25</t>
  </si>
  <si>
    <t>Вал карданный передний, 220695-2203010-10</t>
  </si>
  <si>
    <t>Блок управления двигателем, 220695-3763013-00</t>
  </si>
  <si>
    <t>Датчик кислорода, 220695-3826013</t>
  </si>
  <si>
    <t>Фонарь противотуманный, 2462-3716010</t>
  </si>
  <si>
    <t>Датчик заднего хода КПП, 255-1702050</t>
  </si>
  <si>
    <t>Фара под гидрокорректор с ободом, 3-3711-16</t>
  </si>
  <si>
    <t>Катушка зажигания, 30125-3705000</t>
  </si>
  <si>
    <t>подшипник вала вторичного УАЗ, 3056207</t>
  </si>
  <si>
    <t>Крестовина УАЗ, ГАЗ-24, 3102-2201025</t>
  </si>
  <si>
    <t>Крестовина ГАЗ, УАЗ, 3102-2201800Р</t>
  </si>
  <si>
    <t>Фильтр масляный УАЗ, 3105-1012005</t>
  </si>
  <si>
    <t>Глушитель, 3151-1201010</t>
  </si>
  <si>
    <t>Вал карданный задний ред. моста 3151-2201010, 3151-2201010</t>
  </si>
  <si>
    <t>Шкворень УАЗ с подшипником н/о (4шт.), 3151-2304019</t>
  </si>
  <si>
    <t>Амортизатор, 3151-2905006</t>
  </si>
  <si>
    <t>Амортизатор, 3151-2915006</t>
  </si>
  <si>
    <t>Подшипник ступицы УАЗ, 3151-3103025</t>
  </si>
  <si>
    <t>Цилиндр задний тормозной УАЗ 3151-3502040, 3151-3502040</t>
  </si>
  <si>
    <t>цилиндр гл. тормоза 2х бач., 3151-3505010</t>
  </si>
  <si>
    <t>Генератор, 3151-3701000</t>
  </si>
  <si>
    <t>Рулевой механизм (механизм ГУРа), 3151-48-3400500 ( ШНКФ 453461.133-50)</t>
  </si>
  <si>
    <t>Радиатор отопления кузова, 3151-8101060-41</t>
  </si>
  <si>
    <t>Зеркало, 3151-8201502/03-11</t>
  </si>
  <si>
    <t>Фильтр топливный, 3151-95-1117010</t>
  </si>
  <si>
    <t>Комплект трубок тормозных на задний мост, 3151-95-3501085-13</t>
  </si>
  <si>
    <t>Трос стояночного тормоза, 3151-95-3508068</t>
  </si>
  <si>
    <t>Элемент воздушного фильтра (ЭВФ 040), 31512-1109080-42</t>
  </si>
  <si>
    <t>Вал карданный (задний), 31512-2201010-20</t>
  </si>
  <si>
    <t>Вал карданный (передний) , 31512-2203010</t>
  </si>
  <si>
    <t>Шарнир поворотного кулака переднего моста правый, 31512-2304060  1445мм L=633,7мм</t>
  </si>
  <si>
    <t>Шарнир поворот кулака , 31512-2304061</t>
  </si>
  <si>
    <t>Мост задний в сборе, 31512-2400010</t>
  </si>
  <si>
    <t>Рессора задняя (3 листа) L=1415 мм, 31512-2912010</t>
  </si>
  <si>
    <t>стартер в сборе, 31512-3708001</t>
  </si>
  <si>
    <t xml:space="preserve">Элемент воздушного фильтра, 315126-1109080 </t>
  </si>
  <si>
    <t>Cиденье переднее правое, 31514-6810010-40</t>
  </si>
  <si>
    <t>Сиденье переднее левое, 31514-6810011-40</t>
  </si>
  <si>
    <t>Фильтр тонкой очистки топлива Евро-3, УАЗ-3163, 315195-1117010-10</t>
  </si>
  <si>
    <t>Радиатор охлаждения , 3160 - 1301010-01</t>
  </si>
  <si>
    <t>Втулка ушка рессоры металическая, 3160-00-2912032-95</t>
  </si>
  <si>
    <t>Подушка опоры двигателя, 3160-1001020-01</t>
  </si>
  <si>
    <t>Фильтр воздушный УАЗ-3160, 3163 высокий, 3160-1109080-11, 409-1109013</t>
  </si>
  <si>
    <t>Глушитель, 3160-1201010-11-20</t>
  </si>
  <si>
    <t>Радиатор водяной УАЗ, 3160-1301010</t>
  </si>
  <si>
    <t>Комплект патрубков радиатора (4шт), 3160-1303010</t>
  </si>
  <si>
    <t>Электровентилятор УАЗ-3160 Патриот, 3160-1308024</t>
  </si>
  <si>
    <t>Бачок расширительный УАЗ-3160, 3160-1311014</t>
  </si>
  <si>
    <t>цилиндр сцепления УАЗ, 3160-1602510</t>
  </si>
  <si>
    <t>Насос гидроусилителя, 3160-20-3407010-00</t>
  </si>
  <si>
    <t>Ключ регулировки шкворней, 3160-2304</t>
  </si>
  <si>
    <t>Ключ шкворня УАЗ, 3160-2304019</t>
  </si>
  <si>
    <t>Сальник поворотного кулака, 3160-2304052</t>
  </si>
  <si>
    <t>Амортизатор УАЗ 3160-2905006, 3160-2905006</t>
  </si>
  <si>
    <t>Втулка стабилизатора УАЗ-Хантер центральная, 3160-2906040</t>
  </si>
  <si>
    <t>Дифференциал в сборе с главной парой 9/37, 3160-30-2403010-11</t>
  </si>
  <si>
    <t>Насос ГУРа, 3160-3407008</t>
  </si>
  <si>
    <t>Колодка передняя дисковая , 3160-35010090</t>
  </si>
  <si>
    <t>Суппорт тормоза переднего в сборе, 3160-3501010</t>
  </si>
  <si>
    <t>Тормоз передний правый в сборе, 3160-3501010</t>
  </si>
  <si>
    <t>Суппорт левый в сборе универсальный, 3160-3501011</t>
  </si>
  <si>
    <t>Тормоз передний левый в сборе, 3160-3501011</t>
  </si>
  <si>
    <t>Колодка тормозная передняя, 3160-3501090</t>
  </si>
  <si>
    <t>Цилиндр тормозной УАЗ 3160, 3160-3502040</t>
  </si>
  <si>
    <t>Цилиндр тормоза главный УАЗ 3160 с бачком, 3160-3505010</t>
  </si>
  <si>
    <t>Шланг тормозной передний, 3160-3506060</t>
  </si>
  <si>
    <t>Датчик массового расхода воздуха 3160-3826020, 3160-3826020</t>
  </si>
  <si>
    <t>Шарнир поворотного кулака короткий (прав), 3160-50-2304060</t>
  </si>
  <si>
    <t>Шарнир поворотного кулака длинный (лев), 3160-50-2304061</t>
  </si>
  <si>
    <t>Стекло ветровое, 3160-5206010-01</t>
  </si>
  <si>
    <t>Ручка двери , 3160-6305150</t>
  </si>
  <si>
    <t>Вал карданный передний (L-509mm), 31601-2200010-10</t>
  </si>
  <si>
    <t>Фильтр тонкой очистки, 31602-1117020-01</t>
  </si>
  <si>
    <t>Ремень 6РК 1210, 31602-1308020-01</t>
  </si>
  <si>
    <t>Муфта сцепления в сборе с подшипником УАЗ, 31605-1601180</t>
  </si>
  <si>
    <t>Цилиндр сцепления рабочий, 31605-1602510-02</t>
  </si>
  <si>
    <t>Насос топливный, погружной с мотором, 316051-1139020</t>
  </si>
  <si>
    <t>Радиатор 3-ряд., 31608-1301010-02</t>
  </si>
  <si>
    <t>Опора шаровая поворотного кулака, 3162-2304012</t>
  </si>
  <si>
    <t>Мост задний Патриот, 3162-2400010-10</t>
  </si>
  <si>
    <t>Амортизатор газомасляный задний, 3162-2905006-10</t>
  </si>
  <si>
    <t>Амортизатор передний УАЗ-Патриот газомасляный, 3162-2905006-95</t>
  </si>
  <si>
    <t>Амортизатор задний, 3162-2915006-51</t>
  </si>
  <si>
    <t>Цилиндр  главный тормозной, 3162-3505010</t>
  </si>
  <si>
    <t>Замок зажигания, 3162-3704010</t>
  </si>
  <si>
    <t>Ремень 6РК1235 привода насоса ГУРа "УАЗ", 3163-00-1308020-30</t>
  </si>
  <si>
    <t>Ремкомплект ГРМ , 3163-1006040-371</t>
  </si>
  <si>
    <t>Модуль погружного бензонасоса УАЗ Патриот ЕВРО-3, 3163-1139020-01</t>
  </si>
  <si>
    <t>Диск сцепления, 3163-1601130</t>
  </si>
  <si>
    <t>КПП в сборе, 3163-1700010</t>
  </si>
  <si>
    <t>Шкворень (4шт), 3163-2304019</t>
  </si>
  <si>
    <t>Сайлентблок рессоры, 3163-2912020</t>
  </si>
  <si>
    <t>Шланг тормозной передний (длин), 3163-3506150</t>
  </si>
  <si>
    <t>Мотор отопителя, 3163-8110020</t>
  </si>
  <si>
    <t>КПП УАЗ 452/3303  5-ступ/АДС, 3182-1700010</t>
  </si>
  <si>
    <t>Электропомпа отопителя, 32-3780010</t>
  </si>
  <si>
    <t>Генератор ЗМЗ-409 14V 90А , 3212.3771</t>
  </si>
  <si>
    <t>Резонатор, 3303-1202008</t>
  </si>
  <si>
    <t>Вал карданный УАЗ-452 передний, 33036-2203010-10</t>
  </si>
  <si>
    <t>Редуктор передний, 33081-2402010</t>
  </si>
  <si>
    <t>цилиндр сцепления рабочий, 3740-3511112</t>
  </si>
  <si>
    <t>Датчик заднего хода ВК-418, 3741-00-3710500-03</t>
  </si>
  <si>
    <t>Трос акселератора, 3741-08-1108050</t>
  </si>
  <si>
    <t>Трос акселератора, 3741-10805010</t>
  </si>
  <si>
    <t>Фильтр воздушный, 3741-1109080</t>
  </si>
  <si>
    <t>Фильтр тонкой очистки топлива УАЗ, 3741-1117009</t>
  </si>
  <si>
    <t>Бензонасос погружной ЭБН 3741-1139020, 3741-1139020</t>
  </si>
  <si>
    <t>Глушитель с выхлопной трубой в сборе, 3741-1200012-07</t>
  </si>
  <si>
    <t>Радиатор системы охлаждения УАЗ-3741 3-х рядн. 3741-1301010, 3741-1301010</t>
  </si>
  <si>
    <t>Радиатор УАЗ-452, 3741-1301010-04</t>
  </si>
  <si>
    <t>Цилиндр главный выключения сцепления. 3741-1602300, 3741-1602300</t>
  </si>
  <si>
    <t>Цилиндр сцепления главный, 3741-1602300</t>
  </si>
  <si>
    <t>Сальник хвостовика 2 пружины, 3741-1701212</t>
  </si>
  <si>
    <t>Рычаг механизма переключения передач (кривой), 3741-1702180</t>
  </si>
  <si>
    <t>Вал карданный задний, 3741-2201010-10</t>
  </si>
  <si>
    <t>Вал карданный передний УАЗ, 3741-2201010-10</t>
  </si>
  <si>
    <t>Вал карданный передний УАЗ-452 3741-2203010, 3741-2203010</t>
  </si>
  <si>
    <t>Мост передний УАЗ 3741-2300011-20, 3741-2300011-20</t>
  </si>
  <si>
    <t>Шрус УАЗ-3151,3741 правый L-660мм, 3741-2304060-01</t>
  </si>
  <si>
    <t>Сальник шруса УАЗ, 3741-2304071</t>
  </si>
  <si>
    <t>Мост задний, 3741-2400010</t>
  </si>
  <si>
    <t>Главная пара УАЗ (37 зубьев), 3741-2402020</t>
  </si>
  <si>
    <t>Подшипник редуктора задний, 3741-2402025</t>
  </si>
  <si>
    <t>Сальник ступицы (60*85), 3741-3103038</t>
  </si>
  <si>
    <t>Тормоз пер правый, 3741-3501010</t>
  </si>
  <si>
    <t>Тормоз пер левый, 3741-3501011</t>
  </si>
  <si>
    <t>Комплект тормозных трубок УАЗ-452 медь (12 шт), 3741-3506015/21/24/80/88</t>
  </si>
  <si>
    <t>Фонарь задний ФП-132, 3741-3716010</t>
  </si>
  <si>
    <t>Блок управления ДВС, 3741-3763010-04</t>
  </si>
  <si>
    <t>Уплотнитель стекла, 3741-5206012/14</t>
  </si>
  <si>
    <t>Стеклоподъемник, 3741-6104010</t>
  </si>
  <si>
    <t>Ручка стеклоподъемника, 3741-6104060</t>
  </si>
  <si>
    <t>Радиатор отопления кузова, 3741-8101060-23</t>
  </si>
  <si>
    <t>Зеркала в сборе прав., лев., 3741-8201300 (301)</t>
  </si>
  <si>
    <t>Ремень безопасности (2шт), 3741-8217010/11</t>
  </si>
  <si>
    <t>Мост передний Тимкен СГР, 374100230001120</t>
  </si>
  <si>
    <t>Мост задний Тимкен СГР, 374100240001095</t>
  </si>
  <si>
    <t>Коробка раздаточная, 3909-1800120</t>
  </si>
  <si>
    <t>Вал карданный переднего моста УАЗ, 3909-2203010</t>
  </si>
  <si>
    <t>Гидронатяжитель, 402-1006100-223</t>
  </si>
  <si>
    <t>Генератор 65а, 402-3701010</t>
  </si>
  <si>
    <t>Стартер, 402-3708000</t>
  </si>
  <si>
    <t>Свеча зажигания NR-17YC (BRICK), 402.3707008</t>
  </si>
  <si>
    <t>Головка блока цилиндров 409 в сборе с клапанами, 405-1003007</t>
  </si>
  <si>
    <t>Катушка зажигания, 405-3705-03</t>
  </si>
  <si>
    <t>Свеча зажигания DR-17YS (BRISK), 4052-3707000-10</t>
  </si>
  <si>
    <t>Ролик натяжителя ремня генератора, 40524-1041056</t>
  </si>
  <si>
    <t>Комплект поршневых колец д-95,5 мм (ЕВРО-3) , 40524.1000100-10    ЗМЗ-409 KENO</t>
  </si>
  <si>
    <t>Гидротолкатель клапана (8шт), 406-1007045-252</t>
  </si>
  <si>
    <t>Прокладка крышки клапанов, 406-1007245-01</t>
  </si>
  <si>
    <t>Фильтр масляный, 406-1012005-01</t>
  </si>
  <si>
    <t>Фильтр масляный УАЗ, 406-1012005-11</t>
  </si>
  <si>
    <t>Шкив водяного насоса, 406-1308025-11</t>
  </si>
  <si>
    <t>Ролик натяжной, 406-1308080-30</t>
  </si>
  <si>
    <t>Диск сцепления, 406-1601130</t>
  </si>
  <si>
    <t>Стартер , 406-3708000-51</t>
  </si>
  <si>
    <t>Гидрокомпенсаторы клапанов ЗМЗ-406 ,409, 406-3906613 ЛС.</t>
  </si>
  <si>
    <t>Ремкомплект двигателя УАЗ , 406-3906625-06</t>
  </si>
  <si>
    <t>Ролик натяжной, 406.1308080-20</t>
  </si>
  <si>
    <t>Головка блока цилиндров , 406.3906562 (с клапанами, с прокладкой)</t>
  </si>
  <si>
    <t>Ремкомплект ГРМ 406 дв. 2-х ряд. полный, 406.3906625</t>
  </si>
  <si>
    <t>Муфта (корзина) сцепления 406,409, 4061-3906605 (+диск+выжим.)</t>
  </si>
  <si>
    <t>Свеча с резистором Евро-3, 4062-3707000-02</t>
  </si>
  <si>
    <t>Насос водяной, 4062-3906629-10</t>
  </si>
  <si>
    <t xml:space="preserve">Насос водяной, 4062-3906629-30 </t>
  </si>
  <si>
    <t>Прокладка крышки клапанов, 40624-1007245-10</t>
  </si>
  <si>
    <t>Комплект прокладок двигателя Евро-3, 40624-3906022-100</t>
  </si>
  <si>
    <t>Двигатель в сборе УАЗ 3160, 3162 409-1000399, 409-1000399</t>
  </si>
  <si>
    <t>Прокладка крышки клапанов, 409-1007245</t>
  </si>
  <si>
    <t>Фильтр тонкой очистки, 409-1117010</t>
  </si>
  <si>
    <t>Корзина сцепления УАЗ, 409-1601000</t>
  </si>
  <si>
    <t>Сцепление, 409-3906604</t>
  </si>
  <si>
    <t>Форсунка ЗМЗ- 409 ЕВРО-3, 40904-1132010</t>
  </si>
  <si>
    <t>Датчик температуры, 40904-3828000</t>
  </si>
  <si>
    <t>Поршень 95,5 ПОН Евро-3, 40904.1004018-10 Г</t>
  </si>
  <si>
    <t>Ролик натяжной (ручейковый), 4091-1308080</t>
  </si>
  <si>
    <t>Провода высоковольтные (ЗМЗ), 4091-3707244-275</t>
  </si>
  <si>
    <t>Диск сцепления ведомый УАЗ, 417-1601130</t>
  </si>
  <si>
    <t>Коленчатый вал УАЗ, 4173-1005010</t>
  </si>
  <si>
    <t>Диск сцепл.нажимной лепестк. 5-ст.(УМЗ), 4173-1601090-01</t>
  </si>
  <si>
    <t>Корзина сцепления лепестковая 5-ступ., 4173-1601090-02</t>
  </si>
  <si>
    <t xml:space="preserve">Маховик, 4173.1005115-30 </t>
  </si>
  <si>
    <t>Вал карданный задний, 42000.3163-00-2201010-00</t>
  </si>
  <si>
    <t xml:space="preserve">Диск сцепления  ведомый УАЗ (лепестковое сцепл) 421-1601130, 421-1601130 </t>
  </si>
  <si>
    <t>насос водяной, 421.1307010-01</t>
  </si>
  <si>
    <t>Диск сцепления нажимной (лепестковый) УАЗ, 4215-1601090</t>
  </si>
  <si>
    <t>Корзина сцепления (лепестковая) УАЗ, 4215-1601090-01</t>
  </si>
  <si>
    <t>Стартер , 4216.3708</t>
  </si>
  <si>
    <t>Сальник хвостовика 42х68х16,4, 42х68х16,4</t>
  </si>
  <si>
    <t>Брызговик передний УАЗ (2 шт.), 450-5107310</t>
  </si>
  <si>
    <t>Ручка двери, 450-6105151</t>
  </si>
  <si>
    <t>Замок двери боковой УАЗ-452 с кор. тягой, 451-10-6205012-13</t>
  </si>
  <si>
    <t>Комплект патрубков УАЗ, 451-130310</t>
  </si>
  <si>
    <t>Диск сцепленя ведомый 451-1601130, 451-1601130</t>
  </si>
  <si>
    <t>Рычаг КПП прямой, УАЗ, 451-1702184</t>
  </si>
  <si>
    <t>Втулка амортизатора УАЗ (полиуритан), 451-2905432</t>
  </si>
  <si>
    <t>Тормоз  задний, 451-3502010</t>
  </si>
  <si>
    <t>Тормоз ручной, 451-3507010</t>
  </si>
  <si>
    <t>Замок двери боковой УАЗ-452 с длин. тягой, 451-50-6105012-02</t>
  </si>
  <si>
    <t>Ручка двери наружная правая, 451А-6323130</t>
  </si>
  <si>
    <t>Подшипник редуктора, 451Д-2402041</t>
  </si>
  <si>
    <t>Подушка рессоры, 451Д-2902430</t>
  </si>
  <si>
    <t>Механизи (редуктор) рулевой УАЗ с валом, 451Д-3400013-0</t>
  </si>
  <si>
    <t>Рулевое управление без сошки и рулевого колеса в сборе, 451Д-340013-01</t>
  </si>
  <si>
    <t>накладки тормозные УАЗ, 452-1001510</t>
  </si>
  <si>
    <t>Блок педалей, 452-1602008</t>
  </si>
  <si>
    <t>Комплект ремонтный поворотного кулака УАЗ-469, 452, 452-2304000</t>
  </si>
  <si>
    <t>Подушка рессоры (2шт), 452-2900000</t>
  </si>
  <si>
    <t>Рессора в сборе, 452-2902012-03</t>
  </si>
  <si>
    <t>Рессора УАЗ 452 (13 листов) 1200мм, 452-2902012-04</t>
  </si>
  <si>
    <t>Амортизатор УАЗ, 452-2905006</t>
  </si>
  <si>
    <t>Цилиндр главный тормозной УАЗ-452, 452-3505010</t>
  </si>
  <si>
    <t>Свеча зажигания F-501 (к-т4шт) FINWHALE, 452-3707010</t>
  </si>
  <si>
    <t>Брызговик УАЗ (2 шт.) 452-5107514, 452-5107514</t>
  </si>
  <si>
    <t>Стекло лобовое 452-5206010 УАЗ, 452-5206010 УАЗ</t>
  </si>
  <si>
    <t>Зеркало 452-8201502/03, 452-8201502/03</t>
  </si>
  <si>
    <t>Шарнир поворотного кулака лев/прав УАЗ, 452А-2304060/61</t>
  </si>
  <si>
    <t>Цилиндр сцепления главный УАЗ, 469-1602300</t>
  </si>
  <si>
    <t>Комплект предохранителей (5, 7, 10, 15, 20, 30А), 469-171-700</t>
  </si>
  <si>
    <t>Комплект предохранителей (10, 15, 20, 25А), 469-182-000</t>
  </si>
  <si>
    <t>Крестовина ГАЗ-24-3110,УАЗ вала карданного 469-2201025 в сборе, 469-2201025</t>
  </si>
  <si>
    <t>Крестовина карданного вала, 469-2201025ВК</t>
  </si>
  <si>
    <t>Крестовина кардана УАЗ, 469-2201026</t>
  </si>
  <si>
    <t>Крестовина карданного вала заднего в сборе 469-2201030, 469-2201030</t>
  </si>
  <si>
    <t>Крестовина УАЗ, 469-2201800Р</t>
  </si>
  <si>
    <t>набор прокладок поворотного кулака, 469-23040</t>
  </si>
  <si>
    <t>комплект шкворней н/о на подшипниках из 4-х шт УА  З469-2304015, 469-2304015</t>
  </si>
  <si>
    <t>К-т шкворней н/о на подшипниках в сб. из 4-х шт., 469-2304015-П</t>
  </si>
  <si>
    <t>Шарнир поворотного кулака ред.моста кор.469-2304060-00, 469-2304060-00</t>
  </si>
  <si>
    <t>Шарнир поворотного кулака ред.моста дл.469-2304061-00, 469-2304061-00</t>
  </si>
  <si>
    <t>Рессора передняя в сборе (8 листов), 469-2902012-03</t>
  </si>
  <si>
    <t>Втулка рессоры, 469-2902013</t>
  </si>
  <si>
    <t>Втулка рессоры УАЗ, 469-2902028</t>
  </si>
  <si>
    <t>аммортизатор УАЗ, 469-29115006</t>
  </si>
  <si>
    <t>Комбинация приборов УАЗ в сборе, 469-31519-3805010</t>
  </si>
  <si>
    <t>Рулевой механизм (редуктор), 469-3400014-11</t>
  </si>
  <si>
    <t>Наконечник тяги рулевой в сборе правый УАЗ-469, 469-3414056</t>
  </si>
  <si>
    <t>Наконечник рулевой правый, 469-3414056-01</t>
  </si>
  <si>
    <t>Наконечник тяги (левая резьба), 469-3414057</t>
  </si>
  <si>
    <t>Наконечник рулевой левый, 469-3414057-01</t>
  </si>
  <si>
    <t>Цилиндр колесный переднего тормоза, правый, 469-3501016</t>
  </si>
  <si>
    <t>Цилиндр тормозной рабочий лев. УАЗ-469, 469-3501041-01</t>
  </si>
  <si>
    <t>рабочий цилиндр передн. УАЗ, 469-3501046</t>
  </si>
  <si>
    <t>Барабан, 469-3501070</t>
  </si>
  <si>
    <t>Колодка тормозная, 469-3501090-02</t>
  </si>
  <si>
    <t>Цилиндр колесный переднего тормоза, левый, 469-35010АА</t>
  </si>
  <si>
    <t>Цилиндр заднии 32, 469-3502040</t>
  </si>
  <si>
    <t>Цилиндр тормозной рабочий д.25, 469-3502040</t>
  </si>
  <si>
    <t>Цилиндр тормозной задний УАЗ d-32, 469-3502040-01</t>
  </si>
  <si>
    <t>Колодка тормозная, 469-3502090</t>
  </si>
  <si>
    <t>Колодка тормозная, 469-3502091</t>
  </si>
  <si>
    <t>цилиндр тормозной главный, 469-3505010</t>
  </si>
  <si>
    <t>Шланг гибкий передних тормозов в сборе, 469-3506060</t>
  </si>
  <si>
    <t>Шланг гибкий задних тормозов в сборе, 469-3506062</t>
  </si>
  <si>
    <t>Шланг тормозной задний короткий, 469-3506085</t>
  </si>
  <si>
    <t>Колодка ручника в сборе, 469-3507014</t>
  </si>
  <si>
    <t>гидровакуумный усилитель тормоза, 469-3510010 УАЗ</t>
  </si>
  <si>
    <t>Цилиндр тормозной рабочий прав. УАЗ-469, 469-А3501040-01</t>
  </si>
  <si>
    <t>Насос топливный погружной, 505-1139-10</t>
  </si>
  <si>
    <t>Генератор, 5122-3771-30Т</t>
  </si>
  <si>
    <t>Генератор УАЗ-Патриот , 5122.3771000-30 (ЗМЗ-406, 405; 14В, 120Ам )</t>
  </si>
  <si>
    <t>Стартер, 5742-3708</t>
  </si>
  <si>
    <t>Подшипник задненго моста, 57707</t>
  </si>
  <si>
    <t>Фара в сборе, 62-3711-23</t>
  </si>
  <si>
    <t>Оптика Н4 без подсветки, 62-3711200-09</t>
  </si>
  <si>
    <t>Фара правая , 676.512.004</t>
  </si>
  <si>
    <t>Фара левая , 676.512.005</t>
  </si>
  <si>
    <t xml:space="preserve">Сальник переднего моста с обоймой (30*50), 69-2401034 </t>
  </si>
  <si>
    <t>Ремень ручейковый, 6PK-1195</t>
  </si>
  <si>
    <t>Ремень насоса ГУР с большим шкивом, 6РК-1190</t>
  </si>
  <si>
    <t>Ремень , 6РК1195</t>
  </si>
  <si>
    <t>Ремень генератора, 6РК1220</t>
  </si>
  <si>
    <t>Ремень 40524, 40525, 40904 Евро-3, 6РК1275</t>
  </si>
  <si>
    <t>Насос тосола 12 V, 75-3780-01</t>
  </si>
  <si>
    <t>Подшипник дифференциала, 7510</t>
  </si>
  <si>
    <t xml:space="preserve">Стартер УАЗ, 93-3708 </t>
  </si>
  <si>
    <t>Фильтр маслянный УАЗ, LX -01-М</t>
  </si>
  <si>
    <t>Амортизатор задний УАЗ-Патриот газомасляный, PLAZA АВ 157</t>
  </si>
  <si>
    <t>Стартер, ST4218-12V-1/9kW</t>
  </si>
  <si>
    <t>Фильтр воздушный, TSN 9.1.97</t>
  </si>
  <si>
    <t>Стекло ветровое  УАЗ-452, 3741 с полосой, YAZT0014</t>
  </si>
  <si>
    <t>Болт кардана  с гайкой ГАЗ, УАЗ, Б10-1-30</t>
  </si>
  <si>
    <t xml:space="preserve">Муфта отключения колеса (2шт), ВИАМ 002.303531 </t>
  </si>
  <si>
    <t>прокладка, ГБЦ УАЗ 421-1003020</t>
  </si>
  <si>
    <t>Ремень инерционный, двухточечный</t>
  </si>
  <si>
    <t>Двигатель УАЗ, ЗМЗ-40911</t>
  </si>
  <si>
    <t xml:space="preserve">Ремень безопасности универсальный (компл,2ед) , Инерционные </t>
  </si>
  <si>
    <t>Болт, М10х30х1 кардана УАЗ</t>
  </si>
  <si>
    <t>Шпилька ступицы переднего колеса (10шт), М22*1,50*85</t>
  </si>
  <si>
    <t>Датчик давления масла  ММ 358, ММ 358 3829010</t>
  </si>
  <si>
    <t>Фонарь передний, ПФ-130-А</t>
  </si>
  <si>
    <t>Фильтр масляный, С-102 "GB"</t>
  </si>
  <si>
    <t>Термостат, ТС107-1306100-04М</t>
  </si>
  <si>
    <t>Гайка шпильки колеса, УАЗ 20-3101040-Б</t>
  </si>
  <si>
    <t>Стекло ветровое УАЗ-3151 3151-5206010, УАЗ-3151 3151-5206010</t>
  </si>
  <si>
    <t>Бак топливный(левый), УАЗ-469 3151 1101009</t>
  </si>
  <si>
    <t>Бак топливный(правый), УАЗ-469 3151-1101008</t>
  </si>
  <si>
    <t>Интегральная схема УАЗ, Я-112А</t>
  </si>
  <si>
    <t>ОКПД2 29.32. Поставка запасных частей для автомобилей отечественного производства с бензиновыми двигателями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</si>
</sst>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" fontId="1" fillId="4" borderId="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left" vertical="top" wrapText="1"/>
      <protection locked="0"/>
    </xf>
    <xf numFmtId="3" fontId="2" fillId="6" borderId="3" xfId="0" applyNumberFormat="1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4" fontId="2" fillId="6" borderId="20" xfId="0" applyNumberFormat="1" applyFont="1" applyFill="1" applyBorder="1" applyAlignment="1">
      <alignment horizontal="center" vertical="top" wrapText="1"/>
    </xf>
    <xf numFmtId="4" fontId="2" fillId="7" borderId="2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9" fontId="15" fillId="2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1" fillId="7" borderId="13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right"/>
    </xf>
    <xf numFmtId="4" fontId="8" fillId="4" borderId="6" xfId="0" applyNumberFormat="1" applyFont="1" applyFill="1" applyBorder="1" applyAlignment="1" applyProtection="1">
      <alignment horizontal="right" vertical="center" wrapText="1"/>
    </xf>
    <xf numFmtId="4" fontId="8" fillId="4" borderId="7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4" fontId="7" fillId="4" borderId="13" xfId="0" applyNumberFormat="1" applyFont="1" applyFill="1" applyBorder="1" applyAlignment="1" applyProtection="1">
      <alignment horizontal="right" vertical="top" wrapText="1"/>
    </xf>
    <xf numFmtId="4" fontId="7" fillId="4" borderId="10" xfId="0" applyNumberFormat="1" applyFont="1" applyFill="1" applyBorder="1" applyAlignment="1" applyProtection="1">
      <alignment horizontal="right" vertical="top" wrapText="1"/>
    </xf>
    <xf numFmtId="0" fontId="0" fillId="0" borderId="24" xfId="0" applyNumberFormat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" fontId="8" fillId="4" borderId="5" xfId="0" applyNumberFormat="1" applyFont="1" applyFill="1" applyBorder="1" applyAlignment="1" applyProtection="1">
      <alignment horizontal="left" vertical="center"/>
    </xf>
    <xf numFmtId="4" fontId="7" fillId="4" borderId="11" xfId="0" applyNumberFormat="1" applyFont="1" applyFill="1" applyBorder="1" applyAlignment="1" applyProtection="1">
      <alignment horizontal="left" vertical="top"/>
    </xf>
    <xf numFmtId="4" fontId="7" fillId="4" borderId="12" xfId="0" applyNumberFormat="1" applyFont="1" applyFill="1" applyBorder="1" applyAlignment="1" applyProtection="1">
      <alignment horizontal="left" vertical="top"/>
    </xf>
    <xf numFmtId="0" fontId="4" fillId="6" borderId="19" xfId="0" applyFont="1" applyFill="1" applyBorder="1" applyAlignment="1">
      <alignment horizontal="center"/>
    </xf>
    <xf numFmtId="49" fontId="7" fillId="2" borderId="25" xfId="0" applyNumberFormat="1" applyFont="1" applyFill="1" applyBorder="1" applyAlignment="1" applyProtection="1">
      <alignment horizontal="left" vertical="top" wrapText="1"/>
      <protection locked="0"/>
    </xf>
    <xf numFmtId="49" fontId="7" fillId="2" borderId="26" xfId="0" applyNumberFormat="1" applyFont="1" applyFill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>
      <alignment horizontal="left" vertical="top" wrapText="1"/>
    </xf>
    <xf numFmtId="0" fontId="1" fillId="7" borderId="28" xfId="0" applyFont="1" applyFill="1" applyBorder="1" applyAlignment="1">
      <alignment horizontal="right"/>
    </xf>
    <xf numFmtId="4" fontId="0" fillId="0" borderId="24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3" fontId="0" fillId="0" borderId="27" xfId="0" applyNumberFormat="1" applyFont="1" applyFill="1" applyBorder="1" applyAlignment="1">
      <alignment horizontal="center" vertical="center" wrapText="1"/>
    </xf>
    <xf numFmtId="4" fontId="1" fillId="7" borderId="15" xfId="0" applyNumberFormat="1" applyFont="1" applyFill="1" applyBorder="1" applyAlignment="1">
      <alignment horizontal="center" vertical="center"/>
    </xf>
    <xf numFmtId="4" fontId="1" fillId="7" borderId="0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1"/>
  <sheetViews>
    <sheetView tabSelected="1" topLeftCell="A635" zoomScale="85" zoomScaleNormal="85" workbookViewId="0">
      <selection activeCell="A662" sqref="A662:XFD662"/>
    </sheetView>
  </sheetViews>
  <sheetFormatPr defaultRowHeight="15" x14ac:dyDescent="0.25"/>
  <cols>
    <col min="1" max="1" width="4.5703125" customWidth="1"/>
    <col min="2" max="2" width="9.140625" customWidth="1"/>
    <col min="3" max="3" width="46.140625" customWidth="1"/>
    <col min="4" max="4" width="7.140625" customWidth="1"/>
    <col min="5" max="5" width="18.42578125" style="24" customWidth="1"/>
    <col min="6" max="6" width="14.42578125" style="37" customWidth="1"/>
    <col min="7" max="7" width="22.85546875" style="24" customWidth="1"/>
    <col min="8" max="8" width="12.42578125" bestFit="1" customWidth="1"/>
    <col min="10" max="10" width="45.7109375" customWidth="1"/>
    <col min="11" max="11" width="19.42578125" customWidth="1"/>
    <col min="12" max="12" width="29" customWidth="1"/>
    <col min="13" max="13" width="7.28515625" customWidth="1"/>
    <col min="14" max="14" width="15" customWidth="1"/>
    <col min="15" max="15" width="13.85546875" customWidth="1"/>
    <col min="16" max="16" width="9.28515625" bestFit="1" customWidth="1"/>
    <col min="17" max="17" width="24.5703125" bestFit="1" customWidth="1"/>
  </cols>
  <sheetData>
    <row r="1" spans="1:27" ht="34.5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thickBot="1" x14ac:dyDescent="0.3">
      <c r="B2" s="1"/>
      <c r="C2" s="1"/>
      <c r="D2" s="1"/>
      <c r="E2" s="20"/>
      <c r="F2" s="5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4.5" customHeight="1" thickBot="1" x14ac:dyDescent="0.3">
      <c r="B3" s="62" t="s">
        <v>9</v>
      </c>
      <c r="C3" s="63"/>
      <c r="D3" s="63"/>
      <c r="E3" s="63"/>
      <c r="F3" s="51">
        <f>G647</f>
        <v>10544465.333333334</v>
      </c>
      <c r="G3" s="52" t="s">
        <v>1</v>
      </c>
      <c r="H3" s="1"/>
      <c r="I3" s="54" t="s">
        <v>20</v>
      </c>
      <c r="J3" s="55"/>
      <c r="K3" s="55"/>
      <c r="L3" s="55"/>
      <c r="M3" s="55"/>
      <c r="N3" s="55"/>
      <c r="O3" s="55"/>
      <c r="P3" s="55"/>
      <c r="Q3" s="56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5">
      <c r="B4" s="60" t="s">
        <v>661</v>
      </c>
      <c r="C4" s="60"/>
      <c r="D4" s="60"/>
      <c r="E4" s="60"/>
      <c r="F4" s="60"/>
      <c r="G4" s="60"/>
      <c r="H4" s="1"/>
      <c r="I4" s="61" t="s">
        <v>16</v>
      </c>
      <c r="J4" s="61"/>
      <c r="K4" s="6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 x14ac:dyDescent="0.25">
      <c r="B5" s="1"/>
      <c r="C5" s="1"/>
      <c r="D5" s="1"/>
      <c r="E5" s="20"/>
      <c r="F5" s="5"/>
      <c r="G5" s="20"/>
      <c r="H5" s="1"/>
      <c r="I5" s="9" t="s">
        <v>17</v>
      </c>
      <c r="J5" s="9"/>
      <c r="K5" s="9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thickBot="1" x14ac:dyDescent="0.3">
      <c r="B6" s="1"/>
      <c r="C6" s="1"/>
      <c r="D6" s="1"/>
      <c r="E6" s="20"/>
      <c r="F6" s="5"/>
      <c r="G6" s="2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2.25" customHeight="1" thickBot="1" x14ac:dyDescent="0.3">
      <c r="B7" s="57" t="s">
        <v>10</v>
      </c>
      <c r="C7" s="58"/>
      <c r="D7" s="58"/>
      <c r="E7" s="58"/>
      <c r="F7" s="58"/>
      <c r="G7" s="59"/>
      <c r="H7" s="5"/>
      <c r="I7" s="57" t="s">
        <v>19</v>
      </c>
      <c r="J7" s="58"/>
      <c r="K7" s="58"/>
      <c r="L7" s="58"/>
      <c r="M7" s="58"/>
      <c r="N7" s="58"/>
      <c r="O7" s="58"/>
      <c r="P7" s="58"/>
      <c r="Q7" s="59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23.9" customHeight="1" x14ac:dyDescent="0.25">
      <c r="B8" s="13" t="s">
        <v>2</v>
      </c>
      <c r="C8" s="10" t="s">
        <v>0</v>
      </c>
      <c r="D8" s="10" t="s">
        <v>6</v>
      </c>
      <c r="E8" s="21" t="s">
        <v>7</v>
      </c>
      <c r="F8" s="21" t="s">
        <v>3</v>
      </c>
      <c r="G8" s="22" t="s">
        <v>8</v>
      </c>
      <c r="H8" s="1"/>
      <c r="I8" s="13" t="s">
        <v>2</v>
      </c>
      <c r="J8" s="10" t="s">
        <v>0</v>
      </c>
      <c r="K8" s="11" t="s">
        <v>18</v>
      </c>
      <c r="L8" s="10" t="s">
        <v>21</v>
      </c>
      <c r="M8" s="10" t="s">
        <v>6</v>
      </c>
      <c r="N8" s="11" t="s">
        <v>7</v>
      </c>
      <c r="O8" s="11" t="s">
        <v>11</v>
      </c>
      <c r="P8" s="11" t="s">
        <v>3</v>
      </c>
      <c r="Q8" s="14" t="s">
        <v>12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0.75" customHeight="1" x14ac:dyDescent="0.25">
      <c r="A9" s="6"/>
      <c r="B9" s="25">
        <v>1</v>
      </c>
      <c r="C9" s="36" t="s">
        <v>24</v>
      </c>
      <c r="D9" s="46" t="s">
        <v>22</v>
      </c>
      <c r="E9" s="47">
        <v>5365.5</v>
      </c>
      <c r="F9" s="48">
        <v>3</v>
      </c>
      <c r="G9" s="49">
        <f>(E9*F9)/1.2</f>
        <v>13413.75</v>
      </c>
      <c r="H9" s="1"/>
      <c r="I9" s="41">
        <v>1</v>
      </c>
      <c r="J9" s="44" t="str">
        <f t="shared" ref="J9:J72" si="0">C9</f>
        <v>Муфта электромагнитная для УМЗ, (с поликлиновым ремнем) 4026.1317010-70</v>
      </c>
      <c r="K9" s="42"/>
      <c r="L9" s="15"/>
      <c r="M9" s="16" t="str">
        <f t="shared" ref="M9:M72" si="1">D9</f>
        <v>шт</v>
      </c>
      <c r="N9" s="17">
        <f>0</f>
        <v>0</v>
      </c>
      <c r="O9" s="12"/>
      <c r="P9" s="16">
        <f t="shared" ref="P9:P72" si="2">F9</f>
        <v>3</v>
      </c>
      <c r="Q9" s="18">
        <f>O9*P9</f>
        <v>0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0" x14ac:dyDescent="0.25">
      <c r="A10" s="6"/>
      <c r="B10" s="25">
        <v>2</v>
      </c>
      <c r="C10" s="36" t="s">
        <v>25</v>
      </c>
      <c r="D10" s="46" t="s">
        <v>22</v>
      </c>
      <c r="E10" s="47">
        <v>1401</v>
      </c>
      <c r="F10" s="48">
        <v>10</v>
      </c>
      <c r="G10" s="49">
        <f t="shared" ref="G10:G72" si="3">(E10*F10)/1.2</f>
        <v>11675</v>
      </c>
      <c r="H10" s="1"/>
      <c r="I10" s="41">
        <v>2</v>
      </c>
      <c r="J10" s="44" t="str">
        <f t="shared" si="0"/>
        <v>подшипник передней ступицы п/прив. Соболь 537909, 00616-00-0537909-017</v>
      </c>
      <c r="K10" s="42"/>
      <c r="L10" s="15"/>
      <c r="M10" s="16" t="str">
        <f t="shared" si="1"/>
        <v>шт</v>
      </c>
      <c r="N10" s="17">
        <f>0</f>
        <v>0</v>
      </c>
      <c r="O10" s="12"/>
      <c r="P10" s="16">
        <f t="shared" si="2"/>
        <v>10</v>
      </c>
      <c r="Q10" s="18">
        <f t="shared" ref="Q10:Q73" si="4">O10*P10</f>
        <v>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6"/>
      <c r="B11" s="25">
        <v>3</v>
      </c>
      <c r="C11" s="36" t="s">
        <v>26</v>
      </c>
      <c r="D11" s="46" t="s">
        <v>22</v>
      </c>
      <c r="E11" s="47">
        <v>588</v>
      </c>
      <c r="F11" s="48">
        <v>3</v>
      </c>
      <c r="G11" s="49">
        <f t="shared" si="3"/>
        <v>1470</v>
      </c>
      <c r="H11" s="1"/>
      <c r="I11" s="41">
        <v>3</v>
      </c>
      <c r="J11" s="44" t="str">
        <f t="shared" si="0"/>
        <v>Ремень 1220 6РК, 1220 6РК</v>
      </c>
      <c r="K11" s="42"/>
      <c r="L11" s="15"/>
      <c r="M11" s="16" t="str">
        <f t="shared" si="1"/>
        <v>шт</v>
      </c>
      <c r="N11" s="17">
        <f>0</f>
        <v>0</v>
      </c>
      <c r="O11" s="12"/>
      <c r="P11" s="16">
        <f t="shared" si="2"/>
        <v>3</v>
      </c>
      <c r="Q11" s="18">
        <f t="shared" si="4"/>
        <v>0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" x14ac:dyDescent="0.25">
      <c r="A12" s="6"/>
      <c r="B12" s="25">
        <v>4</v>
      </c>
      <c r="C12" s="36" t="s">
        <v>27</v>
      </c>
      <c r="D12" s="46" t="s">
        <v>22</v>
      </c>
      <c r="E12" s="47">
        <v>9750</v>
      </c>
      <c r="F12" s="48">
        <v>1</v>
      </c>
      <c r="G12" s="49">
        <f t="shared" si="3"/>
        <v>8125</v>
      </c>
      <c r="H12" s="1"/>
      <c r="I12" s="41">
        <v>4</v>
      </c>
      <c r="J12" s="44" t="str">
        <f t="shared" si="0"/>
        <v>Цилиндр главный гидротормоза в сборе, 21А-3505010</v>
      </c>
      <c r="K12" s="42"/>
      <c r="L12" s="15"/>
      <c r="M12" s="16" t="str">
        <f t="shared" si="1"/>
        <v>шт</v>
      </c>
      <c r="N12" s="17">
        <f>0</f>
        <v>0</v>
      </c>
      <c r="O12" s="12"/>
      <c r="P12" s="16">
        <f t="shared" si="2"/>
        <v>1</v>
      </c>
      <c r="Q12" s="18">
        <f t="shared" si="4"/>
        <v>0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6"/>
      <c r="B13" s="25">
        <v>5</v>
      </c>
      <c r="C13" s="36" t="s">
        <v>28</v>
      </c>
      <c r="D13" s="46" t="s">
        <v>22</v>
      </c>
      <c r="E13" s="47">
        <v>1318.5</v>
      </c>
      <c r="F13" s="48">
        <v>4</v>
      </c>
      <c r="G13" s="49">
        <f t="shared" si="3"/>
        <v>4395</v>
      </c>
      <c r="H13" s="1"/>
      <c r="I13" s="41">
        <v>5</v>
      </c>
      <c r="J13" s="44" t="str">
        <f t="shared" si="0"/>
        <v>Катушка зажигания , 221.504.027</v>
      </c>
      <c r="K13" s="42"/>
      <c r="L13" s="15"/>
      <c r="M13" s="16" t="str">
        <f t="shared" si="1"/>
        <v>шт</v>
      </c>
      <c r="N13" s="17">
        <f>0</f>
        <v>0</v>
      </c>
      <c r="O13" s="12"/>
      <c r="P13" s="16">
        <f t="shared" si="2"/>
        <v>4</v>
      </c>
      <c r="Q13" s="18">
        <f t="shared" si="4"/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6"/>
      <c r="B14" s="25">
        <v>6</v>
      </c>
      <c r="C14" s="36" t="s">
        <v>29</v>
      </c>
      <c r="D14" s="46" t="s">
        <v>22</v>
      </c>
      <c r="E14" s="47">
        <v>1146</v>
      </c>
      <c r="F14" s="48">
        <v>2</v>
      </c>
      <c r="G14" s="49">
        <f t="shared" si="3"/>
        <v>1910</v>
      </c>
      <c r="H14" s="1"/>
      <c r="I14" s="41">
        <v>6</v>
      </c>
      <c r="J14" s="44" t="str">
        <f t="shared" si="0"/>
        <v>Наконечник правый 3302,2217, 2217-3414056</v>
      </c>
      <c r="K14" s="42"/>
      <c r="L14" s="15"/>
      <c r="M14" s="16" t="str">
        <f t="shared" si="1"/>
        <v>шт</v>
      </c>
      <c r="N14" s="17">
        <f>0</f>
        <v>0</v>
      </c>
      <c r="O14" s="12"/>
      <c r="P14" s="16">
        <f t="shared" si="2"/>
        <v>2</v>
      </c>
      <c r="Q14" s="18">
        <f t="shared" si="4"/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x14ac:dyDescent="0.25">
      <c r="A15" s="6"/>
      <c r="B15" s="25">
        <v>7</v>
      </c>
      <c r="C15" s="36" t="s">
        <v>30</v>
      </c>
      <c r="D15" s="46" t="s">
        <v>22</v>
      </c>
      <c r="E15" s="47">
        <v>27555</v>
      </c>
      <c r="F15" s="48">
        <v>1</v>
      </c>
      <c r="G15" s="49">
        <f t="shared" si="3"/>
        <v>22962.5</v>
      </c>
      <c r="H15" s="1"/>
      <c r="I15" s="41">
        <v>7</v>
      </c>
      <c r="J15" s="44" t="str">
        <f t="shared" si="0"/>
        <v>Шарнир кулака поворотного правый, 23107-2304060</v>
      </c>
      <c r="K15" s="42"/>
      <c r="L15" s="15"/>
      <c r="M15" s="16" t="str">
        <f t="shared" si="1"/>
        <v>шт</v>
      </c>
      <c r="N15" s="17">
        <f>0</f>
        <v>0</v>
      </c>
      <c r="O15" s="12"/>
      <c r="P15" s="16">
        <f t="shared" si="2"/>
        <v>1</v>
      </c>
      <c r="Q15" s="18">
        <f t="shared" si="4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" x14ac:dyDescent="0.25">
      <c r="A16" s="6"/>
      <c r="B16" s="25">
        <v>8</v>
      </c>
      <c r="C16" s="36" t="s">
        <v>31</v>
      </c>
      <c r="D16" s="46" t="s">
        <v>22</v>
      </c>
      <c r="E16" s="47">
        <v>23749.5</v>
      </c>
      <c r="F16" s="48">
        <v>1</v>
      </c>
      <c r="G16" s="49">
        <f t="shared" si="3"/>
        <v>19791.25</v>
      </c>
      <c r="H16" s="1"/>
      <c r="I16" s="41">
        <v>8</v>
      </c>
      <c r="J16" s="44" t="str">
        <f t="shared" si="0"/>
        <v>Шарнир кулака поворотного левый, 23107-2304061</v>
      </c>
      <c r="K16" s="42"/>
      <c r="L16" s="15"/>
      <c r="M16" s="16" t="str">
        <f t="shared" si="1"/>
        <v>шт</v>
      </c>
      <c r="N16" s="17">
        <f>0</f>
        <v>0</v>
      </c>
      <c r="O16" s="12"/>
      <c r="P16" s="16">
        <f t="shared" si="2"/>
        <v>1</v>
      </c>
      <c r="Q16" s="18">
        <f t="shared" si="4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25">
      <c r="A17" s="6"/>
      <c r="B17" s="25">
        <v>9</v>
      </c>
      <c r="C17" s="36" t="s">
        <v>32</v>
      </c>
      <c r="D17" s="46" t="s">
        <v>22</v>
      </c>
      <c r="E17" s="47">
        <v>9097.5</v>
      </c>
      <c r="F17" s="48">
        <v>4</v>
      </c>
      <c r="G17" s="49">
        <f t="shared" si="3"/>
        <v>30325</v>
      </c>
      <c r="H17" s="1"/>
      <c r="I17" s="41">
        <v>9</v>
      </c>
      <c r="J17" s="44" t="str">
        <f t="shared" si="0"/>
        <v>Вилка шарнира наружная, 23107-2304063</v>
      </c>
      <c r="K17" s="42"/>
      <c r="L17" s="15"/>
      <c r="M17" s="16" t="str">
        <f t="shared" si="1"/>
        <v>шт</v>
      </c>
      <c r="N17" s="17">
        <f>0</f>
        <v>0</v>
      </c>
      <c r="O17" s="12"/>
      <c r="P17" s="16">
        <f t="shared" si="2"/>
        <v>4</v>
      </c>
      <c r="Q17" s="18">
        <f t="shared" si="4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6"/>
      <c r="B18" s="25">
        <v>10</v>
      </c>
      <c r="C18" s="36" t="s">
        <v>33</v>
      </c>
      <c r="D18" s="46" t="s">
        <v>22</v>
      </c>
      <c r="E18" s="47">
        <v>8359.5</v>
      </c>
      <c r="F18" s="48">
        <v>2</v>
      </c>
      <c r="G18" s="49">
        <f t="shared" si="3"/>
        <v>13932.5</v>
      </c>
      <c r="H18" s="1"/>
      <c r="I18" s="41">
        <v>10</v>
      </c>
      <c r="J18" s="44" t="str">
        <f t="shared" si="0"/>
        <v>Ступица, 23107-3103013</v>
      </c>
      <c r="K18" s="42"/>
      <c r="L18" s="15"/>
      <c r="M18" s="16" t="str">
        <f t="shared" si="1"/>
        <v>шт</v>
      </c>
      <c r="N18" s="17">
        <f>0</f>
        <v>0</v>
      </c>
      <c r="O18" s="12"/>
      <c r="P18" s="16">
        <f t="shared" si="2"/>
        <v>2</v>
      </c>
      <c r="Q18" s="18">
        <f t="shared" si="4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6"/>
      <c r="B19" s="25">
        <v>11</v>
      </c>
      <c r="C19" s="36" t="s">
        <v>34</v>
      </c>
      <c r="D19" s="46" t="s">
        <v>22</v>
      </c>
      <c r="E19" s="47">
        <v>84</v>
      </c>
      <c r="F19" s="48">
        <v>1</v>
      </c>
      <c r="G19" s="49">
        <f t="shared" si="3"/>
        <v>70</v>
      </c>
      <c r="H19" s="1"/>
      <c r="I19" s="41">
        <v>11</v>
      </c>
      <c r="J19" s="44" t="str">
        <f t="shared" si="0"/>
        <v>Отражатель, 23107-3103126</v>
      </c>
      <c r="K19" s="42"/>
      <c r="L19" s="15"/>
      <c r="M19" s="16" t="str">
        <f t="shared" si="1"/>
        <v>шт</v>
      </c>
      <c r="N19" s="17">
        <f>0</f>
        <v>0</v>
      </c>
      <c r="O19" s="12"/>
      <c r="P19" s="16">
        <f t="shared" si="2"/>
        <v>1</v>
      </c>
      <c r="Q19" s="18">
        <f t="shared" si="4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6"/>
      <c r="B20" s="25">
        <v>12</v>
      </c>
      <c r="C20" s="36" t="s">
        <v>35</v>
      </c>
      <c r="D20" s="46" t="s">
        <v>22</v>
      </c>
      <c r="E20" s="47">
        <v>279</v>
      </c>
      <c r="F20" s="48">
        <v>16</v>
      </c>
      <c r="G20" s="49">
        <f t="shared" si="3"/>
        <v>3720</v>
      </c>
      <c r="H20" s="1"/>
      <c r="I20" s="41">
        <v>12</v>
      </c>
      <c r="J20" s="44" t="str">
        <f t="shared" si="0"/>
        <v>Набивка сальниковая, 24-1005154-01</v>
      </c>
      <c r="K20" s="42"/>
      <c r="L20" s="15"/>
      <c r="M20" s="16" t="str">
        <f t="shared" si="1"/>
        <v>шт</v>
      </c>
      <c r="N20" s="17">
        <f>0</f>
        <v>0</v>
      </c>
      <c r="O20" s="12"/>
      <c r="P20" s="16">
        <f t="shared" si="2"/>
        <v>16</v>
      </c>
      <c r="Q20" s="18">
        <f t="shared" si="4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" x14ac:dyDescent="0.25">
      <c r="A21" s="6"/>
      <c r="B21" s="25">
        <v>13</v>
      </c>
      <c r="C21" s="36" t="s">
        <v>36</v>
      </c>
      <c r="D21" s="46" t="s">
        <v>22</v>
      </c>
      <c r="E21" s="47">
        <v>4333.5</v>
      </c>
      <c r="F21" s="48">
        <v>1</v>
      </c>
      <c r="G21" s="49">
        <f t="shared" si="3"/>
        <v>3611.25</v>
      </c>
      <c r="H21" s="1"/>
      <c r="I21" s="41">
        <v>13</v>
      </c>
      <c r="J21" s="44" t="str">
        <f t="shared" si="0"/>
        <v>Глушитель Газель Бизнес дв. Evotech 2,7, 27527-1201008-20</v>
      </c>
      <c r="K21" s="42"/>
      <c r="L21" s="15"/>
      <c r="M21" s="16" t="str">
        <f t="shared" si="1"/>
        <v>шт</v>
      </c>
      <c r="N21" s="17">
        <f>0</f>
        <v>0</v>
      </c>
      <c r="O21" s="12"/>
      <c r="P21" s="16">
        <f t="shared" si="2"/>
        <v>1</v>
      </c>
      <c r="Q21" s="18">
        <f t="shared" si="4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0" x14ac:dyDescent="0.25">
      <c r="A22" s="6"/>
      <c r="B22" s="25">
        <v>14</v>
      </c>
      <c r="C22" s="36" t="s">
        <v>37</v>
      </c>
      <c r="D22" s="46" t="s">
        <v>22</v>
      </c>
      <c r="E22" s="47">
        <v>81178.5</v>
      </c>
      <c r="F22" s="48">
        <v>1</v>
      </c>
      <c r="G22" s="49">
        <f t="shared" si="3"/>
        <v>67648.75</v>
      </c>
      <c r="H22" s="1"/>
      <c r="I22" s="41">
        <v>14</v>
      </c>
      <c r="J22" s="44" t="str">
        <f t="shared" si="0"/>
        <v>Коробка передач ГАЗ-27527 (Соболь), 27527-1700010</v>
      </c>
      <c r="K22" s="42"/>
      <c r="L22" s="15"/>
      <c r="M22" s="16" t="str">
        <f t="shared" si="1"/>
        <v>шт</v>
      </c>
      <c r="N22" s="17">
        <f>0</f>
        <v>0</v>
      </c>
      <c r="O22" s="12"/>
      <c r="P22" s="16">
        <f t="shared" si="2"/>
        <v>1</v>
      </c>
      <c r="Q22" s="18">
        <f t="shared" si="4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6"/>
      <c r="B23" s="25">
        <v>15</v>
      </c>
      <c r="C23" s="36" t="s">
        <v>38</v>
      </c>
      <c r="D23" s="46" t="s">
        <v>22</v>
      </c>
      <c r="E23" s="47">
        <v>416008.5</v>
      </c>
      <c r="F23" s="48">
        <v>1</v>
      </c>
      <c r="G23" s="49">
        <f t="shared" si="3"/>
        <v>346673.75</v>
      </c>
      <c r="H23" s="1"/>
      <c r="I23" s="41">
        <v>15</v>
      </c>
      <c r="J23" s="44" t="str">
        <f t="shared" si="0"/>
        <v>Мост передний ведущий, 27527-2300012-80</v>
      </c>
      <c r="K23" s="42"/>
      <c r="L23" s="15"/>
      <c r="M23" s="16" t="str">
        <f t="shared" si="1"/>
        <v>шт</v>
      </c>
      <c r="N23" s="17">
        <f>0</f>
        <v>0</v>
      </c>
      <c r="O23" s="12"/>
      <c r="P23" s="16">
        <f t="shared" si="2"/>
        <v>1</v>
      </c>
      <c r="Q23" s="18">
        <f t="shared" si="4"/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6"/>
      <c r="B24" s="25">
        <v>16</v>
      </c>
      <c r="C24" s="36" t="s">
        <v>39</v>
      </c>
      <c r="D24" s="46" t="s">
        <v>22</v>
      </c>
      <c r="E24" s="47">
        <v>12793.5</v>
      </c>
      <c r="F24" s="48">
        <v>1</v>
      </c>
      <c r="G24" s="49">
        <f t="shared" si="3"/>
        <v>10661.25</v>
      </c>
      <c r="H24" s="1"/>
      <c r="I24" s="41">
        <v>16</v>
      </c>
      <c r="J24" s="44" t="str">
        <f t="shared" si="0"/>
        <v>Вал карданный, 27527-5022382-1</v>
      </c>
      <c r="K24" s="42"/>
      <c r="L24" s="15"/>
      <c r="M24" s="16" t="str">
        <f t="shared" si="1"/>
        <v>шт</v>
      </c>
      <c r="N24" s="17">
        <f>0</f>
        <v>0</v>
      </c>
      <c r="O24" s="12"/>
      <c r="P24" s="16">
        <f t="shared" si="2"/>
        <v>1</v>
      </c>
      <c r="Q24" s="18">
        <f t="shared" si="4"/>
        <v>0</v>
      </c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6"/>
      <c r="B25" s="25">
        <v>17</v>
      </c>
      <c r="C25" s="36" t="s">
        <v>40</v>
      </c>
      <c r="D25" s="46" t="s">
        <v>22</v>
      </c>
      <c r="E25" s="47">
        <v>12793.5</v>
      </c>
      <c r="F25" s="48">
        <v>1</v>
      </c>
      <c r="G25" s="49">
        <f t="shared" si="3"/>
        <v>10661.25</v>
      </c>
      <c r="H25" s="1"/>
      <c r="I25" s="41">
        <v>17</v>
      </c>
      <c r="J25" s="44" t="str">
        <f t="shared" si="0"/>
        <v>Вал карданный, 27527-5022382-2</v>
      </c>
      <c r="K25" s="42"/>
      <c r="L25" s="15"/>
      <c r="M25" s="16" t="str">
        <f t="shared" si="1"/>
        <v>шт</v>
      </c>
      <c r="N25" s="17">
        <f>0</f>
        <v>0</v>
      </c>
      <c r="O25" s="12"/>
      <c r="P25" s="16">
        <f t="shared" si="2"/>
        <v>1</v>
      </c>
      <c r="Q25" s="18">
        <f t="shared" si="4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0" x14ac:dyDescent="0.25">
      <c r="A26" s="6"/>
      <c r="B26" s="25">
        <v>18</v>
      </c>
      <c r="C26" s="36" t="s">
        <v>41</v>
      </c>
      <c r="D26" s="46" t="s">
        <v>22</v>
      </c>
      <c r="E26" s="47">
        <v>957</v>
      </c>
      <c r="F26" s="48">
        <v>4</v>
      </c>
      <c r="G26" s="49">
        <f t="shared" si="3"/>
        <v>3190</v>
      </c>
      <c r="H26" s="1"/>
      <c r="I26" s="41">
        <v>18</v>
      </c>
      <c r="J26" s="44" t="str">
        <f t="shared" si="0"/>
        <v>Форсунка ГАЗ-3302, 28316657 (4216-1132010) дв.УМЗ-4216,дв.А-274 Evo Tech ЕВРО-4</v>
      </c>
      <c r="K26" s="42"/>
      <c r="L26" s="15"/>
      <c r="M26" s="16" t="str">
        <f t="shared" si="1"/>
        <v>шт</v>
      </c>
      <c r="N26" s="17">
        <f>0</f>
        <v>0</v>
      </c>
      <c r="O26" s="12"/>
      <c r="P26" s="16">
        <f t="shared" si="2"/>
        <v>4</v>
      </c>
      <c r="Q26" s="18">
        <f t="shared" si="4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6"/>
      <c r="B27" s="25">
        <v>19</v>
      </c>
      <c r="C27" s="36" t="s">
        <v>42</v>
      </c>
      <c r="D27" s="46" t="s">
        <v>22</v>
      </c>
      <c r="E27" s="47">
        <v>3217.5</v>
      </c>
      <c r="F27" s="48">
        <v>2</v>
      </c>
      <c r="G27" s="49">
        <f t="shared" si="3"/>
        <v>5362.5</v>
      </c>
      <c r="H27" s="1"/>
      <c r="I27" s="41">
        <v>19</v>
      </c>
      <c r="J27" s="44" t="str">
        <f t="shared" si="0"/>
        <v>Цилиндр главный, 31029-3505010</v>
      </c>
      <c r="K27" s="42"/>
      <c r="L27" s="15"/>
      <c r="M27" s="16" t="str">
        <f t="shared" si="1"/>
        <v>шт</v>
      </c>
      <c r="N27" s="17">
        <f>0</f>
        <v>0</v>
      </c>
      <c r="O27" s="12"/>
      <c r="P27" s="16">
        <f t="shared" si="2"/>
        <v>2</v>
      </c>
      <c r="Q27" s="18">
        <f t="shared" si="4"/>
        <v>0</v>
      </c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0" x14ac:dyDescent="0.25">
      <c r="A28" s="6"/>
      <c r="B28" s="25">
        <v>20</v>
      </c>
      <c r="C28" s="36" t="s">
        <v>43</v>
      </c>
      <c r="D28" s="46" t="s">
        <v>22</v>
      </c>
      <c r="E28" s="47">
        <v>480</v>
      </c>
      <c r="F28" s="48">
        <v>1</v>
      </c>
      <c r="G28" s="49">
        <f t="shared" si="3"/>
        <v>400</v>
      </c>
      <c r="H28" s="1"/>
      <c r="I28" s="41">
        <v>20</v>
      </c>
      <c r="J28" s="44" t="str">
        <f t="shared" si="0"/>
        <v>Фильтр маслянный ЗМЗ-406 3105-1017010, 3105-1017010</v>
      </c>
      <c r="K28" s="42"/>
      <c r="L28" s="15"/>
      <c r="M28" s="16" t="str">
        <f t="shared" si="1"/>
        <v>шт</v>
      </c>
      <c r="N28" s="17">
        <f>0</f>
        <v>0</v>
      </c>
      <c r="O28" s="12"/>
      <c r="P28" s="16">
        <f t="shared" si="2"/>
        <v>1</v>
      </c>
      <c r="Q28" s="18">
        <f t="shared" si="4"/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" x14ac:dyDescent="0.25">
      <c r="A29" s="6"/>
      <c r="B29" s="25">
        <v>21</v>
      </c>
      <c r="C29" s="36" t="s">
        <v>44</v>
      </c>
      <c r="D29" s="46" t="s">
        <v>22</v>
      </c>
      <c r="E29" s="47">
        <v>570</v>
      </c>
      <c r="F29" s="48">
        <v>2</v>
      </c>
      <c r="G29" s="49">
        <f t="shared" si="3"/>
        <v>950</v>
      </c>
      <c r="H29" s="1"/>
      <c r="I29" s="41">
        <v>21</v>
      </c>
      <c r="J29" s="44" t="str">
        <f t="shared" si="0"/>
        <v>Элемент воздушного фильтра ГАЗ 3110, 3110-1109013-75</v>
      </c>
      <c r="K29" s="42"/>
      <c r="L29" s="15"/>
      <c r="M29" s="16" t="str">
        <f t="shared" si="1"/>
        <v>шт</v>
      </c>
      <c r="N29" s="17">
        <f>0</f>
        <v>0</v>
      </c>
      <c r="O29" s="12"/>
      <c r="P29" s="16">
        <f t="shared" si="2"/>
        <v>2</v>
      </c>
      <c r="Q29" s="18">
        <f t="shared" si="4"/>
        <v>0</v>
      </c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0" x14ac:dyDescent="0.25">
      <c r="A30" s="6"/>
      <c r="B30" s="25">
        <v>22</v>
      </c>
      <c r="C30" s="36" t="s">
        <v>45</v>
      </c>
      <c r="D30" s="46" t="s">
        <v>22</v>
      </c>
      <c r="E30" s="47">
        <v>454.5</v>
      </c>
      <c r="F30" s="48">
        <v>1</v>
      </c>
      <c r="G30" s="49">
        <f t="shared" si="3"/>
        <v>378.75</v>
      </c>
      <c r="H30" s="1"/>
      <c r="I30" s="41">
        <v>22</v>
      </c>
      <c r="J30" s="44" t="str">
        <f t="shared" si="0"/>
        <v>Фильтр тонкой очистки топлива GB-335, 315195-1117010-10</v>
      </c>
      <c r="K30" s="42"/>
      <c r="L30" s="15"/>
      <c r="M30" s="16" t="str">
        <f t="shared" si="1"/>
        <v>шт</v>
      </c>
      <c r="N30" s="17">
        <f>0</f>
        <v>0</v>
      </c>
      <c r="O30" s="12"/>
      <c r="P30" s="16">
        <f t="shared" si="2"/>
        <v>1</v>
      </c>
      <c r="Q30" s="18">
        <f t="shared" si="4"/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6"/>
      <c r="B31" s="25">
        <v>23</v>
      </c>
      <c r="C31" s="36" t="s">
        <v>46</v>
      </c>
      <c r="D31" s="46" t="s">
        <v>22</v>
      </c>
      <c r="E31" s="47">
        <v>4725</v>
      </c>
      <c r="F31" s="48">
        <v>1</v>
      </c>
      <c r="G31" s="49">
        <f t="shared" si="3"/>
        <v>3937.5</v>
      </c>
      <c r="H31" s="1"/>
      <c r="I31" s="41">
        <v>23</v>
      </c>
      <c r="J31" s="44" t="str">
        <f t="shared" si="0"/>
        <v>Глушитель ГАЗЕЛЬ, 3302-1004070</v>
      </c>
      <c r="K31" s="42"/>
      <c r="L31" s="15"/>
      <c r="M31" s="16" t="str">
        <f t="shared" si="1"/>
        <v>шт</v>
      </c>
      <c r="N31" s="17">
        <f>0</f>
        <v>0</v>
      </c>
      <c r="O31" s="12"/>
      <c r="P31" s="16">
        <f t="shared" si="2"/>
        <v>1</v>
      </c>
      <c r="Q31" s="18">
        <f t="shared" si="4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0" x14ac:dyDescent="0.25">
      <c r="A32" s="6"/>
      <c r="B32" s="25">
        <v>24</v>
      </c>
      <c r="C32" s="36" t="s">
        <v>47</v>
      </c>
      <c r="D32" s="46" t="s">
        <v>22</v>
      </c>
      <c r="E32" s="47">
        <v>2358</v>
      </c>
      <c r="F32" s="48">
        <v>1</v>
      </c>
      <c r="G32" s="49">
        <f t="shared" si="3"/>
        <v>1965</v>
      </c>
      <c r="H32" s="1"/>
      <c r="I32" s="41">
        <v>24</v>
      </c>
      <c r="J32" s="44" t="str">
        <f t="shared" si="0"/>
        <v>Главный цилиндр сцепления ГАЗЕЛЬ, 3302-101517</v>
      </c>
      <c r="K32" s="42"/>
      <c r="L32" s="15"/>
      <c r="M32" s="16" t="str">
        <f t="shared" si="1"/>
        <v>шт</v>
      </c>
      <c r="N32" s="17">
        <f>0</f>
        <v>0</v>
      </c>
      <c r="O32" s="12"/>
      <c r="P32" s="16">
        <f t="shared" si="2"/>
        <v>1</v>
      </c>
      <c r="Q32" s="18">
        <f t="shared" si="4"/>
        <v>0</v>
      </c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6"/>
      <c r="B33" s="25">
        <v>25</v>
      </c>
      <c r="C33" s="36" t="s">
        <v>48</v>
      </c>
      <c r="D33" s="46" t="s">
        <v>22</v>
      </c>
      <c r="E33" s="47">
        <v>2745</v>
      </c>
      <c r="F33" s="48">
        <v>2</v>
      </c>
      <c r="G33" s="49">
        <f t="shared" si="3"/>
        <v>4575</v>
      </c>
      <c r="H33" s="1"/>
      <c r="I33" s="41">
        <v>25</v>
      </c>
      <c r="J33" s="44" t="str">
        <f t="shared" si="0"/>
        <v>Диск тормозной ГАЗ, 3302-1802</v>
      </c>
      <c r="K33" s="42"/>
      <c r="L33" s="15"/>
      <c r="M33" s="16" t="str">
        <f t="shared" si="1"/>
        <v>шт</v>
      </c>
      <c r="N33" s="17">
        <f>0</f>
        <v>0</v>
      </c>
      <c r="O33" s="12"/>
      <c r="P33" s="16">
        <f t="shared" si="2"/>
        <v>2</v>
      </c>
      <c r="Q33" s="18">
        <f t="shared" si="4"/>
        <v>0</v>
      </c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6"/>
      <c r="B34" s="25">
        <v>26</v>
      </c>
      <c r="C34" s="36" t="s">
        <v>49</v>
      </c>
      <c r="D34" s="46" t="s">
        <v>22</v>
      </c>
      <c r="E34" s="47">
        <v>259.5</v>
      </c>
      <c r="F34" s="48">
        <v>36</v>
      </c>
      <c r="G34" s="49">
        <f t="shared" si="3"/>
        <v>7785</v>
      </c>
      <c r="H34" s="1"/>
      <c r="I34" s="41">
        <v>26</v>
      </c>
      <c r="J34" s="44" t="str">
        <f t="shared" si="0"/>
        <v>Сайлентблок рессоры ГАЗ 3302, 3302-2902027</v>
      </c>
      <c r="K34" s="42"/>
      <c r="L34" s="15"/>
      <c r="M34" s="16" t="str">
        <f t="shared" si="1"/>
        <v>шт</v>
      </c>
      <c r="N34" s="17">
        <f>0</f>
        <v>0</v>
      </c>
      <c r="O34" s="12"/>
      <c r="P34" s="16">
        <f t="shared" si="2"/>
        <v>36</v>
      </c>
      <c r="Q34" s="18">
        <f t="shared" si="4"/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6"/>
      <c r="B35" s="25">
        <v>27</v>
      </c>
      <c r="C35" s="36" t="s">
        <v>50</v>
      </c>
      <c r="D35" s="46" t="s">
        <v>22</v>
      </c>
      <c r="E35" s="47">
        <v>2250</v>
      </c>
      <c r="F35" s="48">
        <v>4</v>
      </c>
      <c r="G35" s="49">
        <f t="shared" si="3"/>
        <v>7500</v>
      </c>
      <c r="H35" s="1"/>
      <c r="I35" s="41">
        <v>27</v>
      </c>
      <c r="J35" s="44" t="str">
        <f t="shared" si="0"/>
        <v>Амортизатор пер,зад,, 3302-2905006</v>
      </c>
      <c r="K35" s="42"/>
      <c r="L35" s="15"/>
      <c r="M35" s="16" t="str">
        <f t="shared" si="1"/>
        <v>шт</v>
      </c>
      <c r="N35" s="17">
        <f>0</f>
        <v>0</v>
      </c>
      <c r="O35" s="12"/>
      <c r="P35" s="16">
        <f t="shared" si="2"/>
        <v>4</v>
      </c>
      <c r="Q35" s="18">
        <f t="shared" si="4"/>
        <v>0</v>
      </c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6"/>
      <c r="B36" s="25">
        <v>28</v>
      </c>
      <c r="C36" s="36" t="s">
        <v>51</v>
      </c>
      <c r="D36" s="46" t="s">
        <v>22</v>
      </c>
      <c r="E36" s="47">
        <v>3385.5</v>
      </c>
      <c r="F36" s="48">
        <v>1</v>
      </c>
      <c r="G36" s="49">
        <f t="shared" si="3"/>
        <v>2821.25</v>
      </c>
      <c r="H36" s="1"/>
      <c r="I36" s="41">
        <v>28</v>
      </c>
      <c r="J36" s="44" t="str">
        <f t="shared" si="0"/>
        <v>Диск колеса, 3302-3101015</v>
      </c>
      <c r="K36" s="42"/>
      <c r="L36" s="15"/>
      <c r="M36" s="16" t="str">
        <f t="shared" si="1"/>
        <v>шт</v>
      </c>
      <c r="N36" s="17">
        <f>0</f>
        <v>0</v>
      </c>
      <c r="O36" s="12"/>
      <c r="P36" s="16">
        <f t="shared" si="2"/>
        <v>1</v>
      </c>
      <c r="Q36" s="18">
        <f t="shared" si="4"/>
        <v>0</v>
      </c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0" x14ac:dyDescent="0.25">
      <c r="A37" s="6"/>
      <c r="B37" s="25">
        <v>29</v>
      </c>
      <c r="C37" s="36" t="s">
        <v>52</v>
      </c>
      <c r="D37" s="46" t="s">
        <v>22</v>
      </c>
      <c r="E37" s="47">
        <v>34567.5</v>
      </c>
      <c r="F37" s="48">
        <v>1</v>
      </c>
      <c r="G37" s="49">
        <f t="shared" si="3"/>
        <v>28806.25</v>
      </c>
      <c r="H37" s="1"/>
      <c r="I37" s="41">
        <v>29</v>
      </c>
      <c r="J37" s="44" t="str">
        <f t="shared" si="0"/>
        <v>Механизм рулевого управления, 3302-3400014-02</v>
      </c>
      <c r="K37" s="42"/>
      <c r="L37" s="15"/>
      <c r="M37" s="16" t="str">
        <f t="shared" si="1"/>
        <v>шт</v>
      </c>
      <c r="N37" s="17">
        <f>0</f>
        <v>0</v>
      </c>
      <c r="O37" s="12"/>
      <c r="P37" s="16">
        <f t="shared" si="2"/>
        <v>1</v>
      </c>
      <c r="Q37" s="18">
        <f t="shared" si="4"/>
        <v>0</v>
      </c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6"/>
      <c r="B38" s="25">
        <v>30</v>
      </c>
      <c r="C38" s="36" t="s">
        <v>53</v>
      </c>
      <c r="D38" s="46" t="s">
        <v>22</v>
      </c>
      <c r="E38" s="47">
        <v>1047</v>
      </c>
      <c r="F38" s="48">
        <v>2</v>
      </c>
      <c r="G38" s="49">
        <f t="shared" si="3"/>
        <v>1745</v>
      </c>
      <c r="H38" s="1"/>
      <c r="I38" s="41">
        <v>30</v>
      </c>
      <c r="J38" s="44" t="str">
        <f t="shared" si="0"/>
        <v>Наконечник левый  3302,2217, 3302-3414057</v>
      </c>
      <c r="K38" s="42"/>
      <c r="L38" s="15"/>
      <c r="M38" s="16" t="str">
        <f t="shared" si="1"/>
        <v>шт</v>
      </c>
      <c r="N38" s="17">
        <f>0</f>
        <v>0</v>
      </c>
      <c r="O38" s="12"/>
      <c r="P38" s="16">
        <f t="shared" si="2"/>
        <v>2</v>
      </c>
      <c r="Q38" s="18">
        <f t="shared" si="4"/>
        <v>0</v>
      </c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6"/>
      <c r="B39" s="25">
        <v>31</v>
      </c>
      <c r="C39" s="36" t="s">
        <v>54</v>
      </c>
      <c r="D39" s="46" t="s">
        <v>23</v>
      </c>
      <c r="E39" s="47">
        <v>1035</v>
      </c>
      <c r="F39" s="48">
        <v>2</v>
      </c>
      <c r="G39" s="49">
        <f t="shared" si="3"/>
        <v>1725</v>
      </c>
      <c r="H39" s="1"/>
      <c r="I39" s="41">
        <v>31</v>
      </c>
      <c r="J39" s="44" t="str">
        <f t="shared" si="0"/>
        <v>колодки тормозн. передн. ГАЗЕЛЬ, 3302-3501090</v>
      </c>
      <c r="K39" s="42"/>
      <c r="L39" s="15"/>
      <c r="M39" s="16" t="str">
        <f t="shared" si="1"/>
        <v>компл</v>
      </c>
      <c r="N39" s="17">
        <f>0</f>
        <v>0</v>
      </c>
      <c r="O39" s="12"/>
      <c r="P39" s="16">
        <f t="shared" si="2"/>
        <v>2</v>
      </c>
      <c r="Q39" s="18">
        <f t="shared" si="4"/>
        <v>0</v>
      </c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6"/>
      <c r="B40" s="25">
        <v>32</v>
      </c>
      <c r="C40" s="36" t="s">
        <v>55</v>
      </c>
      <c r="D40" s="46" t="s">
        <v>22</v>
      </c>
      <c r="E40" s="47">
        <v>885</v>
      </c>
      <c r="F40" s="48">
        <v>5</v>
      </c>
      <c r="G40" s="49">
        <f t="shared" si="3"/>
        <v>3687.5</v>
      </c>
      <c r="H40" s="1"/>
      <c r="I40" s="41">
        <v>32</v>
      </c>
      <c r="J40" s="44" t="str">
        <f t="shared" si="0"/>
        <v>Колодка передняя тормозная, 3302-3501170</v>
      </c>
      <c r="K40" s="42"/>
      <c r="L40" s="15"/>
      <c r="M40" s="16" t="str">
        <f t="shared" si="1"/>
        <v>шт</v>
      </c>
      <c r="N40" s="17">
        <f>0</f>
        <v>0</v>
      </c>
      <c r="O40" s="12"/>
      <c r="P40" s="16">
        <f t="shared" si="2"/>
        <v>5</v>
      </c>
      <c r="Q40" s="18">
        <f t="shared" si="4"/>
        <v>0</v>
      </c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6"/>
      <c r="B41" s="25">
        <v>33</v>
      </c>
      <c r="C41" s="36" t="s">
        <v>56</v>
      </c>
      <c r="D41" s="46" t="s">
        <v>22</v>
      </c>
      <c r="E41" s="47">
        <v>2250</v>
      </c>
      <c r="F41" s="48">
        <v>4</v>
      </c>
      <c r="G41" s="49">
        <f t="shared" si="3"/>
        <v>7500</v>
      </c>
      <c r="H41" s="1"/>
      <c r="I41" s="41">
        <v>33</v>
      </c>
      <c r="J41" s="44" t="str">
        <f t="shared" si="0"/>
        <v>амортизатор ГАЗЕЛЬ, 3302-404080</v>
      </c>
      <c r="K41" s="42"/>
      <c r="L41" s="15"/>
      <c r="M41" s="16" t="str">
        <f t="shared" si="1"/>
        <v>шт</v>
      </c>
      <c r="N41" s="17">
        <f>0</f>
        <v>0</v>
      </c>
      <c r="O41" s="12"/>
      <c r="P41" s="16">
        <f t="shared" si="2"/>
        <v>4</v>
      </c>
      <c r="Q41" s="18">
        <f t="shared" si="4"/>
        <v>0</v>
      </c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6"/>
      <c r="B42" s="25">
        <v>34</v>
      </c>
      <c r="C42" s="36" t="s">
        <v>57</v>
      </c>
      <c r="D42" s="46" t="s">
        <v>22</v>
      </c>
      <c r="E42" s="47">
        <v>5430</v>
      </c>
      <c r="F42" s="48">
        <v>1</v>
      </c>
      <c r="G42" s="49">
        <f t="shared" si="3"/>
        <v>4525</v>
      </c>
      <c r="H42" s="1"/>
      <c r="I42" s="41">
        <v>34</v>
      </c>
      <c r="J42" s="44" t="str">
        <f t="shared" si="0"/>
        <v>Суппорт левый, 3302.3501136</v>
      </c>
      <c r="K42" s="42"/>
      <c r="L42" s="15"/>
      <c r="M42" s="16" t="str">
        <f t="shared" si="1"/>
        <v>шт</v>
      </c>
      <c r="N42" s="17">
        <f>0</f>
        <v>0</v>
      </c>
      <c r="O42" s="12"/>
      <c r="P42" s="16">
        <f t="shared" si="2"/>
        <v>1</v>
      </c>
      <c r="Q42" s="18">
        <f t="shared" si="4"/>
        <v>0</v>
      </c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6"/>
      <c r="B43" s="25">
        <v>35</v>
      </c>
      <c r="C43" s="36" t="s">
        <v>58</v>
      </c>
      <c r="D43" s="46" t="s">
        <v>22</v>
      </c>
      <c r="E43" s="47">
        <v>5430</v>
      </c>
      <c r="F43" s="48">
        <v>1</v>
      </c>
      <c r="G43" s="49">
        <f t="shared" si="3"/>
        <v>4525</v>
      </c>
      <c r="H43" s="1"/>
      <c r="I43" s="41">
        <v>35</v>
      </c>
      <c r="J43" s="44" t="str">
        <f t="shared" si="0"/>
        <v>Суппорт правый, 3302.3501137</v>
      </c>
      <c r="K43" s="42"/>
      <c r="L43" s="15"/>
      <c r="M43" s="16" t="str">
        <f t="shared" si="1"/>
        <v>шт</v>
      </c>
      <c r="N43" s="17">
        <f>0</f>
        <v>0</v>
      </c>
      <c r="O43" s="12"/>
      <c r="P43" s="16">
        <f t="shared" si="2"/>
        <v>1</v>
      </c>
      <c r="Q43" s="18">
        <f t="shared" si="4"/>
        <v>0</v>
      </c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30" x14ac:dyDescent="0.25">
      <c r="A44" s="6"/>
      <c r="B44" s="25">
        <v>36</v>
      </c>
      <c r="C44" s="36" t="s">
        <v>59</v>
      </c>
      <c r="D44" s="46" t="s">
        <v>22</v>
      </c>
      <c r="E44" s="47">
        <v>157.5</v>
      </c>
      <c r="F44" s="48">
        <v>2</v>
      </c>
      <c r="G44" s="49">
        <f t="shared" si="3"/>
        <v>262.5</v>
      </c>
      <c r="H44" s="1"/>
      <c r="I44" s="41">
        <v>36</v>
      </c>
      <c r="J44" s="44" t="str">
        <f t="shared" si="0"/>
        <v>Ремень 750 ГУРа Газель (УМЗ-4216 Евро-3) (8.5х8-750) (Профиль 'А'), 33023-3407072</v>
      </c>
      <c r="K44" s="42"/>
      <c r="L44" s="15"/>
      <c r="M44" s="16" t="str">
        <f t="shared" si="1"/>
        <v>шт</v>
      </c>
      <c r="N44" s="17">
        <f>0</f>
        <v>0</v>
      </c>
      <c r="O44" s="12"/>
      <c r="P44" s="16">
        <f t="shared" si="2"/>
        <v>2</v>
      </c>
      <c r="Q44" s="18">
        <f t="shared" si="4"/>
        <v>0</v>
      </c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0" x14ac:dyDescent="0.25">
      <c r="A45" s="6"/>
      <c r="B45" s="25">
        <v>37</v>
      </c>
      <c r="C45" s="36" t="s">
        <v>60</v>
      </c>
      <c r="D45" s="46" t="s">
        <v>22</v>
      </c>
      <c r="E45" s="47">
        <v>23298</v>
      </c>
      <c r="F45" s="48">
        <v>1</v>
      </c>
      <c r="G45" s="49">
        <f t="shared" si="3"/>
        <v>19415</v>
      </c>
      <c r="H45" s="1"/>
      <c r="I45" s="41">
        <v>37</v>
      </c>
      <c r="J45" s="44" t="str">
        <f t="shared" si="0"/>
        <v>Шарнир кулака поворотного правый, 33027-2304060-01</v>
      </c>
      <c r="K45" s="42"/>
      <c r="L45" s="15"/>
      <c r="M45" s="16" t="str">
        <f t="shared" si="1"/>
        <v>шт</v>
      </c>
      <c r="N45" s="17">
        <f>0</f>
        <v>0</v>
      </c>
      <c r="O45" s="12"/>
      <c r="P45" s="16">
        <f t="shared" si="2"/>
        <v>1</v>
      </c>
      <c r="Q45" s="18">
        <f t="shared" si="4"/>
        <v>0</v>
      </c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0" x14ac:dyDescent="0.25">
      <c r="A46" s="6"/>
      <c r="B46" s="25">
        <v>38</v>
      </c>
      <c r="C46" s="36" t="s">
        <v>61</v>
      </c>
      <c r="D46" s="46" t="s">
        <v>22</v>
      </c>
      <c r="E46" s="47">
        <v>4182</v>
      </c>
      <c r="F46" s="48">
        <v>2</v>
      </c>
      <c r="G46" s="49">
        <f t="shared" si="3"/>
        <v>6970</v>
      </c>
      <c r="H46" s="1"/>
      <c r="I46" s="41">
        <v>38</v>
      </c>
      <c r="J46" s="44" t="str">
        <f t="shared" si="0"/>
        <v>Рем/комплект кулака поворотного, 33027-2304800</v>
      </c>
      <c r="K46" s="42"/>
      <c r="L46" s="15"/>
      <c r="M46" s="16" t="str">
        <f t="shared" si="1"/>
        <v>шт</v>
      </c>
      <c r="N46" s="17">
        <f>0</f>
        <v>0</v>
      </c>
      <c r="O46" s="12"/>
      <c r="P46" s="16">
        <f t="shared" si="2"/>
        <v>2</v>
      </c>
      <c r="Q46" s="18">
        <f t="shared" si="4"/>
        <v>0</v>
      </c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6"/>
      <c r="B47" s="25">
        <v>39</v>
      </c>
      <c r="C47" s="36" t="s">
        <v>62</v>
      </c>
      <c r="D47" s="46" t="s">
        <v>23</v>
      </c>
      <c r="E47" s="47">
        <v>4182</v>
      </c>
      <c r="F47" s="48">
        <v>2</v>
      </c>
      <c r="G47" s="49">
        <f t="shared" si="3"/>
        <v>6970</v>
      </c>
      <c r="H47" s="1"/>
      <c r="I47" s="41">
        <v>39</v>
      </c>
      <c r="J47" s="44" t="str">
        <f t="shared" si="0"/>
        <v>Шкворень ГАЗель, 33027-2304800</v>
      </c>
      <c r="K47" s="42"/>
      <c r="L47" s="15"/>
      <c r="M47" s="16" t="str">
        <f t="shared" si="1"/>
        <v>компл</v>
      </c>
      <c r="N47" s="17">
        <f>0</f>
        <v>0</v>
      </c>
      <c r="O47" s="12"/>
      <c r="P47" s="16">
        <f t="shared" si="2"/>
        <v>2</v>
      </c>
      <c r="Q47" s="18">
        <f t="shared" si="4"/>
        <v>0</v>
      </c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6"/>
      <c r="B48" s="25">
        <v>40</v>
      </c>
      <c r="C48" s="36" t="s">
        <v>63</v>
      </c>
      <c r="D48" s="46" t="s">
        <v>22</v>
      </c>
      <c r="E48" s="47">
        <v>13314</v>
      </c>
      <c r="F48" s="48">
        <v>1</v>
      </c>
      <c r="G48" s="49">
        <f t="shared" si="3"/>
        <v>11095</v>
      </c>
      <c r="H48" s="1"/>
      <c r="I48" s="41">
        <v>40</v>
      </c>
      <c r="J48" s="44" t="str">
        <f t="shared" si="0"/>
        <v>Вал карданный   ГАЗ, 33097-2201010</v>
      </c>
      <c r="K48" s="42"/>
      <c r="L48" s="15"/>
      <c r="M48" s="16" t="str">
        <f t="shared" si="1"/>
        <v>шт</v>
      </c>
      <c r="N48" s="17">
        <f>0</f>
        <v>0</v>
      </c>
      <c r="O48" s="12"/>
      <c r="P48" s="16">
        <f t="shared" si="2"/>
        <v>1</v>
      </c>
      <c r="Q48" s="18">
        <f t="shared" si="4"/>
        <v>0</v>
      </c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/>
      <c r="B49" s="25">
        <v>41</v>
      </c>
      <c r="C49" s="36" t="s">
        <v>64</v>
      </c>
      <c r="D49" s="46" t="s">
        <v>22</v>
      </c>
      <c r="E49" s="47">
        <v>3225</v>
      </c>
      <c r="F49" s="48">
        <v>1</v>
      </c>
      <c r="G49" s="49">
        <f t="shared" si="3"/>
        <v>2687.5</v>
      </c>
      <c r="H49" s="1"/>
      <c r="I49" s="41">
        <v>41</v>
      </c>
      <c r="J49" s="44" t="str">
        <f t="shared" si="0"/>
        <v>диск сцепления ведомый Волга, 402.1601130</v>
      </c>
      <c r="K49" s="42"/>
      <c r="L49" s="15"/>
      <c r="M49" s="16" t="str">
        <f t="shared" si="1"/>
        <v>шт</v>
      </c>
      <c r="N49" s="17">
        <f>0</f>
        <v>0</v>
      </c>
      <c r="O49" s="12"/>
      <c r="P49" s="16">
        <f t="shared" si="2"/>
        <v>1</v>
      </c>
      <c r="Q49" s="18">
        <f t="shared" si="4"/>
        <v>0</v>
      </c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6"/>
      <c r="B50" s="25">
        <v>42</v>
      </c>
      <c r="C50" s="36" t="s">
        <v>65</v>
      </c>
      <c r="D50" s="46" t="s">
        <v>22</v>
      </c>
      <c r="E50" s="47">
        <v>690</v>
      </c>
      <c r="F50" s="48">
        <v>1</v>
      </c>
      <c r="G50" s="49">
        <f t="shared" si="3"/>
        <v>575</v>
      </c>
      <c r="H50" s="1"/>
      <c r="I50" s="41">
        <v>42</v>
      </c>
      <c r="J50" s="44" t="str">
        <f t="shared" si="0"/>
        <v>Гидронатяжитель, 406-1006100</v>
      </c>
      <c r="K50" s="42"/>
      <c r="L50" s="15"/>
      <c r="M50" s="16" t="str">
        <f t="shared" si="1"/>
        <v>шт</v>
      </c>
      <c r="N50" s="17">
        <f>0</f>
        <v>0</v>
      </c>
      <c r="O50" s="12"/>
      <c r="P50" s="16">
        <f t="shared" si="2"/>
        <v>1</v>
      </c>
      <c r="Q50" s="18">
        <f t="shared" si="4"/>
        <v>0</v>
      </c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0" x14ac:dyDescent="0.25">
      <c r="A51" s="6"/>
      <c r="B51" s="25">
        <v>43</v>
      </c>
      <c r="C51" s="36" t="s">
        <v>66</v>
      </c>
      <c r="D51" s="46" t="s">
        <v>23</v>
      </c>
      <c r="E51" s="47">
        <v>3531</v>
      </c>
      <c r="F51" s="48">
        <v>1</v>
      </c>
      <c r="G51" s="49">
        <f t="shared" si="3"/>
        <v>2942.5</v>
      </c>
      <c r="H51" s="1"/>
      <c r="I51" s="41">
        <v>43</v>
      </c>
      <c r="J51" s="44" t="str">
        <f t="shared" si="0"/>
        <v>Ремкомплект прокладок (двс 406 полный 18-22ед. с герметиком), 406-100УГ</v>
      </c>
      <c r="K51" s="42"/>
      <c r="L51" s="15"/>
      <c r="M51" s="16" t="str">
        <f t="shared" si="1"/>
        <v>компл</v>
      </c>
      <c r="N51" s="17">
        <f>0</f>
        <v>0</v>
      </c>
      <c r="O51" s="12"/>
      <c r="P51" s="16">
        <f t="shared" si="2"/>
        <v>1</v>
      </c>
      <c r="Q51" s="18">
        <f t="shared" si="4"/>
        <v>0</v>
      </c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6"/>
      <c r="B52" s="25">
        <v>44</v>
      </c>
      <c r="C52" s="36" t="s">
        <v>67</v>
      </c>
      <c r="D52" s="46" t="s">
        <v>22</v>
      </c>
      <c r="E52" s="47">
        <v>9135</v>
      </c>
      <c r="F52" s="48">
        <v>3</v>
      </c>
      <c r="G52" s="49">
        <f t="shared" si="3"/>
        <v>22837.5</v>
      </c>
      <c r="H52" s="1"/>
      <c r="I52" s="41">
        <v>44</v>
      </c>
      <c r="J52" s="44" t="str">
        <f t="shared" si="0"/>
        <v>Сцепление ЗМЗ406 в сборе, 406-1600010</v>
      </c>
      <c r="K52" s="42"/>
      <c r="L52" s="15"/>
      <c r="M52" s="16" t="str">
        <f t="shared" si="1"/>
        <v>шт</v>
      </c>
      <c r="N52" s="17">
        <f>0</f>
        <v>0</v>
      </c>
      <c r="O52" s="12"/>
      <c r="P52" s="16">
        <f t="shared" si="2"/>
        <v>3</v>
      </c>
      <c r="Q52" s="18">
        <f t="shared" si="4"/>
        <v>0</v>
      </c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0" x14ac:dyDescent="0.25">
      <c r="A53" s="6"/>
      <c r="B53" s="25">
        <v>45</v>
      </c>
      <c r="C53" s="36" t="s">
        <v>68</v>
      </c>
      <c r="D53" s="46" t="s">
        <v>22</v>
      </c>
      <c r="E53" s="47">
        <v>9135</v>
      </c>
      <c r="F53" s="48">
        <v>1</v>
      </c>
      <c r="G53" s="49">
        <f t="shared" si="3"/>
        <v>7612.5</v>
      </c>
      <c r="H53" s="1"/>
      <c r="I53" s="41">
        <v>45</v>
      </c>
      <c r="J53" s="44" t="str">
        <f t="shared" si="0"/>
        <v>Диск сцепления наж.вед. подш-к выж с муфт, 406-1601090</v>
      </c>
      <c r="K53" s="42"/>
      <c r="L53" s="15"/>
      <c r="M53" s="16" t="str">
        <f t="shared" si="1"/>
        <v>шт</v>
      </c>
      <c r="N53" s="17">
        <f>0</f>
        <v>0</v>
      </c>
      <c r="O53" s="12"/>
      <c r="P53" s="16">
        <f t="shared" si="2"/>
        <v>1</v>
      </c>
      <c r="Q53" s="18">
        <f t="shared" si="4"/>
        <v>0</v>
      </c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" x14ac:dyDescent="0.25">
      <c r="A54" s="6"/>
      <c r="B54" s="25">
        <v>46</v>
      </c>
      <c r="C54" s="36" t="s">
        <v>69</v>
      </c>
      <c r="D54" s="46" t="s">
        <v>22</v>
      </c>
      <c r="E54" s="47">
        <v>5844</v>
      </c>
      <c r="F54" s="48">
        <v>1</v>
      </c>
      <c r="G54" s="49">
        <f t="shared" si="3"/>
        <v>4870</v>
      </c>
      <c r="H54" s="1"/>
      <c r="I54" s="41">
        <v>46</v>
      </c>
      <c r="J54" s="44" t="str">
        <f t="shared" si="0"/>
        <v>Диск сцепления нажимной в сборе 406, 406-1601090-03</v>
      </c>
      <c r="K54" s="42"/>
      <c r="L54" s="15"/>
      <c r="M54" s="16" t="str">
        <f t="shared" si="1"/>
        <v>шт</v>
      </c>
      <c r="N54" s="17">
        <f>0</f>
        <v>0</v>
      </c>
      <c r="O54" s="12"/>
      <c r="P54" s="16">
        <f t="shared" si="2"/>
        <v>1</v>
      </c>
      <c r="Q54" s="18">
        <f t="shared" si="4"/>
        <v>0</v>
      </c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0" x14ac:dyDescent="0.25">
      <c r="A55" s="6"/>
      <c r="B55" s="25">
        <v>47</v>
      </c>
      <c r="C55" s="36" t="s">
        <v>70</v>
      </c>
      <c r="D55" s="46" t="s">
        <v>22</v>
      </c>
      <c r="E55" s="47">
        <v>8550</v>
      </c>
      <c r="F55" s="48">
        <v>4</v>
      </c>
      <c r="G55" s="49">
        <f t="shared" si="3"/>
        <v>28500</v>
      </c>
      <c r="H55" s="1"/>
      <c r="I55" s="41">
        <v>47</v>
      </c>
      <c r="J55" s="44" t="str">
        <f t="shared" si="0"/>
        <v>Комплект ремонтный привода ГРМ, 406-3906625-12</v>
      </c>
      <c r="K55" s="42"/>
      <c r="L55" s="15"/>
      <c r="M55" s="16" t="str">
        <f t="shared" si="1"/>
        <v>шт</v>
      </c>
      <c r="N55" s="17">
        <f>0</f>
        <v>0</v>
      </c>
      <c r="O55" s="12"/>
      <c r="P55" s="16">
        <f t="shared" si="2"/>
        <v>4</v>
      </c>
      <c r="Q55" s="18">
        <f t="shared" si="4"/>
        <v>0</v>
      </c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0" x14ac:dyDescent="0.25">
      <c r="A56" s="6"/>
      <c r="B56" s="25">
        <v>48</v>
      </c>
      <c r="C56" s="36" t="s">
        <v>71</v>
      </c>
      <c r="D56" s="46" t="s">
        <v>23</v>
      </c>
      <c r="E56" s="47">
        <v>2925</v>
      </c>
      <c r="F56" s="48">
        <v>2</v>
      </c>
      <c r="G56" s="49">
        <f t="shared" si="3"/>
        <v>4875</v>
      </c>
      <c r="H56" s="1"/>
      <c r="I56" s="41">
        <v>48</v>
      </c>
      <c r="J56" s="44" t="str">
        <f t="shared" si="0"/>
        <v>Гидрокомпенсатор клапана (двс 406 8шт), 406.1007045</v>
      </c>
      <c r="K56" s="42"/>
      <c r="L56" s="15"/>
      <c r="M56" s="16" t="str">
        <f t="shared" si="1"/>
        <v>компл</v>
      </c>
      <c r="N56" s="17">
        <f>0</f>
        <v>0</v>
      </c>
      <c r="O56" s="12"/>
      <c r="P56" s="16">
        <f t="shared" si="2"/>
        <v>2</v>
      </c>
      <c r="Q56" s="18">
        <f t="shared" si="4"/>
        <v>0</v>
      </c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6"/>
      <c r="B57" s="25">
        <v>49</v>
      </c>
      <c r="C57" s="36" t="s">
        <v>72</v>
      </c>
      <c r="D57" s="46" t="s">
        <v>23</v>
      </c>
      <c r="E57" s="47">
        <v>1072.5</v>
      </c>
      <c r="F57" s="48">
        <v>4</v>
      </c>
      <c r="G57" s="49">
        <f t="shared" si="3"/>
        <v>3575</v>
      </c>
      <c r="H57" s="1"/>
      <c r="I57" s="41">
        <v>49</v>
      </c>
      <c r="J57" s="44" t="str">
        <f t="shared" si="0"/>
        <v>Свеча зажигания LR-17YC (4шт), 4062-3707008</v>
      </c>
      <c r="K57" s="42"/>
      <c r="L57" s="15"/>
      <c r="M57" s="16" t="str">
        <f t="shared" si="1"/>
        <v>компл</v>
      </c>
      <c r="N57" s="17">
        <f>0</f>
        <v>0</v>
      </c>
      <c r="O57" s="12"/>
      <c r="P57" s="16">
        <f t="shared" si="2"/>
        <v>4</v>
      </c>
      <c r="Q57" s="18">
        <f t="shared" si="4"/>
        <v>0</v>
      </c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6"/>
      <c r="B58" s="25">
        <v>50</v>
      </c>
      <c r="C58" s="36" t="s">
        <v>73</v>
      </c>
      <c r="D58" s="46" t="s">
        <v>22</v>
      </c>
      <c r="E58" s="47">
        <v>2625</v>
      </c>
      <c r="F58" s="48">
        <v>1</v>
      </c>
      <c r="G58" s="49">
        <f t="shared" si="3"/>
        <v>2187.5</v>
      </c>
      <c r="H58" s="1"/>
      <c r="I58" s="41">
        <v>50</v>
      </c>
      <c r="J58" s="44" t="str">
        <f t="shared" si="0"/>
        <v>Диск сцепления ведомый, 40637-1601130-04</v>
      </c>
      <c r="K58" s="42"/>
      <c r="L58" s="15"/>
      <c r="M58" s="16" t="str">
        <f t="shared" si="1"/>
        <v>шт</v>
      </c>
      <c r="N58" s="17">
        <f>0</f>
        <v>0</v>
      </c>
      <c r="O58" s="12"/>
      <c r="P58" s="16">
        <f t="shared" si="2"/>
        <v>1</v>
      </c>
      <c r="Q58" s="18">
        <f t="shared" si="4"/>
        <v>0</v>
      </c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6"/>
      <c r="B59" s="25">
        <v>51</v>
      </c>
      <c r="C59" s="36" t="s">
        <v>74</v>
      </c>
      <c r="D59" s="46" t="s">
        <v>22</v>
      </c>
      <c r="E59" s="47">
        <v>1650</v>
      </c>
      <c r="F59" s="48">
        <v>4</v>
      </c>
      <c r="G59" s="49">
        <f t="shared" si="3"/>
        <v>5500</v>
      </c>
      <c r="H59" s="1"/>
      <c r="I59" s="41">
        <v>51</v>
      </c>
      <c r="J59" s="44" t="str">
        <f t="shared" si="0"/>
        <v>Датчик коленвала, 409-04-3847010</v>
      </c>
      <c r="K59" s="42"/>
      <c r="L59" s="15"/>
      <c r="M59" s="16" t="str">
        <f t="shared" si="1"/>
        <v>шт</v>
      </c>
      <c r="N59" s="17">
        <f>0</f>
        <v>0</v>
      </c>
      <c r="O59" s="12"/>
      <c r="P59" s="16">
        <f t="shared" si="2"/>
        <v>4</v>
      </c>
      <c r="Q59" s="18">
        <f t="shared" si="4"/>
        <v>0</v>
      </c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6"/>
      <c r="B60" s="25">
        <v>52</v>
      </c>
      <c r="C60" s="36" t="s">
        <v>75</v>
      </c>
      <c r="D60" s="46" t="s">
        <v>22</v>
      </c>
      <c r="E60" s="47">
        <v>435</v>
      </c>
      <c r="F60" s="48">
        <v>2</v>
      </c>
      <c r="G60" s="49">
        <f t="shared" si="3"/>
        <v>725</v>
      </c>
      <c r="H60" s="1"/>
      <c r="I60" s="41">
        <v>52</v>
      </c>
      <c r="J60" s="44" t="str">
        <f t="shared" si="0"/>
        <v>Фильтр воздушный, 4216-1109013-20</v>
      </c>
      <c r="K60" s="42"/>
      <c r="L60" s="15"/>
      <c r="M60" s="16" t="str">
        <f t="shared" si="1"/>
        <v>шт</v>
      </c>
      <c r="N60" s="17">
        <f>0</f>
        <v>0</v>
      </c>
      <c r="O60" s="12"/>
      <c r="P60" s="16">
        <f t="shared" si="2"/>
        <v>2</v>
      </c>
      <c r="Q60" s="18">
        <f t="shared" si="4"/>
        <v>0</v>
      </c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30" x14ac:dyDescent="0.25">
      <c r="A61" s="6"/>
      <c r="B61" s="25">
        <v>53</v>
      </c>
      <c r="C61" s="36" t="s">
        <v>76</v>
      </c>
      <c r="D61" s="46" t="s">
        <v>22</v>
      </c>
      <c r="E61" s="47">
        <v>4875</v>
      </c>
      <c r="F61" s="48">
        <v>1</v>
      </c>
      <c r="G61" s="49">
        <f t="shared" si="3"/>
        <v>4062.5</v>
      </c>
      <c r="H61" s="1"/>
      <c r="I61" s="41">
        <v>53</v>
      </c>
      <c r="J61" s="44" t="str">
        <f t="shared" si="0"/>
        <v>Насос водяной дв. 4216 Евро-3, Евро-4, 4216-1307100</v>
      </c>
      <c r="K61" s="42"/>
      <c r="L61" s="15"/>
      <c r="M61" s="16" t="str">
        <f t="shared" si="1"/>
        <v>шт</v>
      </c>
      <c r="N61" s="17">
        <f>0</f>
        <v>0</v>
      </c>
      <c r="O61" s="12"/>
      <c r="P61" s="16">
        <f t="shared" si="2"/>
        <v>1</v>
      </c>
      <c r="Q61" s="18">
        <f t="shared" si="4"/>
        <v>0</v>
      </c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6"/>
      <c r="B62" s="25">
        <v>54</v>
      </c>
      <c r="C62" s="36" t="s">
        <v>77</v>
      </c>
      <c r="D62" s="46" t="s">
        <v>22</v>
      </c>
      <c r="E62" s="47">
        <v>2151</v>
      </c>
      <c r="F62" s="48">
        <v>1</v>
      </c>
      <c r="G62" s="49">
        <f t="shared" si="3"/>
        <v>1792.5</v>
      </c>
      <c r="H62" s="1"/>
      <c r="I62" s="41">
        <v>54</v>
      </c>
      <c r="J62" s="44" t="str">
        <f t="shared" si="0"/>
        <v>Катушка зажигания (сдвоен) Газель, 48-3705000</v>
      </c>
      <c r="K62" s="42"/>
      <c r="L62" s="15"/>
      <c r="M62" s="16" t="str">
        <f t="shared" si="1"/>
        <v>шт</v>
      </c>
      <c r="N62" s="17">
        <f>0</f>
        <v>0</v>
      </c>
      <c r="O62" s="12"/>
      <c r="P62" s="16">
        <f t="shared" si="2"/>
        <v>1</v>
      </c>
      <c r="Q62" s="18">
        <f t="shared" si="4"/>
        <v>0</v>
      </c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30" x14ac:dyDescent="0.25">
      <c r="A63" s="6"/>
      <c r="B63" s="25">
        <v>55</v>
      </c>
      <c r="C63" s="36" t="s">
        <v>78</v>
      </c>
      <c r="D63" s="46" t="s">
        <v>22</v>
      </c>
      <c r="E63" s="47">
        <v>21502.5</v>
      </c>
      <c r="F63" s="48">
        <v>1</v>
      </c>
      <c r="G63" s="49">
        <f t="shared" si="3"/>
        <v>17918.75</v>
      </c>
      <c r="H63" s="1"/>
      <c r="I63" s="41">
        <v>55</v>
      </c>
      <c r="J63" s="44" t="str">
        <f t="shared" si="0"/>
        <v>Вал карданный ГАЗ-22177,23107 задний, 5022382-1</v>
      </c>
      <c r="K63" s="42"/>
      <c r="L63" s="15"/>
      <c r="M63" s="16" t="str">
        <f t="shared" si="1"/>
        <v>шт</v>
      </c>
      <c r="N63" s="17">
        <f>0</f>
        <v>0</v>
      </c>
      <c r="O63" s="12"/>
      <c r="P63" s="16">
        <f t="shared" si="2"/>
        <v>1</v>
      </c>
      <c r="Q63" s="18">
        <f t="shared" si="4"/>
        <v>0</v>
      </c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6"/>
      <c r="B64" s="25">
        <v>56</v>
      </c>
      <c r="C64" s="36" t="s">
        <v>79</v>
      </c>
      <c r="D64" s="46" t="s">
        <v>22</v>
      </c>
      <c r="E64" s="47">
        <v>21502.5</v>
      </c>
      <c r="F64" s="48">
        <v>1</v>
      </c>
      <c r="G64" s="49">
        <f t="shared" si="3"/>
        <v>17918.75</v>
      </c>
      <c r="H64" s="1"/>
      <c r="I64" s="41">
        <v>56</v>
      </c>
      <c r="J64" s="44" t="str">
        <f t="shared" si="0"/>
        <v>Вал карданный, 5022382-2</v>
      </c>
      <c r="K64" s="42"/>
      <c r="L64" s="15"/>
      <c r="M64" s="16" t="str">
        <f t="shared" si="1"/>
        <v>шт</v>
      </c>
      <c r="N64" s="17">
        <f>0</f>
        <v>0</v>
      </c>
      <c r="O64" s="12"/>
      <c r="P64" s="16">
        <f t="shared" si="2"/>
        <v>1</v>
      </c>
      <c r="Q64" s="18">
        <f t="shared" si="4"/>
        <v>0</v>
      </c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0" x14ac:dyDescent="0.25">
      <c r="A65" s="6"/>
      <c r="B65" s="25">
        <v>57</v>
      </c>
      <c r="C65" s="36" t="s">
        <v>80</v>
      </c>
      <c r="D65" s="46" t="s">
        <v>22</v>
      </c>
      <c r="E65" s="47">
        <v>787.5</v>
      </c>
      <c r="F65" s="48">
        <v>2</v>
      </c>
      <c r="G65" s="49">
        <f t="shared" si="3"/>
        <v>1312.5</v>
      </c>
      <c r="H65" s="1"/>
      <c r="I65" s="41">
        <v>57</v>
      </c>
      <c r="J65" s="44" t="str">
        <f t="shared" si="0"/>
        <v>Подшипник 7510 (32210) ступицы ГАЗ-3302 50х90х24,75, 50х90х24,75</v>
      </c>
      <c r="K65" s="42"/>
      <c r="L65" s="15"/>
      <c r="M65" s="16" t="str">
        <f t="shared" si="1"/>
        <v>шт</v>
      </c>
      <c r="N65" s="17">
        <f>0</f>
        <v>0</v>
      </c>
      <c r="O65" s="12"/>
      <c r="P65" s="16">
        <f t="shared" si="2"/>
        <v>2</v>
      </c>
      <c r="Q65" s="18">
        <f t="shared" si="4"/>
        <v>0</v>
      </c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6"/>
      <c r="B66" s="25">
        <v>58</v>
      </c>
      <c r="C66" s="36" t="s">
        <v>81</v>
      </c>
      <c r="D66" s="46" t="s">
        <v>22</v>
      </c>
      <c r="E66" s="47">
        <v>9900</v>
      </c>
      <c r="F66" s="48">
        <v>1</v>
      </c>
      <c r="G66" s="49">
        <f t="shared" si="3"/>
        <v>8250</v>
      </c>
      <c r="H66" s="1"/>
      <c r="I66" s="41">
        <v>58</v>
      </c>
      <c r="J66" s="44" t="str">
        <f t="shared" si="0"/>
        <v>Стартер, 5112.3708</v>
      </c>
      <c r="K66" s="42"/>
      <c r="L66" s="15"/>
      <c r="M66" s="16" t="str">
        <f t="shared" si="1"/>
        <v>шт</v>
      </c>
      <c r="N66" s="17">
        <f>0</f>
        <v>0</v>
      </c>
      <c r="O66" s="12"/>
      <c r="P66" s="16">
        <f t="shared" si="2"/>
        <v>1</v>
      </c>
      <c r="Q66" s="18">
        <f t="shared" si="4"/>
        <v>0</v>
      </c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6"/>
      <c r="B67" s="25">
        <v>59</v>
      </c>
      <c r="C67" s="36" t="s">
        <v>82</v>
      </c>
      <c r="D67" s="46" t="s">
        <v>22</v>
      </c>
      <c r="E67" s="47">
        <v>12375</v>
      </c>
      <c r="F67" s="48">
        <v>1</v>
      </c>
      <c r="G67" s="49">
        <f t="shared" si="3"/>
        <v>10312.5</v>
      </c>
      <c r="H67" s="1"/>
      <c r="I67" s="41">
        <v>59</v>
      </c>
      <c r="J67" s="44" t="str">
        <f t="shared" si="0"/>
        <v>Генератор , 5266781</v>
      </c>
      <c r="K67" s="42"/>
      <c r="L67" s="15"/>
      <c r="M67" s="16" t="str">
        <f t="shared" si="1"/>
        <v>шт</v>
      </c>
      <c r="N67" s="17">
        <f>0</f>
        <v>0</v>
      </c>
      <c r="O67" s="12"/>
      <c r="P67" s="16">
        <f t="shared" si="2"/>
        <v>1</v>
      </c>
      <c r="Q67" s="18">
        <f t="shared" si="4"/>
        <v>0</v>
      </c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6"/>
      <c r="B68" s="25">
        <v>60</v>
      </c>
      <c r="C68" s="36" t="s">
        <v>83</v>
      </c>
      <c r="D68" s="46" t="s">
        <v>22</v>
      </c>
      <c r="E68" s="47">
        <v>6742.5</v>
      </c>
      <c r="F68" s="48">
        <v>2</v>
      </c>
      <c r="G68" s="49">
        <f t="shared" si="3"/>
        <v>11237.5</v>
      </c>
      <c r="H68" s="1"/>
      <c r="I68" s="41">
        <v>60</v>
      </c>
      <c r="J68" s="44" t="str">
        <f t="shared" si="0"/>
        <v>Стартер редукторный 406,406,409дв., 6012-3708</v>
      </c>
      <c r="K68" s="42"/>
      <c r="L68" s="15"/>
      <c r="M68" s="16" t="str">
        <f t="shared" si="1"/>
        <v>шт</v>
      </c>
      <c r="N68" s="17">
        <f>0</f>
        <v>0</v>
      </c>
      <c r="O68" s="12"/>
      <c r="P68" s="16">
        <f t="shared" si="2"/>
        <v>2</v>
      </c>
      <c r="Q68" s="18">
        <f t="shared" si="4"/>
        <v>0</v>
      </c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6"/>
      <c r="B69" s="25">
        <v>61</v>
      </c>
      <c r="C69" s="36" t="s">
        <v>84</v>
      </c>
      <c r="D69" s="46" t="s">
        <v>22</v>
      </c>
      <c r="E69" s="47">
        <v>1081.5</v>
      </c>
      <c r="F69" s="48">
        <v>1</v>
      </c>
      <c r="G69" s="49">
        <f t="shared" si="3"/>
        <v>901.25</v>
      </c>
      <c r="H69" s="1"/>
      <c r="I69" s="41">
        <v>61</v>
      </c>
      <c r="J69" s="44" t="str">
        <f t="shared" si="0"/>
        <v>Элемент фильтрующий, GB-9434М</v>
      </c>
      <c r="K69" s="42"/>
      <c r="L69" s="15"/>
      <c r="M69" s="16" t="str">
        <f t="shared" si="1"/>
        <v>шт</v>
      </c>
      <c r="N69" s="17">
        <f>0</f>
        <v>0</v>
      </c>
      <c r="O69" s="12"/>
      <c r="P69" s="16">
        <f t="shared" si="2"/>
        <v>1</v>
      </c>
      <c r="Q69" s="18">
        <f t="shared" si="4"/>
        <v>0</v>
      </c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6"/>
      <c r="B70" s="25">
        <v>62</v>
      </c>
      <c r="C70" s="36" t="s">
        <v>85</v>
      </c>
      <c r="D70" s="46" t="s">
        <v>22</v>
      </c>
      <c r="E70" s="47">
        <v>9136.5</v>
      </c>
      <c r="F70" s="48">
        <v>1</v>
      </c>
      <c r="G70" s="49">
        <f t="shared" si="3"/>
        <v>7613.75</v>
      </c>
      <c r="H70" s="1"/>
      <c r="I70" s="41">
        <v>62</v>
      </c>
      <c r="J70" s="44" t="str">
        <f t="shared" si="0"/>
        <v>Вал карданный, RS97135.04.02</v>
      </c>
      <c r="K70" s="42"/>
      <c r="L70" s="15"/>
      <c r="M70" s="16" t="str">
        <f t="shared" si="1"/>
        <v>шт</v>
      </c>
      <c r="N70" s="17">
        <f>0</f>
        <v>0</v>
      </c>
      <c r="O70" s="12"/>
      <c r="P70" s="16">
        <f t="shared" si="2"/>
        <v>1</v>
      </c>
      <c r="Q70" s="18">
        <f t="shared" si="4"/>
        <v>0</v>
      </c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6"/>
      <c r="B71" s="25">
        <v>63</v>
      </c>
      <c r="C71" s="36" t="s">
        <v>86</v>
      </c>
      <c r="D71" s="46" t="s">
        <v>22</v>
      </c>
      <c r="E71" s="47">
        <v>600</v>
      </c>
      <c r="F71" s="48">
        <v>2</v>
      </c>
      <c r="G71" s="49">
        <f t="shared" si="3"/>
        <v>1000</v>
      </c>
      <c r="H71" s="1"/>
      <c r="I71" s="41">
        <v>63</v>
      </c>
      <c r="J71" s="44" t="str">
        <f t="shared" si="0"/>
        <v>Ремень, SPA-757LP</v>
      </c>
      <c r="K71" s="42"/>
      <c r="L71" s="15"/>
      <c r="M71" s="16" t="str">
        <f t="shared" si="1"/>
        <v>шт</v>
      </c>
      <c r="N71" s="17">
        <f>0</f>
        <v>0</v>
      </c>
      <c r="O71" s="12"/>
      <c r="P71" s="16">
        <f t="shared" si="2"/>
        <v>2</v>
      </c>
      <c r="Q71" s="18">
        <f t="shared" si="4"/>
        <v>0</v>
      </c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0" x14ac:dyDescent="0.25">
      <c r="A72" s="6"/>
      <c r="B72" s="25">
        <v>64</v>
      </c>
      <c r="C72" s="36" t="s">
        <v>87</v>
      </c>
      <c r="D72" s="46" t="s">
        <v>22</v>
      </c>
      <c r="E72" s="47">
        <v>7962</v>
      </c>
      <c r="F72" s="48">
        <v>1</v>
      </c>
      <c r="G72" s="49">
        <f t="shared" si="3"/>
        <v>6635</v>
      </c>
      <c r="H72" s="1"/>
      <c r="I72" s="41">
        <v>64</v>
      </c>
      <c r="J72" s="44" t="str">
        <f t="shared" si="0"/>
        <v>Стартер редукторный дв. 406, 405, 409, ДМ.406-3708010</v>
      </c>
      <c r="K72" s="42"/>
      <c r="L72" s="15"/>
      <c r="M72" s="16" t="str">
        <f t="shared" si="1"/>
        <v>шт</v>
      </c>
      <c r="N72" s="17">
        <f>0</f>
        <v>0</v>
      </c>
      <c r="O72" s="12"/>
      <c r="P72" s="16">
        <f t="shared" si="2"/>
        <v>1</v>
      </c>
      <c r="Q72" s="18">
        <f t="shared" si="4"/>
        <v>0</v>
      </c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0" x14ac:dyDescent="0.25">
      <c r="A73" s="6"/>
      <c r="B73" s="25">
        <v>65</v>
      </c>
      <c r="C73" s="36" t="s">
        <v>88</v>
      </c>
      <c r="D73" s="46" t="s">
        <v>22</v>
      </c>
      <c r="E73" s="47">
        <v>13242</v>
      </c>
      <c r="F73" s="48">
        <v>1</v>
      </c>
      <c r="G73" s="49">
        <f t="shared" ref="G73:G136" si="5">(E73*F73)/1.2</f>
        <v>11035</v>
      </c>
      <c r="H73" s="1"/>
      <c r="I73" s="41">
        <v>65</v>
      </c>
      <c r="J73" s="44" t="str">
        <f t="shared" ref="J73:J136" si="6">C73</f>
        <v>Карбюратор К151 Д 1107010 дв.406, К151 Д 1107010 дв.406</v>
      </c>
      <c r="K73" s="42"/>
      <c r="L73" s="15"/>
      <c r="M73" s="16" t="str">
        <f t="shared" ref="M73:M136" si="7">D73</f>
        <v>шт</v>
      </c>
      <c r="N73" s="17">
        <f>0</f>
        <v>0</v>
      </c>
      <c r="O73" s="12"/>
      <c r="P73" s="16">
        <f t="shared" ref="P73:P136" si="8">F73</f>
        <v>1</v>
      </c>
      <c r="Q73" s="18">
        <f t="shared" si="4"/>
        <v>0</v>
      </c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6"/>
      <c r="B74" s="25">
        <v>66</v>
      </c>
      <c r="C74" s="36" t="s">
        <v>89</v>
      </c>
      <c r="D74" s="46" t="s">
        <v>22</v>
      </c>
      <c r="E74" s="47">
        <v>1035</v>
      </c>
      <c r="F74" s="48">
        <v>9</v>
      </c>
      <c r="G74" s="49">
        <f t="shared" si="5"/>
        <v>7762.5</v>
      </c>
      <c r="H74" s="1"/>
      <c r="I74" s="41">
        <v>66</v>
      </c>
      <c r="J74" s="44" t="str">
        <f t="shared" si="6"/>
        <v>Фильтр топливный, 020-1117010 TSN 9.3.22</v>
      </c>
      <c r="K74" s="42"/>
      <c r="L74" s="15"/>
      <c r="M74" s="16" t="str">
        <f t="shared" si="7"/>
        <v>шт</v>
      </c>
      <c r="N74" s="17">
        <f>0</f>
        <v>0</v>
      </c>
      <c r="O74" s="12"/>
      <c r="P74" s="16">
        <f t="shared" si="8"/>
        <v>9</v>
      </c>
      <c r="Q74" s="18">
        <f t="shared" ref="Q74:Q137" si="9">O74*P74</f>
        <v>0</v>
      </c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0" x14ac:dyDescent="0.25">
      <c r="A75" s="6"/>
      <c r="B75" s="25">
        <v>67</v>
      </c>
      <c r="C75" s="36" t="s">
        <v>90</v>
      </c>
      <c r="D75" s="46" t="s">
        <v>22</v>
      </c>
      <c r="E75" s="47">
        <v>140634</v>
      </c>
      <c r="F75" s="48">
        <v>1</v>
      </c>
      <c r="G75" s="49">
        <f t="shared" si="5"/>
        <v>117195</v>
      </c>
      <c r="H75" s="1"/>
      <c r="I75" s="41">
        <v>67</v>
      </c>
      <c r="J75" s="44" t="str">
        <f t="shared" si="6"/>
        <v>Топлевный насос высокого давления Bosch, 0445025604</v>
      </c>
      <c r="K75" s="42"/>
      <c r="L75" s="15"/>
      <c r="M75" s="16" t="str">
        <f t="shared" si="7"/>
        <v>шт</v>
      </c>
      <c r="N75" s="17">
        <f>0</f>
        <v>0</v>
      </c>
      <c r="O75" s="12"/>
      <c r="P75" s="16">
        <f t="shared" si="8"/>
        <v>1</v>
      </c>
      <c r="Q75" s="18">
        <f t="shared" si="9"/>
        <v>0</v>
      </c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6"/>
      <c r="B76" s="25">
        <v>68</v>
      </c>
      <c r="C76" s="36" t="s">
        <v>91</v>
      </c>
      <c r="D76" s="46" t="s">
        <v>22</v>
      </c>
      <c r="E76" s="47">
        <v>427.5</v>
      </c>
      <c r="F76" s="48">
        <v>4</v>
      </c>
      <c r="G76" s="49">
        <f t="shared" si="5"/>
        <v>1425</v>
      </c>
      <c r="H76" s="1"/>
      <c r="I76" s="41">
        <v>68</v>
      </c>
      <c r="J76" s="44" t="str">
        <f t="shared" si="6"/>
        <v>Термостат, 107-1306100-04 ТЛ</v>
      </c>
      <c r="K76" s="42"/>
      <c r="L76" s="15"/>
      <c r="M76" s="16" t="str">
        <f t="shared" si="7"/>
        <v>шт</v>
      </c>
      <c r="N76" s="17">
        <f>0</f>
        <v>0</v>
      </c>
      <c r="O76" s="12"/>
      <c r="P76" s="16">
        <f t="shared" si="8"/>
        <v>4</v>
      </c>
      <c r="Q76" s="18">
        <f t="shared" si="9"/>
        <v>0</v>
      </c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6"/>
      <c r="B77" s="25">
        <v>69</v>
      </c>
      <c r="C77" s="36" t="s">
        <v>92</v>
      </c>
      <c r="D77" s="46" t="s">
        <v>22</v>
      </c>
      <c r="E77" s="47">
        <v>349.5</v>
      </c>
      <c r="F77" s="48">
        <v>1</v>
      </c>
      <c r="G77" s="49">
        <f t="shared" si="5"/>
        <v>291.25</v>
      </c>
      <c r="H77" s="1"/>
      <c r="I77" s="41">
        <v>69</v>
      </c>
      <c r="J77" s="44" t="str">
        <f t="shared" si="6"/>
        <v>Термостат ГАЗ-53, 108-1306100-01-ТС</v>
      </c>
      <c r="K77" s="42"/>
      <c r="L77" s="15"/>
      <c r="M77" s="16" t="str">
        <f t="shared" si="7"/>
        <v>шт</v>
      </c>
      <c r="N77" s="17">
        <f>0</f>
        <v>0</v>
      </c>
      <c r="O77" s="12"/>
      <c r="P77" s="16">
        <f t="shared" si="8"/>
        <v>1</v>
      </c>
      <c r="Q77" s="18">
        <f t="shared" si="9"/>
        <v>0</v>
      </c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0" x14ac:dyDescent="0.25">
      <c r="A78" s="6"/>
      <c r="B78" s="25">
        <v>70</v>
      </c>
      <c r="C78" s="36" t="s">
        <v>93</v>
      </c>
      <c r="D78" s="46" t="s">
        <v>22</v>
      </c>
      <c r="E78" s="47">
        <v>309</v>
      </c>
      <c r="F78" s="48">
        <v>2</v>
      </c>
      <c r="G78" s="49">
        <f t="shared" si="5"/>
        <v>515</v>
      </c>
      <c r="H78" s="1"/>
      <c r="I78" s="41">
        <v>70</v>
      </c>
      <c r="J78" s="44" t="str">
        <f t="shared" si="6"/>
        <v>Ремень 11*10*1775 ГАЗ-66, ПАЗ-3502, 11-10-1775 ГАЗ-66, ПАЗ-3502</v>
      </c>
      <c r="K78" s="42"/>
      <c r="L78" s="15"/>
      <c r="M78" s="16" t="str">
        <f t="shared" si="7"/>
        <v>шт</v>
      </c>
      <c r="N78" s="17">
        <f>0</f>
        <v>0</v>
      </c>
      <c r="O78" s="12"/>
      <c r="P78" s="16">
        <f t="shared" si="8"/>
        <v>2</v>
      </c>
      <c r="Q78" s="18">
        <f t="shared" si="9"/>
        <v>0</v>
      </c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6"/>
      <c r="B79" s="25">
        <v>71</v>
      </c>
      <c r="C79" s="36" t="s">
        <v>94</v>
      </c>
      <c r="D79" s="46" t="s">
        <v>22</v>
      </c>
      <c r="E79" s="47">
        <v>262.5</v>
      </c>
      <c r="F79" s="48">
        <v>4</v>
      </c>
      <c r="G79" s="49">
        <f t="shared" si="5"/>
        <v>875</v>
      </c>
      <c r="H79" s="1"/>
      <c r="I79" s="41">
        <v>71</v>
      </c>
      <c r="J79" s="44" t="str">
        <f t="shared" si="6"/>
        <v>Ремень 1450, 11х10</v>
      </c>
      <c r="K79" s="42"/>
      <c r="L79" s="15"/>
      <c r="M79" s="16" t="str">
        <f t="shared" si="7"/>
        <v>шт</v>
      </c>
      <c r="N79" s="17">
        <f>0</f>
        <v>0</v>
      </c>
      <c r="O79" s="12"/>
      <c r="P79" s="16">
        <f t="shared" si="8"/>
        <v>4</v>
      </c>
      <c r="Q79" s="18">
        <f t="shared" si="9"/>
        <v>0</v>
      </c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6"/>
      <c r="B80" s="25">
        <v>72</v>
      </c>
      <c r="C80" s="36" t="s">
        <v>95</v>
      </c>
      <c r="D80" s="46" t="s">
        <v>22</v>
      </c>
      <c r="E80" s="47">
        <v>6105</v>
      </c>
      <c r="F80" s="48">
        <v>2</v>
      </c>
      <c r="G80" s="49">
        <f t="shared" si="5"/>
        <v>10175</v>
      </c>
      <c r="H80" s="1"/>
      <c r="I80" s="41">
        <v>72</v>
      </c>
      <c r="J80" s="44" t="str">
        <f t="shared" si="6"/>
        <v>Свеча накала "Планар", 12/24в сб.886</v>
      </c>
      <c r="K80" s="42"/>
      <c r="L80" s="15"/>
      <c r="M80" s="16" t="str">
        <f t="shared" si="7"/>
        <v>шт</v>
      </c>
      <c r="N80" s="17">
        <f>0</f>
        <v>0</v>
      </c>
      <c r="O80" s="12"/>
      <c r="P80" s="16">
        <f t="shared" si="8"/>
        <v>2</v>
      </c>
      <c r="Q80" s="18">
        <f t="shared" si="9"/>
        <v>0</v>
      </c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6"/>
      <c r="B81" s="25">
        <v>73</v>
      </c>
      <c r="C81" s="36" t="s">
        <v>96</v>
      </c>
      <c r="D81" s="46" t="s">
        <v>22</v>
      </c>
      <c r="E81" s="47">
        <v>9547.5</v>
      </c>
      <c r="F81" s="48">
        <v>1</v>
      </c>
      <c r="G81" s="49">
        <f t="shared" si="5"/>
        <v>7956.25</v>
      </c>
      <c r="H81" s="1"/>
      <c r="I81" s="41">
        <v>73</v>
      </c>
      <c r="J81" s="44" t="str">
        <f t="shared" si="6"/>
        <v>Генератор, 120А/14В 5122.3771-30</v>
      </c>
      <c r="K81" s="42"/>
      <c r="L81" s="15"/>
      <c r="M81" s="16" t="str">
        <f t="shared" si="7"/>
        <v>шт</v>
      </c>
      <c r="N81" s="17">
        <f>0</f>
        <v>0</v>
      </c>
      <c r="O81" s="12"/>
      <c r="P81" s="16">
        <f t="shared" si="8"/>
        <v>1</v>
      </c>
      <c r="Q81" s="18">
        <f t="shared" si="9"/>
        <v>0</v>
      </c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0" x14ac:dyDescent="0.25">
      <c r="A82" s="6"/>
      <c r="B82" s="25">
        <v>74</v>
      </c>
      <c r="C82" s="36" t="s">
        <v>97</v>
      </c>
      <c r="D82" s="46" t="s">
        <v>22</v>
      </c>
      <c r="E82" s="47">
        <v>35827.5</v>
      </c>
      <c r="F82" s="48">
        <v>8</v>
      </c>
      <c r="G82" s="49">
        <f t="shared" si="5"/>
        <v>238850</v>
      </c>
      <c r="H82" s="1"/>
      <c r="I82" s="41">
        <v>74</v>
      </c>
      <c r="J82" s="44" t="str">
        <f t="shared" si="6"/>
        <v>Радиатор ГАЗ-33081,3309 медный 2-х ряд. дв. Д-245 ЕВРО-3 ОР, 121-1301010-20</v>
      </c>
      <c r="K82" s="42"/>
      <c r="L82" s="15"/>
      <c r="M82" s="16" t="str">
        <f t="shared" si="7"/>
        <v>шт</v>
      </c>
      <c r="N82" s="17">
        <f>0</f>
        <v>0</v>
      </c>
      <c r="O82" s="12"/>
      <c r="P82" s="16">
        <f t="shared" si="8"/>
        <v>8</v>
      </c>
      <c r="Q82" s="18">
        <f t="shared" si="9"/>
        <v>0</v>
      </c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6"/>
      <c r="B83" s="25">
        <v>75</v>
      </c>
      <c r="C83" s="36" t="s">
        <v>98</v>
      </c>
      <c r="D83" s="46" t="s">
        <v>22</v>
      </c>
      <c r="E83" s="47">
        <v>1620</v>
      </c>
      <c r="F83" s="48">
        <v>1</v>
      </c>
      <c r="G83" s="49">
        <f t="shared" si="5"/>
        <v>1350</v>
      </c>
      <c r="H83" s="1"/>
      <c r="I83" s="41">
        <v>75</v>
      </c>
      <c r="J83" s="44" t="str">
        <f t="shared" si="6"/>
        <v>коммутатор ГАЗ-53, 13.3734-01</v>
      </c>
      <c r="K83" s="42"/>
      <c r="L83" s="15"/>
      <c r="M83" s="16" t="str">
        <f t="shared" si="7"/>
        <v>шт</v>
      </c>
      <c r="N83" s="17">
        <f>0</f>
        <v>0</v>
      </c>
      <c r="O83" s="12"/>
      <c r="P83" s="16">
        <f t="shared" si="8"/>
        <v>1</v>
      </c>
      <c r="Q83" s="18">
        <f t="shared" si="9"/>
        <v>0</v>
      </c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6"/>
      <c r="B84" s="25">
        <v>76</v>
      </c>
      <c r="C84" s="36" t="s">
        <v>99</v>
      </c>
      <c r="D84" s="46" t="s">
        <v>22</v>
      </c>
      <c r="E84" s="47">
        <v>7750.5</v>
      </c>
      <c r="F84" s="48">
        <v>1</v>
      </c>
      <c r="G84" s="49">
        <f t="shared" si="5"/>
        <v>6458.75</v>
      </c>
      <c r="H84" s="1"/>
      <c r="I84" s="41">
        <v>76</v>
      </c>
      <c r="J84" s="44" t="str">
        <f t="shared" si="6"/>
        <v>Генератор ГАЗ-53 (65А), 1621-3701000</v>
      </c>
      <c r="K84" s="42"/>
      <c r="L84" s="15"/>
      <c r="M84" s="16" t="str">
        <f t="shared" si="7"/>
        <v>шт</v>
      </c>
      <c r="N84" s="17">
        <f>0</f>
        <v>0</v>
      </c>
      <c r="O84" s="12"/>
      <c r="P84" s="16">
        <f t="shared" si="8"/>
        <v>1</v>
      </c>
      <c r="Q84" s="18">
        <f t="shared" si="9"/>
        <v>0</v>
      </c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6"/>
      <c r="B85" s="25">
        <v>77</v>
      </c>
      <c r="C85" s="36" t="s">
        <v>100</v>
      </c>
      <c r="D85" s="46" t="s">
        <v>22</v>
      </c>
      <c r="E85" s="47">
        <v>3270</v>
      </c>
      <c r="F85" s="48">
        <v>16</v>
      </c>
      <c r="G85" s="49">
        <f t="shared" si="5"/>
        <v>43600</v>
      </c>
      <c r="H85" s="1"/>
      <c r="I85" s="41">
        <v>77</v>
      </c>
      <c r="J85" s="44" t="str">
        <f t="shared" si="6"/>
        <v>Форсунка топливная Д-245, 172.1112010-11.01</v>
      </c>
      <c r="K85" s="42"/>
      <c r="L85" s="15"/>
      <c r="M85" s="16" t="str">
        <f t="shared" si="7"/>
        <v>шт</v>
      </c>
      <c r="N85" s="17">
        <f>0</f>
        <v>0</v>
      </c>
      <c r="O85" s="12"/>
      <c r="P85" s="16">
        <f t="shared" si="8"/>
        <v>16</v>
      </c>
      <c r="Q85" s="18">
        <f t="shared" si="9"/>
        <v>0</v>
      </c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30" x14ac:dyDescent="0.25">
      <c r="A86" s="6"/>
      <c r="B86" s="25">
        <v>78</v>
      </c>
      <c r="C86" s="36" t="s">
        <v>101</v>
      </c>
      <c r="D86" s="46" t="s">
        <v>22</v>
      </c>
      <c r="E86" s="47">
        <v>1755</v>
      </c>
      <c r="F86" s="48">
        <v>3</v>
      </c>
      <c r="G86" s="49">
        <f t="shared" si="5"/>
        <v>4387.5</v>
      </c>
      <c r="H86" s="1"/>
      <c r="I86" s="41">
        <v>78</v>
      </c>
      <c r="J86" s="44" t="str">
        <f t="shared" si="6"/>
        <v>Фильтр-патрон осушителя воздуха, 2-3579-0003-1-0 (4324102227 Wabco)</v>
      </c>
      <c r="K86" s="42"/>
      <c r="L86" s="15"/>
      <c r="M86" s="16" t="str">
        <f t="shared" si="7"/>
        <v>шт</v>
      </c>
      <c r="N86" s="17">
        <f>0</f>
        <v>0</v>
      </c>
      <c r="O86" s="12"/>
      <c r="P86" s="16">
        <f t="shared" si="8"/>
        <v>3</v>
      </c>
      <c r="Q86" s="18">
        <f t="shared" si="9"/>
        <v>0</v>
      </c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6"/>
      <c r="B87" s="25">
        <v>79</v>
      </c>
      <c r="C87" s="36" t="s">
        <v>102</v>
      </c>
      <c r="D87" s="46" t="s">
        <v>22</v>
      </c>
      <c r="E87" s="47">
        <v>84</v>
      </c>
      <c r="F87" s="48">
        <v>2</v>
      </c>
      <c r="G87" s="49">
        <f t="shared" si="5"/>
        <v>140</v>
      </c>
      <c r="H87" s="1"/>
      <c r="I87" s="41">
        <v>79</v>
      </c>
      <c r="J87" s="44" t="str">
        <f t="shared" si="6"/>
        <v>Жиклер омывателя, 2108-5208060</v>
      </c>
      <c r="K87" s="42"/>
      <c r="L87" s="15"/>
      <c r="M87" s="16" t="str">
        <f t="shared" si="7"/>
        <v>шт</v>
      </c>
      <c r="N87" s="17">
        <f>0</f>
        <v>0</v>
      </c>
      <c r="O87" s="12"/>
      <c r="P87" s="16">
        <f t="shared" si="8"/>
        <v>2</v>
      </c>
      <c r="Q87" s="18">
        <f t="shared" si="9"/>
        <v>0</v>
      </c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6"/>
      <c r="B88" s="25">
        <v>80</v>
      </c>
      <c r="C88" s="36" t="s">
        <v>103</v>
      </c>
      <c r="D88" s="46" t="s">
        <v>22</v>
      </c>
      <c r="E88" s="47">
        <v>2040</v>
      </c>
      <c r="F88" s="48">
        <v>8</v>
      </c>
      <c r="G88" s="49">
        <f t="shared" si="5"/>
        <v>13600</v>
      </c>
      <c r="H88" s="1"/>
      <c r="I88" s="41">
        <v>80</v>
      </c>
      <c r="J88" s="44" t="str">
        <f t="shared" si="6"/>
        <v>Мотор отопителя 24V, 237-3730РМЭ (211-3780)</v>
      </c>
      <c r="K88" s="42"/>
      <c r="L88" s="15"/>
      <c r="M88" s="16" t="str">
        <f t="shared" si="7"/>
        <v>шт</v>
      </c>
      <c r="N88" s="17">
        <f>0</f>
        <v>0</v>
      </c>
      <c r="O88" s="12"/>
      <c r="P88" s="16">
        <f t="shared" si="8"/>
        <v>8</v>
      </c>
      <c r="Q88" s="18">
        <f t="shared" si="9"/>
        <v>0</v>
      </c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0" x14ac:dyDescent="0.25">
      <c r="A89" s="6"/>
      <c r="B89" s="25">
        <v>81</v>
      </c>
      <c r="C89" s="36" t="s">
        <v>104</v>
      </c>
      <c r="D89" s="46" t="s">
        <v>22</v>
      </c>
      <c r="E89" s="47">
        <v>6058.5</v>
      </c>
      <c r="F89" s="48">
        <v>1</v>
      </c>
      <c r="G89" s="49">
        <f t="shared" si="5"/>
        <v>5048.75</v>
      </c>
      <c r="H89" s="1"/>
      <c r="I89" s="41">
        <v>81</v>
      </c>
      <c r="J89" s="44" t="str">
        <f t="shared" si="6"/>
        <v>Распределитель зажигания ГАЗ-53 б/контактный, 2402-3706-10</v>
      </c>
      <c r="K89" s="42"/>
      <c r="L89" s="15"/>
      <c r="M89" s="16" t="str">
        <f t="shared" si="7"/>
        <v>шт</v>
      </c>
      <c r="N89" s="17">
        <f>0</f>
        <v>0</v>
      </c>
      <c r="O89" s="12"/>
      <c r="P89" s="16">
        <f t="shared" si="8"/>
        <v>1</v>
      </c>
      <c r="Q89" s="18">
        <f t="shared" si="9"/>
        <v>0</v>
      </c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0" x14ac:dyDescent="0.25">
      <c r="A90" s="6"/>
      <c r="B90" s="25">
        <v>82</v>
      </c>
      <c r="C90" s="36" t="s">
        <v>105</v>
      </c>
      <c r="D90" s="46" t="s">
        <v>22</v>
      </c>
      <c r="E90" s="47">
        <v>747045</v>
      </c>
      <c r="F90" s="48">
        <v>1</v>
      </c>
      <c r="G90" s="49">
        <f t="shared" si="5"/>
        <v>622537.5</v>
      </c>
      <c r="H90" s="1"/>
      <c r="I90" s="41">
        <v>82</v>
      </c>
      <c r="J90" s="44" t="str">
        <f t="shared" si="6"/>
        <v>Двигатель Д-245 7Е2 на ГАЗ-33086, 245-0000100-842В</v>
      </c>
      <c r="K90" s="42"/>
      <c r="L90" s="15"/>
      <c r="M90" s="16" t="str">
        <f t="shared" si="7"/>
        <v>шт</v>
      </c>
      <c r="N90" s="17">
        <f>0</f>
        <v>0</v>
      </c>
      <c r="O90" s="12"/>
      <c r="P90" s="16">
        <f t="shared" si="8"/>
        <v>1</v>
      </c>
      <c r="Q90" s="18">
        <f t="shared" si="9"/>
        <v>0</v>
      </c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6"/>
      <c r="B91" s="25">
        <v>83</v>
      </c>
      <c r="C91" s="36" t="s">
        <v>106</v>
      </c>
      <c r="D91" s="46" t="s">
        <v>22</v>
      </c>
      <c r="E91" s="47">
        <v>252</v>
      </c>
      <c r="F91" s="48">
        <v>4</v>
      </c>
      <c r="G91" s="49">
        <f t="shared" si="5"/>
        <v>840</v>
      </c>
      <c r="H91" s="1"/>
      <c r="I91" s="41">
        <v>83</v>
      </c>
      <c r="J91" s="44" t="str">
        <f t="shared" si="6"/>
        <v>Прокладка крышки клапанов верх., 245-1003108</v>
      </c>
      <c r="K91" s="42"/>
      <c r="L91" s="15"/>
      <c r="M91" s="16" t="str">
        <f t="shared" si="7"/>
        <v>шт</v>
      </c>
      <c r="N91" s="17">
        <f>0</f>
        <v>0</v>
      </c>
      <c r="O91" s="12"/>
      <c r="P91" s="16">
        <f t="shared" si="8"/>
        <v>4</v>
      </c>
      <c r="Q91" s="18">
        <f t="shared" si="9"/>
        <v>0</v>
      </c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6"/>
      <c r="B92" s="25">
        <v>84</v>
      </c>
      <c r="C92" s="36" t="s">
        <v>107</v>
      </c>
      <c r="D92" s="46" t="s">
        <v>22</v>
      </c>
      <c r="E92" s="47">
        <v>574.5</v>
      </c>
      <c r="F92" s="48">
        <v>4</v>
      </c>
      <c r="G92" s="49">
        <f t="shared" si="5"/>
        <v>1915</v>
      </c>
      <c r="H92" s="1"/>
      <c r="I92" s="41">
        <v>84</v>
      </c>
      <c r="J92" s="44" t="str">
        <f t="shared" si="6"/>
        <v>Прокладка крышки клапанов верх., 245-1003109</v>
      </c>
      <c r="K92" s="42"/>
      <c r="L92" s="15"/>
      <c r="M92" s="16" t="str">
        <f t="shared" si="7"/>
        <v>шт</v>
      </c>
      <c r="N92" s="17">
        <f>0</f>
        <v>0</v>
      </c>
      <c r="O92" s="12"/>
      <c r="P92" s="16">
        <f t="shared" si="8"/>
        <v>4</v>
      </c>
      <c r="Q92" s="18">
        <f t="shared" si="9"/>
        <v>0</v>
      </c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6"/>
      <c r="B93" s="25">
        <v>85</v>
      </c>
      <c r="C93" s="36" t="s">
        <v>108</v>
      </c>
      <c r="D93" s="46" t="s">
        <v>23</v>
      </c>
      <c r="E93" s="47">
        <v>879</v>
      </c>
      <c r="F93" s="48">
        <v>1</v>
      </c>
      <c r="G93" s="49">
        <f t="shared" si="5"/>
        <v>732.5</v>
      </c>
      <c r="H93" s="1"/>
      <c r="I93" s="41">
        <v>85</v>
      </c>
      <c r="J93" s="44" t="str">
        <f t="shared" si="6"/>
        <v>Вкладыши шатунные, 245-1004140-ЕН1</v>
      </c>
      <c r="K93" s="42"/>
      <c r="L93" s="15"/>
      <c r="M93" s="16" t="str">
        <f t="shared" si="7"/>
        <v>компл</v>
      </c>
      <c r="N93" s="17">
        <f>0</f>
        <v>0</v>
      </c>
      <c r="O93" s="12"/>
      <c r="P93" s="16">
        <f t="shared" si="8"/>
        <v>1</v>
      </c>
      <c r="Q93" s="18">
        <f t="shared" si="9"/>
        <v>0</v>
      </c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6"/>
      <c r="B94" s="25">
        <v>86</v>
      </c>
      <c r="C94" s="36" t="s">
        <v>109</v>
      </c>
      <c r="D94" s="46" t="s">
        <v>23</v>
      </c>
      <c r="E94" s="47">
        <v>1237.5</v>
      </c>
      <c r="F94" s="48">
        <v>1</v>
      </c>
      <c r="G94" s="49">
        <f t="shared" si="5"/>
        <v>1031.25</v>
      </c>
      <c r="H94" s="1"/>
      <c r="I94" s="41">
        <v>86</v>
      </c>
      <c r="J94" s="44" t="str">
        <f t="shared" si="6"/>
        <v>Вкладыши коренные , 245-1005100-ЕН1</v>
      </c>
      <c r="K94" s="42"/>
      <c r="L94" s="15"/>
      <c r="M94" s="16" t="str">
        <f t="shared" si="7"/>
        <v>компл</v>
      </c>
      <c r="N94" s="17">
        <f>0</f>
        <v>0</v>
      </c>
      <c r="O94" s="12"/>
      <c r="P94" s="16">
        <f t="shared" si="8"/>
        <v>1</v>
      </c>
      <c r="Q94" s="18">
        <f t="shared" si="9"/>
        <v>0</v>
      </c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6"/>
      <c r="B95" s="25">
        <v>87</v>
      </c>
      <c r="C95" s="36" t="s">
        <v>110</v>
      </c>
      <c r="D95" s="46" t="s">
        <v>22</v>
      </c>
      <c r="E95" s="47">
        <v>420</v>
      </c>
      <c r="F95" s="48">
        <v>11</v>
      </c>
      <c r="G95" s="49">
        <f t="shared" si="5"/>
        <v>3850</v>
      </c>
      <c r="H95" s="1"/>
      <c r="I95" s="41">
        <v>87</v>
      </c>
      <c r="J95" s="44" t="str">
        <f t="shared" si="6"/>
        <v>Фильтр масляный, 245-1012005-10</v>
      </c>
      <c r="K95" s="42"/>
      <c r="L95" s="15"/>
      <c r="M95" s="16" t="str">
        <f t="shared" si="7"/>
        <v>шт</v>
      </c>
      <c r="N95" s="17">
        <f>0</f>
        <v>0</v>
      </c>
      <c r="O95" s="12"/>
      <c r="P95" s="16">
        <f t="shared" si="8"/>
        <v>11</v>
      </c>
      <c r="Q95" s="18">
        <f t="shared" si="9"/>
        <v>0</v>
      </c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30" x14ac:dyDescent="0.25">
      <c r="A96" s="6"/>
      <c r="B96" s="25">
        <v>88</v>
      </c>
      <c r="C96" s="36" t="s">
        <v>111</v>
      </c>
      <c r="D96" s="46" t="s">
        <v>22</v>
      </c>
      <c r="E96" s="47">
        <v>1275</v>
      </c>
      <c r="F96" s="48">
        <v>1</v>
      </c>
      <c r="G96" s="49">
        <f t="shared" si="5"/>
        <v>1062.5</v>
      </c>
      <c r="H96" s="1"/>
      <c r="I96" s="41">
        <v>88</v>
      </c>
      <c r="J96" s="44" t="str">
        <f t="shared" si="6"/>
        <v>Фильтр топливный тонкой очистки, 245-1117010-10</v>
      </c>
      <c r="K96" s="42"/>
      <c r="L96" s="15"/>
      <c r="M96" s="16" t="str">
        <f t="shared" si="7"/>
        <v>шт</v>
      </c>
      <c r="N96" s="17">
        <f>0</f>
        <v>0</v>
      </c>
      <c r="O96" s="12"/>
      <c r="P96" s="16">
        <f t="shared" si="8"/>
        <v>1</v>
      </c>
      <c r="Q96" s="18">
        <f t="shared" si="9"/>
        <v>0</v>
      </c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6"/>
      <c r="B97" s="25">
        <v>89</v>
      </c>
      <c r="C97" s="36" t="s">
        <v>112</v>
      </c>
      <c r="D97" s="46" t="s">
        <v>22</v>
      </c>
      <c r="E97" s="47">
        <v>3960</v>
      </c>
      <c r="F97" s="48">
        <v>1</v>
      </c>
      <c r="G97" s="49">
        <f t="shared" si="5"/>
        <v>3300</v>
      </c>
      <c r="H97" s="1"/>
      <c r="I97" s="41">
        <v>89</v>
      </c>
      <c r="J97" s="44" t="str">
        <f t="shared" si="6"/>
        <v>Насос водяной, 245-1307010-02</v>
      </c>
      <c r="K97" s="42"/>
      <c r="L97" s="15"/>
      <c r="M97" s="16" t="str">
        <f t="shared" si="7"/>
        <v>шт</v>
      </c>
      <c r="N97" s="17">
        <f>0</f>
        <v>0</v>
      </c>
      <c r="O97" s="12"/>
      <c r="P97" s="16">
        <f t="shared" si="8"/>
        <v>1</v>
      </c>
      <c r="Q97" s="18">
        <f t="shared" si="9"/>
        <v>0</v>
      </c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6"/>
      <c r="B98" s="25">
        <v>90</v>
      </c>
      <c r="C98" s="36" t="s">
        <v>113</v>
      </c>
      <c r="D98" s="46" t="s">
        <v>22</v>
      </c>
      <c r="E98" s="47">
        <v>13642.5</v>
      </c>
      <c r="F98" s="48">
        <v>1</v>
      </c>
      <c r="G98" s="49">
        <f t="shared" si="5"/>
        <v>11368.75</v>
      </c>
      <c r="H98" s="1"/>
      <c r="I98" s="41">
        <v>90</v>
      </c>
      <c r="J98" s="44" t="str">
        <f t="shared" si="6"/>
        <v>Насос водяной, 245-1307015</v>
      </c>
      <c r="K98" s="42"/>
      <c r="L98" s="15"/>
      <c r="M98" s="16" t="str">
        <f t="shared" si="7"/>
        <v>шт</v>
      </c>
      <c r="N98" s="17">
        <f>0</f>
        <v>0</v>
      </c>
      <c r="O98" s="12"/>
      <c r="P98" s="16">
        <f t="shared" si="8"/>
        <v>1</v>
      </c>
      <c r="Q98" s="18">
        <f t="shared" si="9"/>
        <v>0</v>
      </c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6"/>
      <c r="B99" s="25">
        <v>91</v>
      </c>
      <c r="C99" s="36" t="s">
        <v>114</v>
      </c>
      <c r="D99" s="46" t="s">
        <v>22</v>
      </c>
      <c r="E99" s="47">
        <v>774</v>
      </c>
      <c r="F99" s="48">
        <v>2</v>
      </c>
      <c r="G99" s="49">
        <f t="shared" si="5"/>
        <v>1290</v>
      </c>
      <c r="H99" s="1"/>
      <c r="I99" s="41">
        <v>91</v>
      </c>
      <c r="J99" s="44" t="str">
        <f t="shared" si="6"/>
        <v>Датчик фаз, 25-3847 (14-3855)</v>
      </c>
      <c r="K99" s="42"/>
      <c r="L99" s="15"/>
      <c r="M99" s="16" t="str">
        <f t="shared" si="7"/>
        <v>шт</v>
      </c>
      <c r="N99" s="17">
        <f>0</f>
        <v>0</v>
      </c>
      <c r="O99" s="12"/>
      <c r="P99" s="16">
        <f t="shared" si="8"/>
        <v>2</v>
      </c>
      <c r="Q99" s="18">
        <f t="shared" si="9"/>
        <v>0</v>
      </c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6"/>
      <c r="B100" s="25">
        <v>92</v>
      </c>
      <c r="C100" s="36" t="s">
        <v>115</v>
      </c>
      <c r="D100" s="46" t="s">
        <v>22</v>
      </c>
      <c r="E100" s="47">
        <v>183</v>
      </c>
      <c r="F100" s="48">
        <v>12</v>
      </c>
      <c r="G100" s="49">
        <f t="shared" si="5"/>
        <v>1830</v>
      </c>
      <c r="H100" s="1"/>
      <c r="I100" s="41">
        <v>92</v>
      </c>
      <c r="J100" s="44" t="str">
        <f t="shared" si="6"/>
        <v>Гайка колеса, 250712-П29</v>
      </c>
      <c r="K100" s="42"/>
      <c r="L100" s="15"/>
      <c r="M100" s="16" t="str">
        <f t="shared" si="7"/>
        <v>шт</v>
      </c>
      <c r="N100" s="17">
        <f>0</f>
        <v>0</v>
      </c>
      <c r="O100" s="12"/>
      <c r="P100" s="16">
        <f t="shared" si="8"/>
        <v>12</v>
      </c>
      <c r="Q100" s="18">
        <f t="shared" si="9"/>
        <v>0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6"/>
      <c r="B101" s="25">
        <v>93</v>
      </c>
      <c r="C101" s="36" t="s">
        <v>116</v>
      </c>
      <c r="D101" s="46" t="s">
        <v>22</v>
      </c>
      <c r="E101" s="47">
        <v>2475</v>
      </c>
      <c r="F101" s="48">
        <v>10</v>
      </c>
      <c r="G101" s="49">
        <f t="shared" si="5"/>
        <v>20625</v>
      </c>
      <c r="H101" s="1"/>
      <c r="I101" s="41">
        <v>93</v>
      </c>
      <c r="J101" s="44" t="str">
        <f t="shared" si="6"/>
        <v>Амортизатор, 27527-2905006</v>
      </c>
      <c r="K101" s="42"/>
      <c r="L101" s="15"/>
      <c r="M101" s="16" t="str">
        <f t="shared" si="7"/>
        <v>шт</v>
      </c>
      <c r="N101" s="17">
        <f>0</f>
        <v>0</v>
      </c>
      <c r="O101" s="12"/>
      <c r="P101" s="16">
        <f t="shared" si="8"/>
        <v>10</v>
      </c>
      <c r="Q101" s="18">
        <f t="shared" si="9"/>
        <v>0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6"/>
      <c r="B102" s="25">
        <v>94</v>
      </c>
      <c r="C102" s="36" t="s">
        <v>117</v>
      </c>
      <c r="D102" s="46" t="s">
        <v>22</v>
      </c>
      <c r="E102" s="47">
        <v>1600.5</v>
      </c>
      <c r="F102" s="48">
        <v>6</v>
      </c>
      <c r="G102" s="49">
        <f t="shared" si="5"/>
        <v>8002.5</v>
      </c>
      <c r="H102" s="1"/>
      <c r="I102" s="41">
        <v>94</v>
      </c>
      <c r="J102" s="44" t="str">
        <f t="shared" si="6"/>
        <v>Катушка зажигания, 3032-3705</v>
      </c>
      <c r="K102" s="42"/>
      <c r="L102" s="15"/>
      <c r="M102" s="16" t="str">
        <f t="shared" si="7"/>
        <v>шт</v>
      </c>
      <c r="N102" s="17">
        <f>0</f>
        <v>0</v>
      </c>
      <c r="O102" s="12"/>
      <c r="P102" s="16">
        <f t="shared" si="8"/>
        <v>6</v>
      </c>
      <c r="Q102" s="18">
        <f t="shared" si="9"/>
        <v>0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6"/>
      <c r="B103" s="25">
        <v>95</v>
      </c>
      <c r="C103" s="36" t="s">
        <v>118</v>
      </c>
      <c r="D103" s="46" t="s">
        <v>22</v>
      </c>
      <c r="E103" s="47">
        <v>112.5</v>
      </c>
      <c r="F103" s="48">
        <v>2</v>
      </c>
      <c r="G103" s="49">
        <f t="shared" si="5"/>
        <v>187.5</v>
      </c>
      <c r="H103" s="1"/>
      <c r="I103" s="41">
        <v>95</v>
      </c>
      <c r="J103" s="44" t="str">
        <f t="shared" si="6"/>
        <v>Фильтр маслянный, 31029-1012038</v>
      </c>
      <c r="K103" s="42"/>
      <c r="L103" s="15"/>
      <c r="M103" s="16" t="str">
        <f t="shared" si="7"/>
        <v>шт</v>
      </c>
      <c r="N103" s="17">
        <f>0</f>
        <v>0</v>
      </c>
      <c r="O103" s="12"/>
      <c r="P103" s="16">
        <f t="shared" si="8"/>
        <v>2</v>
      </c>
      <c r="Q103" s="18">
        <f t="shared" si="9"/>
        <v>0</v>
      </c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6"/>
      <c r="B104" s="25">
        <v>96</v>
      </c>
      <c r="C104" s="36" t="s">
        <v>119</v>
      </c>
      <c r="D104" s="46" t="s">
        <v>22</v>
      </c>
      <c r="E104" s="47">
        <v>445.5</v>
      </c>
      <c r="F104" s="48">
        <v>1</v>
      </c>
      <c r="G104" s="49">
        <f t="shared" si="5"/>
        <v>371.25</v>
      </c>
      <c r="H104" s="1"/>
      <c r="I104" s="41">
        <v>96</v>
      </c>
      <c r="J104" s="44" t="str">
        <f t="shared" si="6"/>
        <v>Фильтр топливный (9.3.9), 31029-1117010</v>
      </c>
      <c r="K104" s="42"/>
      <c r="L104" s="15"/>
      <c r="M104" s="16" t="str">
        <f t="shared" si="7"/>
        <v>шт</v>
      </c>
      <c r="N104" s="17">
        <f>0</f>
        <v>0</v>
      </c>
      <c r="O104" s="12"/>
      <c r="P104" s="16">
        <f t="shared" si="8"/>
        <v>1</v>
      </c>
      <c r="Q104" s="18">
        <f t="shared" si="9"/>
        <v>0</v>
      </c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6"/>
      <c r="B105" s="25">
        <v>97</v>
      </c>
      <c r="C105" s="36" t="s">
        <v>120</v>
      </c>
      <c r="D105" s="46" t="s">
        <v>22</v>
      </c>
      <c r="E105" s="47">
        <v>280.5</v>
      </c>
      <c r="F105" s="48">
        <v>2</v>
      </c>
      <c r="G105" s="49">
        <f t="shared" si="5"/>
        <v>467.5</v>
      </c>
      <c r="H105" s="1"/>
      <c r="I105" s="41">
        <v>97</v>
      </c>
      <c r="J105" s="44" t="str">
        <f t="shared" si="6"/>
        <v>Трос газа ГАЗ-3302, 3302-1108050-10</v>
      </c>
      <c r="K105" s="42"/>
      <c r="L105" s="15"/>
      <c r="M105" s="16" t="str">
        <f t="shared" si="7"/>
        <v>шт</v>
      </c>
      <c r="N105" s="17">
        <f>0</f>
        <v>0</v>
      </c>
      <c r="O105" s="12"/>
      <c r="P105" s="16">
        <f t="shared" si="8"/>
        <v>2</v>
      </c>
      <c r="Q105" s="18">
        <f t="shared" si="9"/>
        <v>0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6"/>
      <c r="B106" s="25">
        <v>98</v>
      </c>
      <c r="C106" s="36" t="s">
        <v>121</v>
      </c>
      <c r="D106" s="46" t="s">
        <v>22</v>
      </c>
      <c r="E106" s="47">
        <v>540</v>
      </c>
      <c r="F106" s="48">
        <v>2</v>
      </c>
      <c r="G106" s="49">
        <f t="shared" si="5"/>
        <v>900</v>
      </c>
      <c r="H106" s="1"/>
      <c r="I106" s="41">
        <v>98</v>
      </c>
      <c r="J106" s="44" t="str">
        <f t="shared" si="6"/>
        <v>Крестовина кардана, 3302-2201025</v>
      </c>
      <c r="K106" s="42"/>
      <c r="L106" s="15"/>
      <c r="M106" s="16" t="str">
        <f t="shared" si="7"/>
        <v>шт</v>
      </c>
      <c r="N106" s="17">
        <f>0</f>
        <v>0</v>
      </c>
      <c r="O106" s="12"/>
      <c r="P106" s="16">
        <f t="shared" si="8"/>
        <v>2</v>
      </c>
      <c r="Q106" s="18">
        <f t="shared" si="9"/>
        <v>0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30" x14ac:dyDescent="0.25">
      <c r="A107" s="6"/>
      <c r="B107" s="25">
        <v>99</v>
      </c>
      <c r="C107" s="36" t="s">
        <v>122</v>
      </c>
      <c r="D107" s="46" t="s">
        <v>22</v>
      </c>
      <c r="E107" s="47">
        <v>10014</v>
      </c>
      <c r="F107" s="48">
        <v>1</v>
      </c>
      <c r="G107" s="49">
        <f t="shared" si="5"/>
        <v>8345</v>
      </c>
      <c r="H107" s="1"/>
      <c r="I107" s="41">
        <v>99</v>
      </c>
      <c r="J107" s="44" t="str">
        <f t="shared" si="6"/>
        <v>Механизм рулевого управления в сборе, 3302-3400014-02</v>
      </c>
      <c r="K107" s="42"/>
      <c r="L107" s="15"/>
      <c r="M107" s="16" t="str">
        <f t="shared" si="7"/>
        <v>шт</v>
      </c>
      <c r="N107" s="17">
        <f>0</f>
        <v>0</v>
      </c>
      <c r="O107" s="12"/>
      <c r="P107" s="16">
        <f t="shared" si="8"/>
        <v>1</v>
      </c>
      <c r="Q107" s="18">
        <f t="shared" si="9"/>
        <v>0</v>
      </c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30" x14ac:dyDescent="0.25">
      <c r="A108" s="6"/>
      <c r="B108" s="25">
        <v>100</v>
      </c>
      <c r="C108" s="36" t="s">
        <v>123</v>
      </c>
      <c r="D108" s="46" t="s">
        <v>23</v>
      </c>
      <c r="E108" s="47">
        <v>940.5</v>
      </c>
      <c r="F108" s="48">
        <v>3</v>
      </c>
      <c r="G108" s="49">
        <f t="shared" si="5"/>
        <v>2351.25</v>
      </c>
      <c r="H108" s="1"/>
      <c r="I108" s="41">
        <v>100</v>
      </c>
      <c r="J108" s="44" t="str">
        <f t="shared" si="6"/>
        <v>Шланг ГУР (шланги, хомуты, шайба упл.), 3302-3408800</v>
      </c>
      <c r="K108" s="42"/>
      <c r="L108" s="15"/>
      <c r="M108" s="16" t="str">
        <f t="shared" si="7"/>
        <v>компл</v>
      </c>
      <c r="N108" s="17">
        <f>0</f>
        <v>0</v>
      </c>
      <c r="O108" s="12"/>
      <c r="P108" s="16">
        <f t="shared" si="8"/>
        <v>3</v>
      </c>
      <c r="Q108" s="18">
        <f t="shared" si="9"/>
        <v>0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6"/>
      <c r="B109" s="25">
        <v>101</v>
      </c>
      <c r="C109" s="36" t="s">
        <v>124</v>
      </c>
      <c r="D109" s="46" t="s">
        <v>22</v>
      </c>
      <c r="E109" s="47">
        <v>1822.5</v>
      </c>
      <c r="F109" s="48">
        <v>2</v>
      </c>
      <c r="G109" s="49">
        <f t="shared" si="5"/>
        <v>3037.5</v>
      </c>
      <c r="H109" s="1"/>
      <c r="I109" s="41">
        <v>101</v>
      </c>
      <c r="J109" s="44" t="str">
        <f t="shared" si="6"/>
        <v>Тяга продольная рулевая, 3302-3414010-11</v>
      </c>
      <c r="K109" s="42"/>
      <c r="L109" s="15"/>
      <c r="M109" s="16" t="str">
        <f t="shared" si="7"/>
        <v>шт</v>
      </c>
      <c r="N109" s="17">
        <f>0</f>
        <v>0</v>
      </c>
      <c r="O109" s="12"/>
      <c r="P109" s="16">
        <f t="shared" si="8"/>
        <v>2</v>
      </c>
      <c r="Q109" s="18">
        <f t="shared" si="9"/>
        <v>0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30" x14ac:dyDescent="0.25">
      <c r="A110" s="6"/>
      <c r="B110" s="25">
        <v>102</v>
      </c>
      <c r="C110" s="36" t="s">
        <v>125</v>
      </c>
      <c r="D110" s="46" t="s">
        <v>22</v>
      </c>
      <c r="E110" s="47">
        <v>5430</v>
      </c>
      <c r="F110" s="48">
        <v>1</v>
      </c>
      <c r="G110" s="49">
        <f t="shared" si="5"/>
        <v>4525</v>
      </c>
      <c r="H110" s="1"/>
      <c r="I110" s="41">
        <v>102</v>
      </c>
      <c r="J110" s="44" t="str">
        <f t="shared" si="6"/>
        <v>Суппорт переднего дискового тормоза левый, 3302-3501137</v>
      </c>
      <c r="K110" s="42"/>
      <c r="L110" s="15"/>
      <c r="M110" s="16" t="str">
        <f t="shared" si="7"/>
        <v>шт</v>
      </c>
      <c r="N110" s="17">
        <f>0</f>
        <v>0</v>
      </c>
      <c r="O110" s="12"/>
      <c r="P110" s="16">
        <f t="shared" si="8"/>
        <v>1</v>
      </c>
      <c r="Q110" s="18">
        <f t="shared" si="9"/>
        <v>0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6"/>
      <c r="B111" s="25">
        <v>103</v>
      </c>
      <c r="C111" s="36" t="s">
        <v>126</v>
      </c>
      <c r="D111" s="46" t="s">
        <v>22</v>
      </c>
      <c r="E111" s="47">
        <v>297</v>
      </c>
      <c r="F111" s="48">
        <v>3</v>
      </c>
      <c r="G111" s="49">
        <f t="shared" si="5"/>
        <v>742.5</v>
      </c>
      <c r="H111" s="1"/>
      <c r="I111" s="41">
        <v>103</v>
      </c>
      <c r="J111" s="44" t="str">
        <f t="shared" si="6"/>
        <v>Шланг тормозной передний, 3302-3506025-11</v>
      </c>
      <c r="K111" s="42"/>
      <c r="L111" s="15"/>
      <c r="M111" s="16" t="str">
        <f t="shared" si="7"/>
        <v>шт</v>
      </c>
      <c r="N111" s="17">
        <f>0</f>
        <v>0</v>
      </c>
      <c r="O111" s="12"/>
      <c r="P111" s="16">
        <f t="shared" si="8"/>
        <v>3</v>
      </c>
      <c r="Q111" s="18">
        <f t="shared" si="9"/>
        <v>0</v>
      </c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6"/>
      <c r="B112" s="25">
        <v>104</v>
      </c>
      <c r="C112" s="36" t="s">
        <v>127</v>
      </c>
      <c r="D112" s="46" t="s">
        <v>22</v>
      </c>
      <c r="E112" s="47">
        <v>555</v>
      </c>
      <c r="F112" s="48">
        <v>2</v>
      </c>
      <c r="G112" s="49">
        <f t="shared" si="5"/>
        <v>925</v>
      </c>
      <c r="H112" s="1"/>
      <c r="I112" s="41">
        <v>104</v>
      </c>
      <c r="J112" s="44" t="str">
        <f t="shared" si="6"/>
        <v>Повторитель поворота правый, 3302-8201810</v>
      </c>
      <c r="K112" s="42"/>
      <c r="L112" s="15"/>
      <c r="M112" s="16" t="str">
        <f t="shared" si="7"/>
        <v>шт</v>
      </c>
      <c r="N112" s="17">
        <f>0</f>
        <v>0</v>
      </c>
      <c r="O112" s="12"/>
      <c r="P112" s="16">
        <f t="shared" si="8"/>
        <v>2</v>
      </c>
      <c r="Q112" s="18">
        <f t="shared" si="9"/>
        <v>0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6"/>
      <c r="B113" s="25">
        <v>105</v>
      </c>
      <c r="C113" s="36" t="s">
        <v>128</v>
      </c>
      <c r="D113" s="46" t="s">
        <v>22</v>
      </c>
      <c r="E113" s="47">
        <v>8025</v>
      </c>
      <c r="F113" s="48">
        <v>1</v>
      </c>
      <c r="G113" s="49">
        <f t="shared" si="5"/>
        <v>6687.5</v>
      </c>
      <c r="H113" s="1"/>
      <c r="I113" s="41">
        <v>105</v>
      </c>
      <c r="J113" s="44" t="str">
        <f t="shared" si="6"/>
        <v>Радиатор, 33027-1301010-21</v>
      </c>
      <c r="K113" s="42"/>
      <c r="L113" s="15"/>
      <c r="M113" s="16" t="str">
        <f t="shared" si="7"/>
        <v>шт</v>
      </c>
      <c r="N113" s="17">
        <f>0</f>
        <v>0</v>
      </c>
      <c r="O113" s="12"/>
      <c r="P113" s="16">
        <f t="shared" si="8"/>
        <v>1</v>
      </c>
      <c r="Q113" s="18">
        <f t="shared" si="9"/>
        <v>0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30" x14ac:dyDescent="0.25">
      <c r="A114" s="6"/>
      <c r="B114" s="25">
        <v>106</v>
      </c>
      <c r="C114" s="36" t="s">
        <v>129</v>
      </c>
      <c r="D114" s="46" t="s">
        <v>22</v>
      </c>
      <c r="E114" s="47">
        <v>7390.5</v>
      </c>
      <c r="F114" s="48">
        <v>1</v>
      </c>
      <c r="G114" s="49">
        <f t="shared" si="5"/>
        <v>6158.75</v>
      </c>
      <c r="H114" s="1"/>
      <c r="I114" s="41">
        <v>106</v>
      </c>
      <c r="J114" s="44" t="str">
        <f t="shared" si="6"/>
        <v>Кардан передний/задний в сборе, 33027-2201010</v>
      </c>
      <c r="K114" s="42"/>
      <c r="L114" s="15"/>
      <c r="M114" s="16" t="str">
        <f t="shared" si="7"/>
        <v>шт</v>
      </c>
      <c r="N114" s="17">
        <f>0</f>
        <v>0</v>
      </c>
      <c r="O114" s="12"/>
      <c r="P114" s="16">
        <f t="shared" si="8"/>
        <v>1</v>
      </c>
      <c r="Q114" s="18">
        <f t="shared" si="9"/>
        <v>0</v>
      </c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45" x14ac:dyDescent="0.25">
      <c r="A115" s="6"/>
      <c r="B115" s="25">
        <v>107</v>
      </c>
      <c r="C115" s="36" t="s">
        <v>130</v>
      </c>
      <c r="D115" s="46" t="s">
        <v>23</v>
      </c>
      <c r="E115" s="47">
        <v>19875</v>
      </c>
      <c r="F115" s="48">
        <v>1</v>
      </c>
      <c r="G115" s="49">
        <f t="shared" si="5"/>
        <v>16562.5</v>
      </c>
      <c r="H115" s="1"/>
      <c r="I115" s="41">
        <v>107</v>
      </c>
      <c r="J115" s="44" t="str">
        <f t="shared" si="6"/>
        <v>Ступица переднего колеса с тормозным диском, подшипниками и уплотнением, 33027-3103010</v>
      </c>
      <c r="K115" s="42"/>
      <c r="L115" s="15"/>
      <c r="M115" s="16" t="str">
        <f t="shared" si="7"/>
        <v>компл</v>
      </c>
      <c r="N115" s="17">
        <f>0</f>
        <v>0</v>
      </c>
      <c r="O115" s="12"/>
      <c r="P115" s="16">
        <f t="shared" si="8"/>
        <v>1</v>
      </c>
      <c r="Q115" s="18">
        <f t="shared" si="9"/>
        <v>0</v>
      </c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6"/>
      <c r="B116" s="25">
        <v>108</v>
      </c>
      <c r="C116" s="36" t="s">
        <v>131</v>
      </c>
      <c r="D116" s="46" t="s">
        <v>22</v>
      </c>
      <c r="E116" s="47">
        <v>433.5</v>
      </c>
      <c r="F116" s="48">
        <v>2</v>
      </c>
      <c r="G116" s="49">
        <f t="shared" si="5"/>
        <v>722.5</v>
      </c>
      <c r="H116" s="1"/>
      <c r="I116" s="41">
        <v>108</v>
      </c>
      <c r="J116" s="44" t="str">
        <f t="shared" si="6"/>
        <v>Элемент фильтрующий, 3307-1109013</v>
      </c>
      <c r="K116" s="42"/>
      <c r="L116" s="15"/>
      <c r="M116" s="16" t="str">
        <f t="shared" si="7"/>
        <v>шт</v>
      </c>
      <c r="N116" s="17">
        <f>0</f>
        <v>0</v>
      </c>
      <c r="O116" s="12"/>
      <c r="P116" s="16">
        <f t="shared" si="8"/>
        <v>2</v>
      </c>
      <c r="Q116" s="18">
        <f t="shared" si="9"/>
        <v>0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6"/>
      <c r="B117" s="25">
        <v>109</v>
      </c>
      <c r="C117" s="36" t="s">
        <v>132</v>
      </c>
      <c r="D117" s="46" t="s">
        <v>22</v>
      </c>
      <c r="E117" s="47">
        <v>29175</v>
      </c>
      <c r="F117" s="48">
        <v>1</v>
      </c>
      <c r="G117" s="49">
        <f t="shared" si="5"/>
        <v>24312.5</v>
      </c>
      <c r="H117" s="1"/>
      <c r="I117" s="41">
        <v>109</v>
      </c>
      <c r="J117" s="44" t="str">
        <f t="shared" si="6"/>
        <v>Радиатор водяной, 3307-1301010</v>
      </c>
      <c r="K117" s="42"/>
      <c r="L117" s="15"/>
      <c r="M117" s="16" t="str">
        <f t="shared" si="7"/>
        <v>шт</v>
      </c>
      <c r="N117" s="17">
        <f>0</f>
        <v>0</v>
      </c>
      <c r="O117" s="12"/>
      <c r="P117" s="16">
        <f t="shared" si="8"/>
        <v>1</v>
      </c>
      <c r="Q117" s="18">
        <f t="shared" si="9"/>
        <v>0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6"/>
      <c r="B118" s="25">
        <v>110</v>
      </c>
      <c r="C118" s="36" t="s">
        <v>133</v>
      </c>
      <c r="D118" s="46" t="s">
        <v>23</v>
      </c>
      <c r="E118" s="47">
        <v>1128</v>
      </c>
      <c r="F118" s="48">
        <v>1</v>
      </c>
      <c r="G118" s="49">
        <f t="shared" si="5"/>
        <v>940</v>
      </c>
      <c r="H118" s="1"/>
      <c r="I118" s="41">
        <v>110</v>
      </c>
      <c r="J118" s="44" t="str">
        <f t="shared" si="6"/>
        <v>Патрубок радиатора (3шт), 3307-1303000</v>
      </c>
      <c r="K118" s="42"/>
      <c r="L118" s="15"/>
      <c r="M118" s="16" t="str">
        <f t="shared" si="7"/>
        <v>компл</v>
      </c>
      <c r="N118" s="17">
        <f>0</f>
        <v>0</v>
      </c>
      <c r="O118" s="12"/>
      <c r="P118" s="16">
        <f t="shared" si="8"/>
        <v>1</v>
      </c>
      <c r="Q118" s="18">
        <f t="shared" si="9"/>
        <v>0</v>
      </c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6"/>
      <c r="B119" s="25">
        <v>111</v>
      </c>
      <c r="C119" s="36" t="s">
        <v>134</v>
      </c>
      <c r="D119" s="46" t="s">
        <v>22</v>
      </c>
      <c r="E119" s="47">
        <v>559.5</v>
      </c>
      <c r="F119" s="48">
        <v>4</v>
      </c>
      <c r="G119" s="49">
        <f t="shared" si="5"/>
        <v>1865</v>
      </c>
      <c r="H119" s="1"/>
      <c r="I119" s="41">
        <v>111</v>
      </c>
      <c r="J119" s="44" t="str">
        <f t="shared" si="6"/>
        <v>Подушка рессоры ГАЗ-53, 3307-2912800Р</v>
      </c>
      <c r="K119" s="42"/>
      <c r="L119" s="15"/>
      <c r="M119" s="16" t="str">
        <f t="shared" si="7"/>
        <v>шт</v>
      </c>
      <c r="N119" s="17">
        <f>0</f>
        <v>0</v>
      </c>
      <c r="O119" s="12"/>
      <c r="P119" s="16">
        <f t="shared" si="8"/>
        <v>4</v>
      </c>
      <c r="Q119" s="18">
        <f t="shared" si="9"/>
        <v>0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6"/>
      <c r="B120" s="25">
        <v>112</v>
      </c>
      <c r="C120" s="36" t="s">
        <v>135</v>
      </c>
      <c r="D120" s="46" t="s">
        <v>22</v>
      </c>
      <c r="E120" s="47">
        <v>1284</v>
      </c>
      <c r="F120" s="48">
        <v>3</v>
      </c>
      <c r="G120" s="49">
        <f t="shared" si="5"/>
        <v>3210</v>
      </c>
      <c r="H120" s="1"/>
      <c r="I120" s="41">
        <v>112</v>
      </c>
      <c r="J120" s="44" t="str">
        <f t="shared" si="6"/>
        <v>Наконечник рулевой тяги правый, 3307-3003056</v>
      </c>
      <c r="K120" s="42"/>
      <c r="L120" s="15"/>
      <c r="M120" s="16" t="str">
        <f t="shared" si="7"/>
        <v>шт</v>
      </c>
      <c r="N120" s="17">
        <f>0</f>
        <v>0</v>
      </c>
      <c r="O120" s="12"/>
      <c r="P120" s="16">
        <f t="shared" si="8"/>
        <v>3</v>
      </c>
      <c r="Q120" s="18">
        <f t="shared" si="9"/>
        <v>0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6"/>
      <c r="B121" s="25">
        <v>113</v>
      </c>
      <c r="C121" s="36" t="s">
        <v>136</v>
      </c>
      <c r="D121" s="46" t="s">
        <v>22</v>
      </c>
      <c r="E121" s="47">
        <v>1284</v>
      </c>
      <c r="F121" s="48">
        <v>3</v>
      </c>
      <c r="G121" s="49">
        <f t="shared" si="5"/>
        <v>3210</v>
      </c>
      <c r="H121" s="1"/>
      <c r="I121" s="41">
        <v>113</v>
      </c>
      <c r="J121" s="44" t="str">
        <f t="shared" si="6"/>
        <v>Наконечник рулевой тяги левый, 3307-3003057</v>
      </c>
      <c r="K121" s="42"/>
      <c r="L121" s="15"/>
      <c r="M121" s="16" t="str">
        <f t="shared" si="7"/>
        <v>шт</v>
      </c>
      <c r="N121" s="17">
        <f>0</f>
        <v>0</v>
      </c>
      <c r="O121" s="12"/>
      <c r="P121" s="16">
        <f t="shared" si="8"/>
        <v>3</v>
      </c>
      <c r="Q121" s="18">
        <f t="shared" si="9"/>
        <v>0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30" x14ac:dyDescent="0.25">
      <c r="A122" s="6"/>
      <c r="B122" s="25">
        <v>114</v>
      </c>
      <c r="C122" s="36" t="s">
        <v>137</v>
      </c>
      <c r="D122" s="46" t="s">
        <v>22</v>
      </c>
      <c r="E122" s="47">
        <v>8778</v>
      </c>
      <c r="F122" s="48">
        <v>2</v>
      </c>
      <c r="G122" s="49">
        <f t="shared" si="5"/>
        <v>14630</v>
      </c>
      <c r="H122" s="1"/>
      <c r="I122" s="41">
        <v>114</v>
      </c>
      <c r="J122" s="44" t="str">
        <f t="shared" si="6"/>
        <v>Барабан тормозной ГАЗ 3309 передний, 3307-3501070</v>
      </c>
      <c r="K122" s="42"/>
      <c r="L122" s="15"/>
      <c r="M122" s="16" t="str">
        <f t="shared" si="7"/>
        <v>шт</v>
      </c>
      <c r="N122" s="17">
        <f>0</f>
        <v>0</v>
      </c>
      <c r="O122" s="12"/>
      <c r="P122" s="16">
        <f t="shared" si="8"/>
        <v>2</v>
      </c>
      <c r="Q122" s="18">
        <f t="shared" si="9"/>
        <v>0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6"/>
      <c r="B123" s="25">
        <v>115</v>
      </c>
      <c r="C123" s="36" t="s">
        <v>138</v>
      </c>
      <c r="D123" s="46" t="s">
        <v>22</v>
      </c>
      <c r="E123" s="47">
        <v>9249</v>
      </c>
      <c r="F123" s="48">
        <v>2</v>
      </c>
      <c r="G123" s="49">
        <f t="shared" si="5"/>
        <v>15415</v>
      </c>
      <c r="H123" s="1"/>
      <c r="I123" s="41">
        <v>115</v>
      </c>
      <c r="J123" s="44" t="str">
        <f t="shared" si="6"/>
        <v>Барабан тормоза задний, 3307-3502070</v>
      </c>
      <c r="K123" s="42"/>
      <c r="L123" s="15"/>
      <c r="M123" s="16" t="str">
        <f t="shared" si="7"/>
        <v>шт</v>
      </c>
      <c r="N123" s="17">
        <f>0</f>
        <v>0</v>
      </c>
      <c r="O123" s="12"/>
      <c r="P123" s="16">
        <f t="shared" si="8"/>
        <v>2</v>
      </c>
      <c r="Q123" s="18">
        <f t="shared" si="9"/>
        <v>0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6"/>
      <c r="B124" s="25">
        <v>116</v>
      </c>
      <c r="C124" s="36" t="s">
        <v>139</v>
      </c>
      <c r="D124" s="46" t="s">
        <v>22</v>
      </c>
      <c r="E124" s="47">
        <v>5400</v>
      </c>
      <c r="F124" s="48">
        <v>8</v>
      </c>
      <c r="G124" s="49">
        <f t="shared" si="5"/>
        <v>36000</v>
      </c>
      <c r="H124" s="1"/>
      <c r="I124" s="41">
        <v>116</v>
      </c>
      <c r="J124" s="44" t="str">
        <f t="shared" si="6"/>
        <v>Стекло ветровое ГАЗ-3307, 3307-5206010</v>
      </c>
      <c r="K124" s="42"/>
      <c r="L124" s="15"/>
      <c r="M124" s="16" t="str">
        <f t="shared" si="7"/>
        <v>шт</v>
      </c>
      <c r="N124" s="17">
        <f>0</f>
        <v>0</v>
      </c>
      <c r="O124" s="12"/>
      <c r="P124" s="16">
        <f t="shared" si="8"/>
        <v>8</v>
      </c>
      <c r="Q124" s="18">
        <f t="shared" si="9"/>
        <v>0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6"/>
      <c r="B125" s="25">
        <v>117</v>
      </c>
      <c r="C125" s="36" t="s">
        <v>140</v>
      </c>
      <c r="D125" s="46" t="s">
        <v>22</v>
      </c>
      <c r="E125" s="47">
        <v>24508.5</v>
      </c>
      <c r="F125" s="48">
        <v>1</v>
      </c>
      <c r="G125" s="49">
        <f t="shared" si="5"/>
        <v>20423.75</v>
      </c>
      <c r="H125" s="1"/>
      <c r="I125" s="41">
        <v>117</v>
      </c>
      <c r="J125" s="44" t="str">
        <f t="shared" si="6"/>
        <v>Радиатор системы охлаждения, 3308-1301010</v>
      </c>
      <c r="K125" s="42"/>
      <c r="L125" s="15"/>
      <c r="M125" s="16" t="str">
        <f t="shared" si="7"/>
        <v>шт</v>
      </c>
      <c r="N125" s="17">
        <f>0</f>
        <v>0</v>
      </c>
      <c r="O125" s="12"/>
      <c r="P125" s="16">
        <f t="shared" si="8"/>
        <v>1</v>
      </c>
      <c r="Q125" s="18">
        <f t="shared" si="9"/>
        <v>0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6"/>
      <c r="B126" s="25">
        <v>118</v>
      </c>
      <c r="C126" s="36" t="s">
        <v>141</v>
      </c>
      <c r="D126" s="46" t="s">
        <v>23</v>
      </c>
      <c r="E126" s="47">
        <v>420</v>
      </c>
      <c r="F126" s="48">
        <v>1</v>
      </c>
      <c r="G126" s="49">
        <f t="shared" si="5"/>
        <v>350</v>
      </c>
      <c r="H126" s="1"/>
      <c r="I126" s="41">
        <v>118</v>
      </c>
      <c r="J126" s="44" t="str">
        <f t="shared" si="6"/>
        <v>Патрубки радиатора ММЗ-245, 3308-1303000</v>
      </c>
      <c r="K126" s="42"/>
      <c r="L126" s="15"/>
      <c r="M126" s="16" t="str">
        <f t="shared" si="7"/>
        <v>компл</v>
      </c>
      <c r="N126" s="17">
        <f>0</f>
        <v>0</v>
      </c>
      <c r="O126" s="12"/>
      <c r="P126" s="16">
        <f t="shared" si="8"/>
        <v>1</v>
      </c>
      <c r="Q126" s="18">
        <f t="shared" si="9"/>
        <v>0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6"/>
      <c r="B127" s="25">
        <v>119</v>
      </c>
      <c r="C127" s="36" t="s">
        <v>142</v>
      </c>
      <c r="D127" s="46" t="s">
        <v>23</v>
      </c>
      <c r="E127" s="47">
        <v>285</v>
      </c>
      <c r="F127" s="48">
        <v>80</v>
      </c>
      <c r="G127" s="49">
        <f t="shared" si="5"/>
        <v>19000</v>
      </c>
      <c r="H127" s="1"/>
      <c r="I127" s="41">
        <v>119</v>
      </c>
      <c r="J127" s="44" t="str">
        <f t="shared" si="6"/>
        <v>Болт карданный ГАЗ-53 М12*1, 3308-2200800</v>
      </c>
      <c r="K127" s="42"/>
      <c r="L127" s="15"/>
      <c r="M127" s="16" t="str">
        <f t="shared" si="7"/>
        <v>компл</v>
      </c>
      <c r="N127" s="17">
        <f>0</f>
        <v>0</v>
      </c>
      <c r="O127" s="12"/>
      <c r="P127" s="16">
        <f t="shared" si="8"/>
        <v>80</v>
      </c>
      <c r="Q127" s="18">
        <f t="shared" si="9"/>
        <v>0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6"/>
      <c r="B128" s="25">
        <v>120</v>
      </c>
      <c r="C128" s="36" t="s">
        <v>143</v>
      </c>
      <c r="D128" s="46" t="s">
        <v>22</v>
      </c>
      <c r="E128" s="47">
        <v>53745</v>
      </c>
      <c r="F128" s="48">
        <v>2</v>
      </c>
      <c r="G128" s="49">
        <f t="shared" si="5"/>
        <v>89575</v>
      </c>
      <c r="H128" s="1"/>
      <c r="I128" s="41">
        <v>120</v>
      </c>
      <c r="J128" s="44" t="str">
        <f t="shared" si="6"/>
        <v>Редуктор переднего моста, 3308-2302010</v>
      </c>
      <c r="K128" s="42"/>
      <c r="L128" s="15"/>
      <c r="M128" s="16" t="str">
        <f t="shared" si="7"/>
        <v>шт</v>
      </c>
      <c r="N128" s="17">
        <f>0</f>
        <v>0</v>
      </c>
      <c r="O128" s="12"/>
      <c r="P128" s="16">
        <f t="shared" si="8"/>
        <v>2</v>
      </c>
      <c r="Q128" s="18">
        <f t="shared" si="9"/>
        <v>0</v>
      </c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6"/>
      <c r="B129" s="25">
        <v>121</v>
      </c>
      <c r="C129" s="36" t="s">
        <v>144</v>
      </c>
      <c r="D129" s="46" t="s">
        <v>22</v>
      </c>
      <c r="E129" s="47">
        <v>13893</v>
      </c>
      <c r="F129" s="48">
        <v>4</v>
      </c>
      <c r="G129" s="49">
        <f t="shared" si="5"/>
        <v>46310</v>
      </c>
      <c r="H129" s="1"/>
      <c r="I129" s="41">
        <v>121</v>
      </c>
      <c r="J129" s="44" t="str">
        <f t="shared" si="6"/>
        <v>Рессора передняя ГАЗ-3308, 3308-2902012-01</v>
      </c>
      <c r="K129" s="42"/>
      <c r="L129" s="15"/>
      <c r="M129" s="16" t="str">
        <f t="shared" si="7"/>
        <v>шт</v>
      </c>
      <c r="N129" s="17">
        <f>0</f>
        <v>0</v>
      </c>
      <c r="O129" s="12"/>
      <c r="P129" s="16">
        <f t="shared" si="8"/>
        <v>4</v>
      </c>
      <c r="Q129" s="18">
        <f t="shared" si="9"/>
        <v>0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6"/>
      <c r="B130" s="25">
        <v>122</v>
      </c>
      <c r="C130" s="36" t="s">
        <v>145</v>
      </c>
      <c r="D130" s="46" t="s">
        <v>22</v>
      </c>
      <c r="E130" s="47">
        <v>13893</v>
      </c>
      <c r="F130" s="48">
        <v>4</v>
      </c>
      <c r="G130" s="49">
        <f t="shared" si="5"/>
        <v>46310</v>
      </c>
      <c r="H130" s="1"/>
      <c r="I130" s="41">
        <v>122</v>
      </c>
      <c r="J130" s="44" t="str">
        <f t="shared" si="6"/>
        <v>Рессора задняя, 3308-2912012</v>
      </c>
      <c r="K130" s="42"/>
      <c r="L130" s="15"/>
      <c r="M130" s="16" t="str">
        <f t="shared" si="7"/>
        <v>шт</v>
      </c>
      <c r="N130" s="17">
        <f>0</f>
        <v>0</v>
      </c>
      <c r="O130" s="12"/>
      <c r="P130" s="16">
        <f t="shared" si="8"/>
        <v>4</v>
      </c>
      <c r="Q130" s="18">
        <f t="shared" si="9"/>
        <v>0</v>
      </c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6"/>
      <c r="B131" s="25">
        <v>123</v>
      </c>
      <c r="C131" s="36" t="s">
        <v>146</v>
      </c>
      <c r="D131" s="46" t="s">
        <v>22</v>
      </c>
      <c r="E131" s="47">
        <v>2929.5</v>
      </c>
      <c r="F131" s="48">
        <v>12</v>
      </c>
      <c r="G131" s="49">
        <f t="shared" si="5"/>
        <v>29295</v>
      </c>
      <c r="H131" s="1"/>
      <c r="I131" s="41">
        <v>123</v>
      </c>
      <c r="J131" s="44" t="str">
        <f t="shared" si="6"/>
        <v>Амортизатор, 3308-2915006</v>
      </c>
      <c r="K131" s="42"/>
      <c r="L131" s="15"/>
      <c r="M131" s="16" t="str">
        <f t="shared" si="7"/>
        <v>шт</v>
      </c>
      <c r="N131" s="17">
        <f>0</f>
        <v>0</v>
      </c>
      <c r="O131" s="12"/>
      <c r="P131" s="16">
        <f t="shared" si="8"/>
        <v>12</v>
      </c>
      <c r="Q131" s="18">
        <f t="shared" si="9"/>
        <v>0</v>
      </c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6"/>
      <c r="B132" s="25">
        <v>124</v>
      </c>
      <c r="C132" s="36" t="s">
        <v>147</v>
      </c>
      <c r="D132" s="46" t="s">
        <v>22</v>
      </c>
      <c r="E132" s="47">
        <v>15120</v>
      </c>
      <c r="F132" s="48">
        <v>2</v>
      </c>
      <c r="G132" s="49">
        <f t="shared" si="5"/>
        <v>25200</v>
      </c>
      <c r="H132" s="1"/>
      <c r="I132" s="41">
        <v>124</v>
      </c>
      <c r="J132" s="44" t="str">
        <f t="shared" si="6"/>
        <v>Цилиндр ГУРа силовой ГАЗ-3308, 3308-3405011</v>
      </c>
      <c r="K132" s="42"/>
      <c r="L132" s="15"/>
      <c r="M132" s="16" t="str">
        <f t="shared" si="7"/>
        <v>шт</v>
      </c>
      <c r="N132" s="17">
        <f>0</f>
        <v>0</v>
      </c>
      <c r="O132" s="12"/>
      <c r="P132" s="16">
        <f t="shared" si="8"/>
        <v>2</v>
      </c>
      <c r="Q132" s="18">
        <f t="shared" si="9"/>
        <v>0</v>
      </c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30" x14ac:dyDescent="0.25">
      <c r="A133" s="6"/>
      <c r="B133" s="25">
        <v>125</v>
      </c>
      <c r="C133" s="36" t="s">
        <v>148</v>
      </c>
      <c r="D133" s="46" t="s">
        <v>22</v>
      </c>
      <c r="E133" s="47">
        <v>1299</v>
      </c>
      <c r="F133" s="48">
        <v>19</v>
      </c>
      <c r="G133" s="49">
        <f t="shared" si="5"/>
        <v>20567.5</v>
      </c>
      <c r="H133" s="1"/>
      <c r="I133" s="41">
        <v>125</v>
      </c>
      <c r="J133" s="44" t="str">
        <f t="shared" si="6"/>
        <v>Колодки тормозные ГАЗ 33081 перед , 3308-3501090</v>
      </c>
      <c r="K133" s="42"/>
      <c r="L133" s="15"/>
      <c r="M133" s="16" t="str">
        <f t="shared" si="7"/>
        <v>шт</v>
      </c>
      <c r="N133" s="17">
        <f>0</f>
        <v>0</v>
      </c>
      <c r="O133" s="12"/>
      <c r="P133" s="16">
        <f t="shared" si="8"/>
        <v>19</v>
      </c>
      <c r="Q133" s="18">
        <f t="shared" si="9"/>
        <v>0</v>
      </c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30" x14ac:dyDescent="0.25">
      <c r="A134" s="6"/>
      <c r="B134" s="25">
        <v>126</v>
      </c>
      <c r="C134" s="36" t="s">
        <v>149</v>
      </c>
      <c r="D134" s="46" t="s">
        <v>22</v>
      </c>
      <c r="E134" s="47">
        <v>1179</v>
      </c>
      <c r="F134" s="48">
        <v>19</v>
      </c>
      <c r="G134" s="49">
        <f t="shared" si="5"/>
        <v>18667.5</v>
      </c>
      <c r="H134" s="1"/>
      <c r="I134" s="41">
        <v>126</v>
      </c>
      <c r="J134" s="44" t="str">
        <f t="shared" si="6"/>
        <v>Колодки тормозные ГАЗ 33081 зад , 3308-3502011</v>
      </c>
      <c r="K134" s="42"/>
      <c r="L134" s="15"/>
      <c r="M134" s="16" t="str">
        <f t="shared" si="7"/>
        <v>шт</v>
      </c>
      <c r="N134" s="17">
        <f>0</f>
        <v>0</v>
      </c>
      <c r="O134" s="12"/>
      <c r="P134" s="16">
        <f t="shared" si="8"/>
        <v>19</v>
      </c>
      <c r="Q134" s="18">
        <f t="shared" si="9"/>
        <v>0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30" x14ac:dyDescent="0.25">
      <c r="A135" s="6"/>
      <c r="B135" s="25">
        <v>127</v>
      </c>
      <c r="C135" s="36" t="s">
        <v>150</v>
      </c>
      <c r="D135" s="46" t="s">
        <v>22</v>
      </c>
      <c r="E135" s="47">
        <v>2917.5</v>
      </c>
      <c r="F135" s="48">
        <v>4</v>
      </c>
      <c r="G135" s="49">
        <f t="shared" si="5"/>
        <v>9725</v>
      </c>
      <c r="H135" s="1"/>
      <c r="I135" s="41">
        <v>127</v>
      </c>
      <c r="J135" s="44" t="str">
        <f t="shared" si="6"/>
        <v>Колодка стояночного тормоза с фрикционной накладкой ГАЗ-33081, 3308-3507014</v>
      </c>
      <c r="K135" s="42"/>
      <c r="L135" s="15"/>
      <c r="M135" s="16" t="str">
        <f t="shared" si="7"/>
        <v>шт</v>
      </c>
      <c r="N135" s="17">
        <f>0</f>
        <v>0</v>
      </c>
      <c r="O135" s="12"/>
      <c r="P135" s="16">
        <f t="shared" si="8"/>
        <v>4</v>
      </c>
      <c r="Q135" s="18">
        <f t="shared" si="9"/>
        <v>0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6"/>
      <c r="B136" s="25">
        <v>128</v>
      </c>
      <c r="C136" s="36" t="s">
        <v>151</v>
      </c>
      <c r="D136" s="46" t="s">
        <v>22</v>
      </c>
      <c r="E136" s="47">
        <v>847.5</v>
      </c>
      <c r="F136" s="48">
        <v>1</v>
      </c>
      <c r="G136" s="49">
        <f t="shared" si="5"/>
        <v>706.25</v>
      </c>
      <c r="H136" s="1"/>
      <c r="I136" s="41">
        <v>128</v>
      </c>
      <c r="J136" s="44" t="str">
        <f t="shared" si="6"/>
        <v>Трос ручного тормоза, 3308-3508068</v>
      </c>
      <c r="K136" s="42"/>
      <c r="L136" s="15"/>
      <c r="M136" s="16" t="str">
        <f t="shared" si="7"/>
        <v>шт</v>
      </c>
      <c r="N136" s="17">
        <f>0</f>
        <v>0</v>
      </c>
      <c r="O136" s="12"/>
      <c r="P136" s="16">
        <f t="shared" si="8"/>
        <v>1</v>
      </c>
      <c r="Q136" s="18">
        <f t="shared" si="9"/>
        <v>0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6"/>
      <c r="B137" s="25">
        <v>129</v>
      </c>
      <c r="C137" s="36" t="s">
        <v>152</v>
      </c>
      <c r="D137" s="46" t="s">
        <v>22</v>
      </c>
      <c r="E137" s="47">
        <v>11994</v>
      </c>
      <c r="F137" s="48">
        <v>2</v>
      </c>
      <c r="G137" s="49">
        <f t="shared" ref="G137:G200" si="10">(E137*F137)/1.2</f>
        <v>19990</v>
      </c>
      <c r="H137" s="1"/>
      <c r="I137" s="41">
        <v>129</v>
      </c>
      <c r="J137" s="44" t="str">
        <f t="shared" ref="J137:J200" si="11">C137</f>
        <v>Крыло переднее правое, 3308-8403012-10</v>
      </c>
      <c r="K137" s="42"/>
      <c r="L137" s="15"/>
      <c r="M137" s="16" t="str">
        <f t="shared" ref="M137:M200" si="12">D137</f>
        <v>шт</v>
      </c>
      <c r="N137" s="17">
        <f>0</f>
        <v>0</v>
      </c>
      <c r="O137" s="12"/>
      <c r="P137" s="16">
        <f t="shared" ref="P137:P200" si="13">F137</f>
        <v>2</v>
      </c>
      <c r="Q137" s="18">
        <f t="shared" si="9"/>
        <v>0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30" x14ac:dyDescent="0.25">
      <c r="A138" s="6"/>
      <c r="B138" s="25">
        <v>130</v>
      </c>
      <c r="C138" s="36" t="s">
        <v>153</v>
      </c>
      <c r="D138" s="46" t="s">
        <v>22</v>
      </c>
      <c r="E138" s="47">
        <v>11994</v>
      </c>
      <c r="F138" s="48">
        <v>1</v>
      </c>
      <c r="G138" s="49">
        <f t="shared" si="10"/>
        <v>9995</v>
      </c>
      <c r="H138" s="1"/>
      <c r="I138" s="41">
        <v>130</v>
      </c>
      <c r="J138" s="44" t="str">
        <f t="shared" si="11"/>
        <v>Крыло переднее правое 3308-8403012-10, 3308-8403012-10</v>
      </c>
      <c r="K138" s="42"/>
      <c r="L138" s="15"/>
      <c r="M138" s="16" t="str">
        <f t="shared" si="12"/>
        <v>шт</v>
      </c>
      <c r="N138" s="17">
        <f>0</f>
        <v>0</v>
      </c>
      <c r="O138" s="12"/>
      <c r="P138" s="16">
        <f t="shared" si="13"/>
        <v>1</v>
      </c>
      <c r="Q138" s="18">
        <f t="shared" ref="Q138:Q201" si="14">O138*P138</f>
        <v>0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6"/>
      <c r="B139" s="25">
        <v>131</v>
      </c>
      <c r="C139" s="36" t="s">
        <v>154</v>
      </c>
      <c r="D139" s="46" t="s">
        <v>22</v>
      </c>
      <c r="E139" s="47">
        <v>11994</v>
      </c>
      <c r="F139" s="48">
        <v>2</v>
      </c>
      <c r="G139" s="49">
        <f t="shared" si="10"/>
        <v>19990</v>
      </c>
      <c r="H139" s="1"/>
      <c r="I139" s="41">
        <v>131</v>
      </c>
      <c r="J139" s="44" t="str">
        <f t="shared" si="11"/>
        <v>Крыло переднее левое, 3308-8403013-10</v>
      </c>
      <c r="K139" s="42"/>
      <c r="L139" s="15"/>
      <c r="M139" s="16" t="str">
        <f t="shared" si="12"/>
        <v>шт</v>
      </c>
      <c r="N139" s="17">
        <f>0</f>
        <v>0</v>
      </c>
      <c r="O139" s="12"/>
      <c r="P139" s="16">
        <f t="shared" si="13"/>
        <v>2</v>
      </c>
      <c r="Q139" s="18">
        <f t="shared" si="14"/>
        <v>0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6"/>
      <c r="B140" s="25">
        <v>132</v>
      </c>
      <c r="C140" s="36" t="s">
        <v>155</v>
      </c>
      <c r="D140" s="46" t="s">
        <v>22</v>
      </c>
      <c r="E140" s="47">
        <v>1725</v>
      </c>
      <c r="F140" s="48">
        <v>8</v>
      </c>
      <c r="G140" s="49">
        <f t="shared" si="10"/>
        <v>11500</v>
      </c>
      <c r="H140" s="1"/>
      <c r="I140" s="41">
        <v>132</v>
      </c>
      <c r="J140" s="44" t="str">
        <f t="shared" si="11"/>
        <v>Подушка двигателя передняя, 33081-1001020</v>
      </c>
      <c r="K140" s="42"/>
      <c r="L140" s="15"/>
      <c r="M140" s="16" t="str">
        <f t="shared" si="12"/>
        <v>шт</v>
      </c>
      <c r="N140" s="17">
        <f>0</f>
        <v>0</v>
      </c>
      <c r="O140" s="12"/>
      <c r="P140" s="16">
        <f t="shared" si="13"/>
        <v>8</v>
      </c>
      <c r="Q140" s="18">
        <f t="shared" si="14"/>
        <v>0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6"/>
      <c r="B141" s="25">
        <v>133</v>
      </c>
      <c r="C141" s="36" t="s">
        <v>156</v>
      </c>
      <c r="D141" s="46" t="s">
        <v>22</v>
      </c>
      <c r="E141" s="47">
        <v>15690</v>
      </c>
      <c r="F141" s="48">
        <v>1</v>
      </c>
      <c r="G141" s="49">
        <f t="shared" si="10"/>
        <v>13075</v>
      </c>
      <c r="H141" s="1"/>
      <c r="I141" s="41">
        <v>133</v>
      </c>
      <c r="J141" s="44" t="str">
        <f t="shared" si="11"/>
        <v>Бак топливный, 33081-1101010</v>
      </c>
      <c r="K141" s="42"/>
      <c r="L141" s="15"/>
      <c r="M141" s="16" t="str">
        <f t="shared" si="12"/>
        <v>шт</v>
      </c>
      <c r="N141" s="17">
        <f>0</f>
        <v>0</v>
      </c>
      <c r="O141" s="12"/>
      <c r="P141" s="16">
        <f t="shared" si="13"/>
        <v>1</v>
      </c>
      <c r="Q141" s="18">
        <f t="shared" si="14"/>
        <v>0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6"/>
      <c r="B142" s="25">
        <v>134</v>
      </c>
      <c r="C142" s="36" t="s">
        <v>157</v>
      </c>
      <c r="D142" s="46" t="s">
        <v>22</v>
      </c>
      <c r="E142" s="47">
        <v>234</v>
      </c>
      <c r="F142" s="48">
        <v>2</v>
      </c>
      <c r="G142" s="49">
        <f t="shared" si="10"/>
        <v>390</v>
      </c>
      <c r="H142" s="1"/>
      <c r="I142" s="41">
        <v>134</v>
      </c>
      <c r="J142" s="44" t="str">
        <f t="shared" si="11"/>
        <v>Трос газа, 33081-1108050</v>
      </c>
      <c r="K142" s="42"/>
      <c r="L142" s="15"/>
      <c r="M142" s="16" t="str">
        <f t="shared" si="12"/>
        <v>шт</v>
      </c>
      <c r="N142" s="17">
        <f>0</f>
        <v>0</v>
      </c>
      <c r="O142" s="12"/>
      <c r="P142" s="16">
        <f t="shared" si="13"/>
        <v>2</v>
      </c>
      <c r="Q142" s="18">
        <f t="shared" si="14"/>
        <v>0</v>
      </c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30" x14ac:dyDescent="0.25">
      <c r="A143" s="6"/>
      <c r="B143" s="25">
        <v>135</v>
      </c>
      <c r="C143" s="36" t="s">
        <v>158</v>
      </c>
      <c r="D143" s="46" t="s">
        <v>22</v>
      </c>
      <c r="E143" s="47">
        <v>1545</v>
      </c>
      <c r="F143" s="48">
        <v>1</v>
      </c>
      <c r="G143" s="49">
        <f t="shared" si="10"/>
        <v>1287.5</v>
      </c>
      <c r="H143" s="1"/>
      <c r="I143" s="41">
        <v>135</v>
      </c>
      <c r="J143" s="44" t="str">
        <f t="shared" si="11"/>
        <v>Патрубок турбины (впускного коллектора), 33081-1109176-10</v>
      </c>
      <c r="K143" s="42"/>
      <c r="L143" s="15"/>
      <c r="M143" s="16" t="str">
        <f t="shared" si="12"/>
        <v>шт</v>
      </c>
      <c r="N143" s="17">
        <f>0</f>
        <v>0</v>
      </c>
      <c r="O143" s="12"/>
      <c r="P143" s="16">
        <f t="shared" si="13"/>
        <v>1</v>
      </c>
      <c r="Q143" s="18">
        <f t="shared" si="14"/>
        <v>0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6"/>
      <c r="B144" s="25">
        <v>136</v>
      </c>
      <c r="C144" s="36" t="s">
        <v>159</v>
      </c>
      <c r="D144" s="46" t="s">
        <v>22</v>
      </c>
      <c r="E144" s="47">
        <v>10288.5</v>
      </c>
      <c r="F144" s="48">
        <v>2</v>
      </c>
      <c r="G144" s="49">
        <f t="shared" si="10"/>
        <v>17147.5</v>
      </c>
      <c r="H144" s="1"/>
      <c r="I144" s="41">
        <v>136</v>
      </c>
      <c r="J144" s="44" t="str">
        <f t="shared" si="11"/>
        <v>Глушитель, 33081-1201005</v>
      </c>
      <c r="K144" s="42"/>
      <c r="L144" s="15"/>
      <c r="M144" s="16" t="str">
        <f t="shared" si="12"/>
        <v>шт</v>
      </c>
      <c r="N144" s="17">
        <f>0</f>
        <v>0</v>
      </c>
      <c r="O144" s="12"/>
      <c r="P144" s="16">
        <f t="shared" si="13"/>
        <v>2</v>
      </c>
      <c r="Q144" s="18">
        <f t="shared" si="14"/>
        <v>0</v>
      </c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6"/>
      <c r="B145" s="25">
        <v>137</v>
      </c>
      <c r="C145" s="36" t="s">
        <v>160</v>
      </c>
      <c r="D145" s="46" t="s">
        <v>23</v>
      </c>
      <c r="E145" s="47">
        <v>487.5</v>
      </c>
      <c r="F145" s="48">
        <v>3</v>
      </c>
      <c r="G145" s="49">
        <f t="shared" si="10"/>
        <v>1218.75</v>
      </c>
      <c r="H145" s="1"/>
      <c r="I145" s="41">
        <v>137</v>
      </c>
      <c r="J145" s="44" t="str">
        <f t="shared" si="11"/>
        <v>Патрубок радиатора (2шт), 33081-1303010/25</v>
      </c>
      <c r="K145" s="42"/>
      <c r="L145" s="15"/>
      <c r="M145" s="16" t="str">
        <f t="shared" si="12"/>
        <v>компл</v>
      </c>
      <c r="N145" s="17">
        <f>0</f>
        <v>0</v>
      </c>
      <c r="O145" s="12"/>
      <c r="P145" s="16">
        <f t="shared" si="13"/>
        <v>3</v>
      </c>
      <c r="Q145" s="18">
        <f t="shared" si="14"/>
        <v>0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6"/>
      <c r="B146" s="25">
        <v>138</v>
      </c>
      <c r="C146" s="36" t="s">
        <v>161</v>
      </c>
      <c r="D146" s="46" t="s">
        <v>22</v>
      </c>
      <c r="E146" s="47">
        <v>171270</v>
      </c>
      <c r="F146" s="48">
        <v>1</v>
      </c>
      <c r="G146" s="49">
        <f t="shared" si="10"/>
        <v>142725</v>
      </c>
      <c r="H146" s="1"/>
      <c r="I146" s="41">
        <v>138</v>
      </c>
      <c r="J146" s="44" t="str">
        <f t="shared" si="11"/>
        <v>КПП в сборе ГАЗ-33081 (5 ст.), 33081-1700010</v>
      </c>
      <c r="K146" s="42"/>
      <c r="L146" s="15"/>
      <c r="M146" s="16" t="str">
        <f t="shared" si="12"/>
        <v>шт</v>
      </c>
      <c r="N146" s="17">
        <f>0</f>
        <v>0</v>
      </c>
      <c r="O146" s="12"/>
      <c r="P146" s="16">
        <f t="shared" si="13"/>
        <v>1</v>
      </c>
      <c r="Q146" s="18">
        <f t="shared" si="14"/>
        <v>0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30" x14ac:dyDescent="0.25">
      <c r="A147" s="6"/>
      <c r="B147" s="25">
        <v>139</v>
      </c>
      <c r="C147" s="36" t="s">
        <v>162</v>
      </c>
      <c r="D147" s="46" t="s">
        <v>22</v>
      </c>
      <c r="E147" s="47">
        <v>123000</v>
      </c>
      <c r="F147" s="48">
        <v>1</v>
      </c>
      <c r="G147" s="49">
        <f t="shared" si="10"/>
        <v>102500</v>
      </c>
      <c r="H147" s="1"/>
      <c r="I147" s="41">
        <v>139</v>
      </c>
      <c r="J147" s="44" t="str">
        <f t="shared" si="11"/>
        <v>Коробка раздаточная с тормозом в сборе  ГАЗ-33081, 33081-1800006-20</v>
      </c>
      <c r="K147" s="42"/>
      <c r="L147" s="15"/>
      <c r="M147" s="16" t="str">
        <f t="shared" si="12"/>
        <v>шт</v>
      </c>
      <c r="N147" s="17">
        <f>0</f>
        <v>0</v>
      </c>
      <c r="O147" s="12"/>
      <c r="P147" s="16">
        <f t="shared" si="13"/>
        <v>1</v>
      </c>
      <c r="Q147" s="18">
        <f t="shared" si="14"/>
        <v>0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30" x14ac:dyDescent="0.25">
      <c r="A148" s="6"/>
      <c r="B148" s="25">
        <v>140</v>
      </c>
      <c r="C148" s="36" t="s">
        <v>163</v>
      </c>
      <c r="D148" s="46" t="s">
        <v>22</v>
      </c>
      <c r="E148" s="47">
        <v>130089</v>
      </c>
      <c r="F148" s="48">
        <v>2</v>
      </c>
      <c r="G148" s="49">
        <f t="shared" si="10"/>
        <v>216815</v>
      </c>
      <c r="H148" s="1"/>
      <c r="I148" s="41">
        <v>140</v>
      </c>
      <c r="J148" s="44" t="str">
        <f t="shared" si="11"/>
        <v>Коробка раздаточная со стояночным тормозом, 33081-1800010</v>
      </c>
      <c r="K148" s="42"/>
      <c r="L148" s="15"/>
      <c r="M148" s="16" t="str">
        <f t="shared" si="12"/>
        <v>шт</v>
      </c>
      <c r="N148" s="17">
        <f>0</f>
        <v>0</v>
      </c>
      <c r="O148" s="12"/>
      <c r="P148" s="16">
        <f t="shared" si="13"/>
        <v>2</v>
      </c>
      <c r="Q148" s="18">
        <f t="shared" si="14"/>
        <v>0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6"/>
      <c r="B149" s="25">
        <v>141</v>
      </c>
      <c r="C149" s="36" t="s">
        <v>164</v>
      </c>
      <c r="D149" s="46" t="s">
        <v>22</v>
      </c>
      <c r="E149" s="47">
        <v>106537.5</v>
      </c>
      <c r="F149" s="48">
        <v>1</v>
      </c>
      <c r="G149" s="49">
        <f t="shared" si="10"/>
        <v>88781.25</v>
      </c>
      <c r="H149" s="1"/>
      <c r="I149" s="41">
        <v>141</v>
      </c>
      <c r="J149" s="44" t="str">
        <f t="shared" si="11"/>
        <v>Раздаточная коробка ГАЗ-33081, 33081-1800014</v>
      </c>
      <c r="K149" s="42"/>
      <c r="L149" s="15"/>
      <c r="M149" s="16" t="str">
        <f t="shared" si="12"/>
        <v>шт</v>
      </c>
      <c r="N149" s="17">
        <f>0</f>
        <v>0</v>
      </c>
      <c r="O149" s="12"/>
      <c r="P149" s="16">
        <f t="shared" si="13"/>
        <v>1</v>
      </c>
      <c r="Q149" s="18">
        <f t="shared" si="14"/>
        <v>0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6"/>
      <c r="B150" s="25">
        <v>142</v>
      </c>
      <c r="C150" s="36" t="s">
        <v>165</v>
      </c>
      <c r="D150" s="46" t="s">
        <v>22</v>
      </c>
      <c r="E150" s="47">
        <v>16108.5</v>
      </c>
      <c r="F150" s="48">
        <v>4</v>
      </c>
      <c r="G150" s="49">
        <f t="shared" si="10"/>
        <v>53695</v>
      </c>
      <c r="H150" s="1"/>
      <c r="I150" s="41">
        <v>142</v>
      </c>
      <c r="J150" s="44" t="str">
        <f t="shared" si="11"/>
        <v>Вал карданный, 33081-2200011</v>
      </c>
      <c r="K150" s="42"/>
      <c r="L150" s="15"/>
      <c r="M150" s="16" t="str">
        <f t="shared" si="12"/>
        <v>шт</v>
      </c>
      <c r="N150" s="17">
        <f>0</f>
        <v>0</v>
      </c>
      <c r="O150" s="12"/>
      <c r="P150" s="16">
        <f t="shared" si="13"/>
        <v>4</v>
      </c>
      <c r="Q150" s="18">
        <f t="shared" si="14"/>
        <v>0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6"/>
      <c r="B151" s="25">
        <v>143</v>
      </c>
      <c r="C151" s="36" t="s">
        <v>166</v>
      </c>
      <c r="D151" s="46" t="s">
        <v>22</v>
      </c>
      <c r="E151" s="47">
        <v>16108.5</v>
      </c>
      <c r="F151" s="48">
        <v>2</v>
      </c>
      <c r="G151" s="49">
        <f t="shared" si="10"/>
        <v>26847.5</v>
      </c>
      <c r="H151" s="1"/>
      <c r="I151" s="41">
        <v>143</v>
      </c>
      <c r="J151" s="44" t="str">
        <f t="shared" si="11"/>
        <v>Вал карданный, 33081-2201010</v>
      </c>
      <c r="K151" s="42"/>
      <c r="L151" s="15"/>
      <c r="M151" s="16" t="str">
        <f t="shared" si="12"/>
        <v>шт</v>
      </c>
      <c r="N151" s="17">
        <f>0</f>
        <v>0</v>
      </c>
      <c r="O151" s="12"/>
      <c r="P151" s="16">
        <f t="shared" si="13"/>
        <v>2</v>
      </c>
      <c r="Q151" s="18">
        <f t="shared" si="14"/>
        <v>0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6"/>
      <c r="B152" s="25">
        <v>144</v>
      </c>
      <c r="C152" s="36" t="s">
        <v>167</v>
      </c>
      <c r="D152" s="46" t="s">
        <v>22</v>
      </c>
      <c r="E152" s="47">
        <v>15171</v>
      </c>
      <c r="F152" s="48">
        <v>8</v>
      </c>
      <c r="G152" s="49">
        <f t="shared" si="10"/>
        <v>101140</v>
      </c>
      <c r="H152" s="1"/>
      <c r="I152" s="41">
        <v>144</v>
      </c>
      <c r="J152" s="44" t="str">
        <f t="shared" si="11"/>
        <v>Вал карданный промежуточный, 33081-2202010</v>
      </c>
      <c r="K152" s="42"/>
      <c r="L152" s="15"/>
      <c r="M152" s="16" t="str">
        <f t="shared" si="12"/>
        <v>шт</v>
      </c>
      <c r="N152" s="17">
        <f>0</f>
        <v>0</v>
      </c>
      <c r="O152" s="12"/>
      <c r="P152" s="16">
        <f t="shared" si="13"/>
        <v>8</v>
      </c>
      <c r="Q152" s="18">
        <f t="shared" si="14"/>
        <v>0</v>
      </c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30" x14ac:dyDescent="0.25">
      <c r="A153" s="6"/>
      <c r="B153" s="25">
        <v>145</v>
      </c>
      <c r="C153" s="36" t="s">
        <v>168</v>
      </c>
      <c r="D153" s="46" t="s">
        <v>22</v>
      </c>
      <c r="E153" s="47">
        <v>92155.5</v>
      </c>
      <c r="F153" s="48">
        <v>1</v>
      </c>
      <c r="G153" s="49">
        <f t="shared" si="10"/>
        <v>76796.25</v>
      </c>
      <c r="H153" s="1"/>
      <c r="I153" s="41">
        <v>145</v>
      </c>
      <c r="J153" s="44" t="str">
        <f t="shared" si="11"/>
        <v>Редуктор заднего моста ГАЗ-33081, 33081-2402010</v>
      </c>
      <c r="K153" s="42"/>
      <c r="L153" s="15"/>
      <c r="M153" s="16" t="str">
        <f t="shared" si="12"/>
        <v>шт</v>
      </c>
      <c r="N153" s="17">
        <f>0</f>
        <v>0</v>
      </c>
      <c r="O153" s="12"/>
      <c r="P153" s="16">
        <f t="shared" si="13"/>
        <v>1</v>
      </c>
      <c r="Q153" s="18">
        <f t="shared" si="14"/>
        <v>0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6"/>
      <c r="B154" s="25">
        <v>146</v>
      </c>
      <c r="C154" s="36" t="s">
        <v>169</v>
      </c>
      <c r="D154" s="46" t="s">
        <v>22</v>
      </c>
      <c r="E154" s="47">
        <v>1770</v>
      </c>
      <c r="F154" s="48">
        <v>2</v>
      </c>
      <c r="G154" s="49">
        <f t="shared" si="10"/>
        <v>2950</v>
      </c>
      <c r="H154" s="1"/>
      <c r="I154" s="41">
        <v>146</v>
      </c>
      <c r="J154" s="44" t="str">
        <f t="shared" si="11"/>
        <v>Подушка опоры двигателя Д-245, 3309-1001020</v>
      </c>
      <c r="K154" s="42"/>
      <c r="L154" s="15"/>
      <c r="M154" s="16" t="str">
        <f t="shared" si="12"/>
        <v>шт</v>
      </c>
      <c r="N154" s="17">
        <f>0</f>
        <v>0</v>
      </c>
      <c r="O154" s="12"/>
      <c r="P154" s="16">
        <f t="shared" si="13"/>
        <v>2</v>
      </c>
      <c r="Q154" s="18">
        <f t="shared" si="14"/>
        <v>0</v>
      </c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6"/>
      <c r="B155" s="25">
        <v>147</v>
      </c>
      <c r="C155" s="36" t="s">
        <v>170</v>
      </c>
      <c r="D155" s="46" t="s">
        <v>22</v>
      </c>
      <c r="E155" s="47">
        <v>424.5</v>
      </c>
      <c r="F155" s="48">
        <v>5</v>
      </c>
      <c r="G155" s="49">
        <f t="shared" si="10"/>
        <v>1768.75</v>
      </c>
      <c r="H155" s="1"/>
      <c r="I155" s="41">
        <v>147</v>
      </c>
      <c r="J155" s="44" t="str">
        <f t="shared" si="11"/>
        <v>Крышка радиатора, 3309-1304009</v>
      </c>
      <c r="K155" s="42"/>
      <c r="L155" s="15"/>
      <c r="M155" s="16" t="str">
        <f t="shared" si="12"/>
        <v>шт</v>
      </c>
      <c r="N155" s="17">
        <f>0</f>
        <v>0</v>
      </c>
      <c r="O155" s="12"/>
      <c r="P155" s="16">
        <f t="shared" si="13"/>
        <v>5</v>
      </c>
      <c r="Q155" s="18">
        <f t="shared" si="14"/>
        <v>0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6"/>
      <c r="B156" s="25">
        <v>148</v>
      </c>
      <c r="C156" s="36" t="s">
        <v>171</v>
      </c>
      <c r="D156" s="46" t="s">
        <v>22</v>
      </c>
      <c r="E156" s="47">
        <v>780</v>
      </c>
      <c r="F156" s="48">
        <v>16</v>
      </c>
      <c r="G156" s="49">
        <f t="shared" si="10"/>
        <v>10400</v>
      </c>
      <c r="H156" s="1"/>
      <c r="I156" s="41">
        <v>148</v>
      </c>
      <c r="J156" s="44" t="str">
        <f t="shared" si="11"/>
        <v>Крестовина кардана, 3309-2201025</v>
      </c>
      <c r="K156" s="42"/>
      <c r="L156" s="15"/>
      <c r="M156" s="16" t="str">
        <f t="shared" si="12"/>
        <v>шт</v>
      </c>
      <c r="N156" s="17">
        <f>0</f>
        <v>0</v>
      </c>
      <c r="O156" s="12"/>
      <c r="P156" s="16">
        <f t="shared" si="13"/>
        <v>16</v>
      </c>
      <c r="Q156" s="18">
        <f t="shared" si="14"/>
        <v>0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6"/>
      <c r="B157" s="25">
        <v>149</v>
      </c>
      <c r="C157" s="36" t="s">
        <v>172</v>
      </c>
      <c r="D157" s="46" t="s">
        <v>22</v>
      </c>
      <c r="E157" s="47">
        <v>280.5</v>
      </c>
      <c r="F157" s="48">
        <v>64</v>
      </c>
      <c r="G157" s="49">
        <f t="shared" si="10"/>
        <v>14960</v>
      </c>
      <c r="H157" s="1"/>
      <c r="I157" s="41">
        <v>149</v>
      </c>
      <c r="J157" s="44" t="str">
        <f t="shared" si="11"/>
        <v xml:space="preserve">Накладка тормозная, 3309-3501105 </v>
      </c>
      <c r="K157" s="42"/>
      <c r="L157" s="15"/>
      <c r="M157" s="16" t="str">
        <f t="shared" si="12"/>
        <v>шт</v>
      </c>
      <c r="N157" s="17">
        <f>0</f>
        <v>0</v>
      </c>
      <c r="O157" s="12"/>
      <c r="P157" s="16">
        <f t="shared" si="13"/>
        <v>64</v>
      </c>
      <c r="Q157" s="18">
        <f t="shared" si="14"/>
        <v>0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6"/>
      <c r="B158" s="25">
        <v>150</v>
      </c>
      <c r="C158" s="36" t="s">
        <v>173</v>
      </c>
      <c r="D158" s="46" t="s">
        <v>22</v>
      </c>
      <c r="E158" s="47">
        <v>2160</v>
      </c>
      <c r="F158" s="48">
        <v>4</v>
      </c>
      <c r="G158" s="49">
        <f t="shared" si="10"/>
        <v>7200</v>
      </c>
      <c r="H158" s="1"/>
      <c r="I158" s="41">
        <v>150</v>
      </c>
      <c r="J158" s="44" t="str">
        <f t="shared" si="11"/>
        <v>Цилиндр тормозной передний, 3309-3501340</v>
      </c>
      <c r="K158" s="42"/>
      <c r="L158" s="15"/>
      <c r="M158" s="16" t="str">
        <f t="shared" si="12"/>
        <v>шт</v>
      </c>
      <c r="N158" s="17">
        <f>0</f>
        <v>0</v>
      </c>
      <c r="O158" s="12"/>
      <c r="P158" s="16">
        <f t="shared" si="13"/>
        <v>4</v>
      </c>
      <c r="Q158" s="18">
        <f t="shared" si="14"/>
        <v>0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6"/>
      <c r="B159" s="25">
        <v>151</v>
      </c>
      <c r="C159" s="36" t="s">
        <v>174</v>
      </c>
      <c r="D159" s="46" t="s">
        <v>22</v>
      </c>
      <c r="E159" s="47">
        <v>2037</v>
      </c>
      <c r="F159" s="48">
        <v>4</v>
      </c>
      <c r="G159" s="49">
        <f t="shared" si="10"/>
        <v>6790</v>
      </c>
      <c r="H159" s="1"/>
      <c r="I159" s="41">
        <v>151</v>
      </c>
      <c r="J159" s="44" t="str">
        <f t="shared" si="11"/>
        <v>Цилиндр тормозной задний, 3309-3502340</v>
      </c>
      <c r="K159" s="42"/>
      <c r="L159" s="15"/>
      <c r="M159" s="16" t="str">
        <f t="shared" si="12"/>
        <v>шт</v>
      </c>
      <c r="N159" s="17">
        <f>0</f>
        <v>0</v>
      </c>
      <c r="O159" s="12"/>
      <c r="P159" s="16">
        <f t="shared" si="13"/>
        <v>4</v>
      </c>
      <c r="Q159" s="18">
        <f t="shared" si="14"/>
        <v>0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6"/>
      <c r="B160" s="25">
        <v>152</v>
      </c>
      <c r="C160" s="36" t="s">
        <v>175</v>
      </c>
      <c r="D160" s="46" t="s">
        <v>22</v>
      </c>
      <c r="E160" s="47">
        <v>3283.5</v>
      </c>
      <c r="F160" s="48">
        <v>1</v>
      </c>
      <c r="G160" s="49">
        <f t="shared" si="10"/>
        <v>2736.25</v>
      </c>
      <c r="H160" s="1"/>
      <c r="I160" s="41">
        <v>152</v>
      </c>
      <c r="J160" s="44" t="str">
        <f t="shared" si="11"/>
        <v>Цилиндр главный тормозной, 3309-3505010</v>
      </c>
      <c r="K160" s="42"/>
      <c r="L160" s="15"/>
      <c r="M160" s="16" t="str">
        <f t="shared" si="12"/>
        <v>шт</v>
      </c>
      <c r="N160" s="17">
        <f>0</f>
        <v>0</v>
      </c>
      <c r="O160" s="12"/>
      <c r="P160" s="16">
        <f t="shared" si="13"/>
        <v>1</v>
      </c>
      <c r="Q160" s="18">
        <f t="shared" si="14"/>
        <v>0</v>
      </c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30" x14ac:dyDescent="0.25">
      <c r="A161" s="6"/>
      <c r="B161" s="25">
        <v>153</v>
      </c>
      <c r="C161" s="36" t="s">
        <v>176</v>
      </c>
      <c r="D161" s="46" t="s">
        <v>22</v>
      </c>
      <c r="E161" s="47">
        <v>19179</v>
      </c>
      <c r="F161" s="48">
        <v>1</v>
      </c>
      <c r="G161" s="49">
        <f t="shared" si="10"/>
        <v>15982.5</v>
      </c>
      <c r="H161" s="1"/>
      <c r="I161" s="41">
        <v>153</v>
      </c>
      <c r="J161" s="44" t="str">
        <f t="shared" si="11"/>
        <v>Усилитель пневматический с главным цилиндром, 3309-3510009</v>
      </c>
      <c r="K161" s="42"/>
      <c r="L161" s="15"/>
      <c r="M161" s="16" t="str">
        <f t="shared" si="12"/>
        <v>шт</v>
      </c>
      <c r="N161" s="17">
        <f>0</f>
        <v>0</v>
      </c>
      <c r="O161" s="12"/>
      <c r="P161" s="16">
        <f t="shared" si="13"/>
        <v>1</v>
      </c>
      <c r="Q161" s="18">
        <f t="shared" si="14"/>
        <v>0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6"/>
      <c r="B162" s="25">
        <v>154</v>
      </c>
      <c r="C162" s="36" t="s">
        <v>177</v>
      </c>
      <c r="D162" s="46" t="s">
        <v>22</v>
      </c>
      <c r="E162" s="47">
        <v>14805</v>
      </c>
      <c r="F162" s="48">
        <v>2</v>
      </c>
      <c r="G162" s="49">
        <f t="shared" si="10"/>
        <v>24675</v>
      </c>
      <c r="H162" s="1"/>
      <c r="I162" s="41">
        <v>154</v>
      </c>
      <c r="J162" s="44" t="str">
        <f t="shared" si="11"/>
        <v>Вал карданный, 33097-2201010</v>
      </c>
      <c r="K162" s="42"/>
      <c r="L162" s="15"/>
      <c r="M162" s="16" t="str">
        <f t="shared" si="12"/>
        <v>шт</v>
      </c>
      <c r="N162" s="17">
        <f>0</f>
        <v>0</v>
      </c>
      <c r="O162" s="12"/>
      <c r="P162" s="16">
        <f t="shared" si="13"/>
        <v>2</v>
      </c>
      <c r="Q162" s="18">
        <f t="shared" si="14"/>
        <v>0</v>
      </c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6"/>
      <c r="B163" s="25">
        <v>155</v>
      </c>
      <c r="C163" s="36" t="s">
        <v>178</v>
      </c>
      <c r="D163" s="46" t="s">
        <v>22</v>
      </c>
      <c r="E163" s="47">
        <v>14805</v>
      </c>
      <c r="F163" s="48">
        <v>1</v>
      </c>
      <c r="G163" s="49">
        <f t="shared" si="10"/>
        <v>12337.5</v>
      </c>
      <c r="H163" s="1"/>
      <c r="I163" s="41">
        <v>155</v>
      </c>
      <c r="J163" s="44" t="str">
        <f t="shared" si="11"/>
        <v>Вал карданый передний, 33097-2201010</v>
      </c>
      <c r="K163" s="42"/>
      <c r="L163" s="15"/>
      <c r="M163" s="16" t="str">
        <f t="shared" si="12"/>
        <v>шт</v>
      </c>
      <c r="N163" s="17">
        <f>0</f>
        <v>0</v>
      </c>
      <c r="O163" s="12"/>
      <c r="P163" s="16">
        <f t="shared" si="13"/>
        <v>1</v>
      </c>
      <c r="Q163" s="18">
        <f t="shared" si="14"/>
        <v>0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6"/>
      <c r="B164" s="25">
        <v>156</v>
      </c>
      <c r="C164" s="36" t="s">
        <v>179</v>
      </c>
      <c r="D164" s="46" t="s">
        <v>22</v>
      </c>
      <c r="E164" s="47">
        <v>14805</v>
      </c>
      <c r="F164" s="48">
        <v>2</v>
      </c>
      <c r="G164" s="49">
        <f t="shared" si="10"/>
        <v>24675</v>
      </c>
      <c r="H164" s="1"/>
      <c r="I164" s="41">
        <v>156</v>
      </c>
      <c r="J164" s="44" t="str">
        <f t="shared" si="11"/>
        <v>Вал карданый задний, 33097-2201015</v>
      </c>
      <c r="K164" s="42"/>
      <c r="L164" s="15"/>
      <c r="M164" s="16" t="str">
        <f t="shared" si="12"/>
        <v>шт</v>
      </c>
      <c r="N164" s="17">
        <f>0</f>
        <v>0</v>
      </c>
      <c r="O164" s="12"/>
      <c r="P164" s="16">
        <f t="shared" si="13"/>
        <v>2</v>
      </c>
      <c r="Q164" s="18">
        <f t="shared" si="14"/>
        <v>0</v>
      </c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30" x14ac:dyDescent="0.25">
      <c r="A165" s="6"/>
      <c r="B165" s="25">
        <v>157</v>
      </c>
      <c r="C165" s="36" t="s">
        <v>180</v>
      </c>
      <c r="D165" s="46" t="s">
        <v>22</v>
      </c>
      <c r="E165" s="47">
        <v>17475</v>
      </c>
      <c r="F165" s="48">
        <v>2</v>
      </c>
      <c r="G165" s="49">
        <f t="shared" si="10"/>
        <v>29125</v>
      </c>
      <c r="H165" s="1"/>
      <c r="I165" s="41">
        <v>157</v>
      </c>
      <c r="J165" s="44" t="str">
        <f t="shared" si="11"/>
        <v>Тяга рулевая продольная Газ-3308, 33097-3414010</v>
      </c>
      <c r="K165" s="42"/>
      <c r="L165" s="15"/>
      <c r="M165" s="16" t="str">
        <f t="shared" si="12"/>
        <v>шт</v>
      </c>
      <c r="N165" s="17">
        <f>0</f>
        <v>0</v>
      </c>
      <c r="O165" s="12"/>
      <c r="P165" s="16">
        <f t="shared" si="13"/>
        <v>2</v>
      </c>
      <c r="Q165" s="18">
        <f t="shared" si="14"/>
        <v>0</v>
      </c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6"/>
      <c r="B166" s="25">
        <v>158</v>
      </c>
      <c r="C166" s="36" t="s">
        <v>181</v>
      </c>
      <c r="D166" s="46" t="s">
        <v>22</v>
      </c>
      <c r="E166" s="47">
        <v>540</v>
      </c>
      <c r="F166" s="48">
        <v>2</v>
      </c>
      <c r="G166" s="49">
        <f t="shared" si="10"/>
        <v>900</v>
      </c>
      <c r="H166" s="1"/>
      <c r="I166" s="41">
        <v>158</v>
      </c>
      <c r="J166" s="44" t="str">
        <f t="shared" si="11"/>
        <v>Датчик давления масла, 3902-3829010</v>
      </c>
      <c r="K166" s="42"/>
      <c r="L166" s="15"/>
      <c r="M166" s="16" t="str">
        <f t="shared" si="12"/>
        <v>шт</v>
      </c>
      <c r="N166" s="17">
        <f>0</f>
        <v>0</v>
      </c>
      <c r="O166" s="12"/>
      <c r="P166" s="16">
        <f t="shared" si="13"/>
        <v>2</v>
      </c>
      <c r="Q166" s="18">
        <f t="shared" si="14"/>
        <v>0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30" x14ac:dyDescent="0.25">
      <c r="A167" s="6"/>
      <c r="B167" s="25">
        <v>159</v>
      </c>
      <c r="C167" s="36" t="s">
        <v>182</v>
      </c>
      <c r="D167" s="46" t="s">
        <v>22</v>
      </c>
      <c r="E167" s="47">
        <v>1072.5</v>
      </c>
      <c r="F167" s="48">
        <v>2</v>
      </c>
      <c r="G167" s="49">
        <f t="shared" si="10"/>
        <v>1787.5</v>
      </c>
      <c r="H167" s="1"/>
      <c r="I167" s="41">
        <v>159</v>
      </c>
      <c r="J167" s="44" t="str">
        <f t="shared" si="11"/>
        <v>Ремень 1370 6РКдв.406, 405, 4216, ГАЗон NEXT (RUBENA), 406.1308020-01</v>
      </c>
      <c r="K167" s="42"/>
      <c r="L167" s="15"/>
      <c r="M167" s="16" t="str">
        <f t="shared" si="12"/>
        <v>шт</v>
      </c>
      <c r="N167" s="17">
        <f>0</f>
        <v>0</v>
      </c>
      <c r="O167" s="12"/>
      <c r="P167" s="16">
        <f t="shared" si="13"/>
        <v>2</v>
      </c>
      <c r="Q167" s="18">
        <f t="shared" si="14"/>
        <v>0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6"/>
      <c r="B168" s="25">
        <v>160</v>
      </c>
      <c r="C168" s="36" t="s">
        <v>183</v>
      </c>
      <c r="D168" s="46" t="s">
        <v>22</v>
      </c>
      <c r="E168" s="47">
        <v>865.5</v>
      </c>
      <c r="F168" s="48">
        <v>2</v>
      </c>
      <c r="G168" s="49">
        <f t="shared" si="10"/>
        <v>1442.5</v>
      </c>
      <c r="H168" s="1"/>
      <c r="I168" s="41">
        <v>160</v>
      </c>
      <c r="J168" s="44" t="str">
        <f t="shared" si="11"/>
        <v>Ролик натяжителя ремня, 4216-1308080</v>
      </c>
      <c r="K168" s="42"/>
      <c r="L168" s="15"/>
      <c r="M168" s="16" t="str">
        <f t="shared" si="12"/>
        <v>шт</v>
      </c>
      <c r="N168" s="17">
        <f>0</f>
        <v>0</v>
      </c>
      <c r="O168" s="12"/>
      <c r="P168" s="16">
        <f t="shared" si="13"/>
        <v>2</v>
      </c>
      <c r="Q168" s="18">
        <f t="shared" si="14"/>
        <v>0</v>
      </c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30" x14ac:dyDescent="0.25">
      <c r="A169" s="6"/>
      <c r="B169" s="25">
        <v>161</v>
      </c>
      <c r="C169" s="36" t="s">
        <v>184</v>
      </c>
      <c r="D169" s="46" t="s">
        <v>22</v>
      </c>
      <c r="E169" s="47">
        <v>675</v>
      </c>
      <c r="F169" s="48">
        <v>1</v>
      </c>
      <c r="G169" s="49">
        <f t="shared" si="10"/>
        <v>562.5</v>
      </c>
      <c r="H169" s="1"/>
      <c r="I169" s="41">
        <v>161</v>
      </c>
      <c r="J169" s="44" t="str">
        <f t="shared" si="11"/>
        <v>Комплект в/вольтных проводов Газель Бизнес дв. 4216 Евро-4, 4216.3707080-520АХ</v>
      </c>
      <c r="K169" s="42"/>
      <c r="L169" s="15"/>
      <c r="M169" s="16" t="str">
        <f t="shared" si="12"/>
        <v>шт</v>
      </c>
      <c r="N169" s="17">
        <f>0</f>
        <v>0</v>
      </c>
      <c r="O169" s="12"/>
      <c r="P169" s="16">
        <f t="shared" si="13"/>
        <v>1</v>
      </c>
      <c r="Q169" s="18">
        <f t="shared" si="14"/>
        <v>0</v>
      </c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6"/>
      <c r="B170" s="25">
        <v>162</v>
      </c>
      <c r="C170" s="36" t="s">
        <v>185</v>
      </c>
      <c r="D170" s="46" t="s">
        <v>22</v>
      </c>
      <c r="E170" s="47">
        <v>11145</v>
      </c>
      <c r="F170" s="48">
        <v>1</v>
      </c>
      <c r="G170" s="49">
        <f t="shared" si="10"/>
        <v>9287.5</v>
      </c>
      <c r="H170" s="1"/>
      <c r="I170" s="41">
        <v>162</v>
      </c>
      <c r="J170" s="44" t="str">
        <f t="shared" si="11"/>
        <v>Бак топливный, 4301-1101010-02</v>
      </c>
      <c r="K170" s="42"/>
      <c r="L170" s="15"/>
      <c r="M170" s="16" t="str">
        <f t="shared" si="12"/>
        <v>шт</v>
      </c>
      <c r="N170" s="17">
        <f>0</f>
        <v>0</v>
      </c>
      <c r="O170" s="12"/>
      <c r="P170" s="16">
        <f t="shared" si="13"/>
        <v>1</v>
      </c>
      <c r="Q170" s="18">
        <f t="shared" si="14"/>
        <v>0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6"/>
      <c r="B171" s="25">
        <v>163</v>
      </c>
      <c r="C171" s="36" t="s">
        <v>186</v>
      </c>
      <c r="D171" s="46" t="s">
        <v>22</v>
      </c>
      <c r="E171" s="47">
        <v>1080</v>
      </c>
      <c r="F171" s="48">
        <v>1</v>
      </c>
      <c r="G171" s="49">
        <f t="shared" si="10"/>
        <v>900</v>
      </c>
      <c r="H171" s="1"/>
      <c r="I171" s="41">
        <v>163</v>
      </c>
      <c r="J171" s="44" t="str">
        <f t="shared" si="11"/>
        <v>Элемент фильтра воздушного ГАЗ, 4301-1109013</v>
      </c>
      <c r="K171" s="42"/>
      <c r="L171" s="15"/>
      <c r="M171" s="16" t="str">
        <f t="shared" si="12"/>
        <v>шт</v>
      </c>
      <c r="N171" s="17">
        <f>0</f>
        <v>0</v>
      </c>
      <c r="O171" s="12"/>
      <c r="P171" s="16">
        <f t="shared" si="13"/>
        <v>1</v>
      </c>
      <c r="Q171" s="18">
        <f t="shared" si="14"/>
        <v>0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30" x14ac:dyDescent="0.25">
      <c r="A172" s="6"/>
      <c r="B172" s="25">
        <v>164</v>
      </c>
      <c r="C172" s="36" t="s">
        <v>187</v>
      </c>
      <c r="D172" s="46" t="s">
        <v>22</v>
      </c>
      <c r="E172" s="47">
        <v>9444</v>
      </c>
      <c r="F172" s="48">
        <v>2</v>
      </c>
      <c r="G172" s="49">
        <f t="shared" si="10"/>
        <v>15740</v>
      </c>
      <c r="H172" s="1"/>
      <c r="I172" s="41">
        <v>164</v>
      </c>
      <c r="J172" s="44" t="str">
        <f t="shared" si="11"/>
        <v>Диск сцепления нажимной в сборе 4301-1601090, 4301-1601090</v>
      </c>
      <c r="K172" s="42"/>
      <c r="L172" s="15"/>
      <c r="M172" s="16" t="str">
        <f t="shared" si="12"/>
        <v>шт</v>
      </c>
      <c r="N172" s="17">
        <f>0</f>
        <v>0</v>
      </c>
      <c r="O172" s="12"/>
      <c r="P172" s="16">
        <f t="shared" si="13"/>
        <v>2</v>
      </c>
      <c r="Q172" s="18">
        <f t="shared" si="14"/>
        <v>0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30" x14ac:dyDescent="0.25">
      <c r="A173" s="6"/>
      <c r="B173" s="25">
        <v>165</v>
      </c>
      <c r="C173" s="36" t="s">
        <v>188</v>
      </c>
      <c r="D173" s="46" t="s">
        <v>22</v>
      </c>
      <c r="E173" s="47">
        <v>2175</v>
      </c>
      <c r="F173" s="48">
        <v>2</v>
      </c>
      <c r="G173" s="49">
        <f t="shared" si="10"/>
        <v>3625</v>
      </c>
      <c r="H173" s="1"/>
      <c r="I173" s="41">
        <v>165</v>
      </c>
      <c r="J173" s="44" t="str">
        <f t="shared" si="11"/>
        <v>Диск сцепления ведомый 4301-1601130, 4301-1601130</v>
      </c>
      <c r="K173" s="42"/>
      <c r="L173" s="15"/>
      <c r="M173" s="16" t="str">
        <f t="shared" si="12"/>
        <v>шт</v>
      </c>
      <c r="N173" s="17">
        <f>0</f>
        <v>0</v>
      </c>
      <c r="O173" s="12"/>
      <c r="P173" s="16">
        <f t="shared" si="13"/>
        <v>2</v>
      </c>
      <c r="Q173" s="18">
        <f t="shared" si="14"/>
        <v>0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30" x14ac:dyDescent="0.25">
      <c r="A174" s="6"/>
      <c r="B174" s="25">
        <v>166</v>
      </c>
      <c r="C174" s="36" t="s">
        <v>189</v>
      </c>
      <c r="D174" s="46" t="s">
        <v>22</v>
      </c>
      <c r="E174" s="47">
        <v>5925</v>
      </c>
      <c r="F174" s="48">
        <v>1</v>
      </c>
      <c r="G174" s="49">
        <f t="shared" si="10"/>
        <v>4937.5</v>
      </c>
      <c r="H174" s="1"/>
      <c r="I174" s="41">
        <v>166</v>
      </c>
      <c r="J174" s="44" t="str">
        <f t="shared" si="11"/>
        <v>Муфта выключения сцепления ГАЗ-4301, 4301-1601180</v>
      </c>
      <c r="K174" s="42"/>
      <c r="L174" s="15"/>
      <c r="M174" s="16" t="str">
        <f t="shared" si="12"/>
        <v>шт</v>
      </c>
      <c r="N174" s="17">
        <f>0</f>
        <v>0</v>
      </c>
      <c r="O174" s="12"/>
      <c r="P174" s="16">
        <f t="shared" si="13"/>
        <v>1</v>
      </c>
      <c r="Q174" s="18">
        <f t="shared" si="14"/>
        <v>0</v>
      </c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30" x14ac:dyDescent="0.25">
      <c r="A175" s="6"/>
      <c r="B175" s="25">
        <v>167</v>
      </c>
      <c r="C175" s="36" t="s">
        <v>190</v>
      </c>
      <c r="D175" s="46" t="s">
        <v>22</v>
      </c>
      <c r="E175" s="47">
        <v>3978</v>
      </c>
      <c r="F175" s="48">
        <v>8</v>
      </c>
      <c r="G175" s="49">
        <f t="shared" si="10"/>
        <v>26520</v>
      </c>
      <c r="H175" s="1"/>
      <c r="I175" s="41">
        <v>167</v>
      </c>
      <c r="J175" s="44" t="str">
        <f t="shared" si="11"/>
        <v>Амортизатор задний ГАЗ-3308 в сборе, 4301-2915006</v>
      </c>
      <c r="K175" s="42"/>
      <c r="L175" s="15"/>
      <c r="M175" s="16" t="str">
        <f t="shared" si="12"/>
        <v>шт</v>
      </c>
      <c r="N175" s="17">
        <f>0</f>
        <v>0</v>
      </c>
      <c r="O175" s="12"/>
      <c r="P175" s="16">
        <f t="shared" si="13"/>
        <v>8</v>
      </c>
      <c r="Q175" s="18">
        <f t="shared" si="14"/>
        <v>0</v>
      </c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6"/>
      <c r="B176" s="25">
        <v>168</v>
      </c>
      <c r="C176" s="36" t="s">
        <v>191</v>
      </c>
      <c r="D176" s="46" t="s">
        <v>22</v>
      </c>
      <c r="E176" s="47">
        <v>90.75</v>
      </c>
      <c r="F176" s="48">
        <v>10</v>
      </c>
      <c r="G176" s="49">
        <f t="shared" si="10"/>
        <v>756.25</v>
      </c>
      <c r="H176" s="1"/>
      <c r="I176" s="41">
        <v>168</v>
      </c>
      <c r="J176" s="44" t="str">
        <f t="shared" si="11"/>
        <v>Уплотнитель штока цилиндра ГУР, 4301-3408285</v>
      </c>
      <c r="K176" s="42"/>
      <c r="L176" s="15"/>
      <c r="M176" s="16" t="str">
        <f t="shared" si="12"/>
        <v>шт</v>
      </c>
      <c r="N176" s="17">
        <f>0</f>
        <v>0</v>
      </c>
      <c r="O176" s="12"/>
      <c r="P176" s="16">
        <f t="shared" si="13"/>
        <v>10</v>
      </c>
      <c r="Q176" s="18">
        <f t="shared" si="14"/>
        <v>0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30" x14ac:dyDescent="0.25">
      <c r="A177" s="6"/>
      <c r="B177" s="25">
        <v>169</v>
      </c>
      <c r="C177" s="36" t="s">
        <v>192</v>
      </c>
      <c r="D177" s="46" t="s">
        <v>22</v>
      </c>
      <c r="E177" s="47">
        <v>1065</v>
      </c>
      <c r="F177" s="48">
        <v>4</v>
      </c>
      <c r="G177" s="49">
        <f t="shared" si="10"/>
        <v>3550</v>
      </c>
      <c r="H177" s="1"/>
      <c r="I177" s="41">
        <v>169</v>
      </c>
      <c r="J177" s="44" t="str">
        <f t="shared" si="11"/>
        <v>Колодка тормозная передняя в сборе, 4301-3501090</v>
      </c>
      <c r="K177" s="42"/>
      <c r="L177" s="15"/>
      <c r="M177" s="16" t="str">
        <f t="shared" si="12"/>
        <v>шт</v>
      </c>
      <c r="N177" s="17">
        <f>0</f>
        <v>0</v>
      </c>
      <c r="O177" s="12"/>
      <c r="P177" s="16">
        <f t="shared" si="13"/>
        <v>4</v>
      </c>
      <c r="Q177" s="18">
        <f t="shared" si="14"/>
        <v>0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6"/>
      <c r="B178" s="25">
        <v>170</v>
      </c>
      <c r="C178" s="36" t="s">
        <v>193</v>
      </c>
      <c r="D178" s="46" t="s">
        <v>22</v>
      </c>
      <c r="E178" s="47">
        <v>1290</v>
      </c>
      <c r="F178" s="48">
        <v>4</v>
      </c>
      <c r="G178" s="49">
        <f t="shared" si="10"/>
        <v>4300</v>
      </c>
      <c r="H178" s="1"/>
      <c r="I178" s="41">
        <v>170</v>
      </c>
      <c r="J178" s="44" t="str">
        <f t="shared" si="11"/>
        <v>Колодка задняя, 4301-3502090</v>
      </c>
      <c r="K178" s="42"/>
      <c r="L178" s="15"/>
      <c r="M178" s="16" t="str">
        <f t="shared" si="12"/>
        <v>шт</v>
      </c>
      <c r="N178" s="17">
        <f>0</f>
        <v>0</v>
      </c>
      <c r="O178" s="12"/>
      <c r="P178" s="16">
        <f t="shared" si="13"/>
        <v>4</v>
      </c>
      <c r="Q178" s="18">
        <f t="shared" si="14"/>
        <v>0</v>
      </c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6"/>
      <c r="B179" s="25">
        <v>171</v>
      </c>
      <c r="C179" s="36" t="s">
        <v>194</v>
      </c>
      <c r="D179" s="46" t="s">
        <v>22</v>
      </c>
      <c r="E179" s="47">
        <v>5400</v>
      </c>
      <c r="F179" s="48">
        <v>1</v>
      </c>
      <c r="G179" s="49">
        <f t="shared" si="10"/>
        <v>4500</v>
      </c>
      <c r="H179" s="1"/>
      <c r="I179" s="41">
        <v>171</v>
      </c>
      <c r="J179" s="44" t="str">
        <f t="shared" si="11"/>
        <v>Стекло ветровое, 4301-520610</v>
      </c>
      <c r="K179" s="42"/>
      <c r="L179" s="15"/>
      <c r="M179" s="16" t="str">
        <f t="shared" si="12"/>
        <v>шт</v>
      </c>
      <c r="N179" s="17">
        <f>0</f>
        <v>0</v>
      </c>
      <c r="O179" s="12"/>
      <c r="P179" s="16">
        <f t="shared" si="13"/>
        <v>1</v>
      </c>
      <c r="Q179" s="18">
        <f t="shared" si="14"/>
        <v>0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6"/>
      <c r="B180" s="25">
        <v>172</v>
      </c>
      <c r="C180" s="36" t="s">
        <v>195</v>
      </c>
      <c r="D180" s="46" t="s">
        <v>22</v>
      </c>
      <c r="E180" s="47">
        <v>1243.5</v>
      </c>
      <c r="F180" s="48">
        <v>10</v>
      </c>
      <c r="G180" s="49">
        <f t="shared" si="10"/>
        <v>10362.5</v>
      </c>
      <c r="H180" s="1"/>
      <c r="I180" s="41">
        <v>172</v>
      </c>
      <c r="J180" s="44" t="str">
        <f t="shared" si="11"/>
        <v>Ручка двери наружняя, 4301-6105150-11</v>
      </c>
      <c r="K180" s="42"/>
      <c r="L180" s="15"/>
      <c r="M180" s="16" t="str">
        <f t="shared" si="12"/>
        <v>шт</v>
      </c>
      <c r="N180" s="17">
        <f>0</f>
        <v>0</v>
      </c>
      <c r="O180" s="12"/>
      <c r="P180" s="16">
        <f t="shared" si="13"/>
        <v>10</v>
      </c>
      <c r="Q180" s="18">
        <f t="shared" si="14"/>
        <v>0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6"/>
      <c r="B181" s="25">
        <v>173</v>
      </c>
      <c r="C181" s="36" t="s">
        <v>196</v>
      </c>
      <c r="D181" s="46" t="s">
        <v>22</v>
      </c>
      <c r="E181" s="47">
        <v>363</v>
      </c>
      <c r="F181" s="48">
        <v>2</v>
      </c>
      <c r="G181" s="49">
        <f t="shared" si="10"/>
        <v>605</v>
      </c>
      <c r="H181" s="1"/>
      <c r="I181" s="41">
        <v>173</v>
      </c>
      <c r="J181" s="44" t="str">
        <f t="shared" si="11"/>
        <v>Зеркало ГАЗ-3307 (350*170), 4301-8201418</v>
      </c>
      <c r="K181" s="42"/>
      <c r="L181" s="15"/>
      <c r="M181" s="16" t="str">
        <f t="shared" si="12"/>
        <v>шт</v>
      </c>
      <c r="N181" s="17">
        <f>0</f>
        <v>0</v>
      </c>
      <c r="O181" s="12"/>
      <c r="P181" s="16">
        <f t="shared" si="13"/>
        <v>2</v>
      </c>
      <c r="Q181" s="18">
        <f t="shared" si="14"/>
        <v>0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30" x14ac:dyDescent="0.25">
      <c r="A182" s="6"/>
      <c r="B182" s="25">
        <v>174</v>
      </c>
      <c r="C182" s="36" t="s">
        <v>197</v>
      </c>
      <c r="D182" s="46" t="s">
        <v>22</v>
      </c>
      <c r="E182" s="47">
        <v>11994</v>
      </c>
      <c r="F182" s="48">
        <v>1</v>
      </c>
      <c r="G182" s="49">
        <f t="shared" si="10"/>
        <v>9995</v>
      </c>
      <c r="H182" s="1"/>
      <c r="I182" s="41">
        <v>174</v>
      </c>
      <c r="J182" s="44" t="str">
        <f t="shared" si="11"/>
        <v>Крыло переднее правое ГАЗ-3307, 4301-8403012-10</v>
      </c>
      <c r="K182" s="42"/>
      <c r="L182" s="15"/>
      <c r="M182" s="16" t="str">
        <f t="shared" si="12"/>
        <v>шт</v>
      </c>
      <c r="N182" s="17">
        <f>0</f>
        <v>0</v>
      </c>
      <c r="O182" s="12"/>
      <c r="P182" s="16">
        <f t="shared" si="13"/>
        <v>1</v>
      </c>
      <c r="Q182" s="18">
        <f t="shared" si="14"/>
        <v>0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30" x14ac:dyDescent="0.25">
      <c r="A183" s="6"/>
      <c r="B183" s="25">
        <v>175</v>
      </c>
      <c r="C183" s="36" t="s">
        <v>198</v>
      </c>
      <c r="D183" s="46" t="s">
        <v>22</v>
      </c>
      <c r="E183" s="47">
        <v>11994</v>
      </c>
      <c r="F183" s="48">
        <v>1</v>
      </c>
      <c r="G183" s="49">
        <f t="shared" si="10"/>
        <v>9995</v>
      </c>
      <c r="H183" s="1"/>
      <c r="I183" s="41">
        <v>175</v>
      </c>
      <c r="J183" s="44" t="str">
        <f t="shared" si="11"/>
        <v>Крыло переднее левое ГАЗ-3307, 4301-8403013-10</v>
      </c>
      <c r="K183" s="42"/>
      <c r="L183" s="15"/>
      <c r="M183" s="16" t="str">
        <f t="shared" si="12"/>
        <v>шт</v>
      </c>
      <c r="N183" s="17">
        <f>0</f>
        <v>0</v>
      </c>
      <c r="O183" s="12"/>
      <c r="P183" s="16">
        <f t="shared" si="13"/>
        <v>1</v>
      </c>
      <c r="Q183" s="18">
        <f t="shared" si="14"/>
        <v>0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30" x14ac:dyDescent="0.25">
      <c r="A184" s="6"/>
      <c r="B184" s="25">
        <v>176</v>
      </c>
      <c r="C184" s="36" t="s">
        <v>199</v>
      </c>
      <c r="D184" s="46" t="s">
        <v>22</v>
      </c>
      <c r="E184" s="47">
        <v>4567.5</v>
      </c>
      <c r="F184" s="48">
        <v>3</v>
      </c>
      <c r="G184" s="49">
        <f t="shared" si="10"/>
        <v>11418.75</v>
      </c>
      <c r="H184" s="1"/>
      <c r="I184" s="41">
        <v>176</v>
      </c>
      <c r="J184" s="44" t="str">
        <f t="shared" si="11"/>
        <v>Фильтр-патрон осушителя воздуха (WABCO) КАМАЗ, ПАЗ, МАЗ, 432 410 222 7</v>
      </c>
      <c r="K184" s="42"/>
      <c r="L184" s="15"/>
      <c r="M184" s="16" t="str">
        <f t="shared" si="12"/>
        <v>шт</v>
      </c>
      <c r="N184" s="17">
        <f>0</f>
        <v>0</v>
      </c>
      <c r="O184" s="12"/>
      <c r="P184" s="16">
        <f t="shared" si="13"/>
        <v>3</v>
      </c>
      <c r="Q184" s="18">
        <f t="shared" si="14"/>
        <v>0</v>
      </c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6"/>
      <c r="B185" s="25">
        <v>177</v>
      </c>
      <c r="C185" s="36" t="s">
        <v>200</v>
      </c>
      <c r="D185" s="46" t="s">
        <v>22</v>
      </c>
      <c r="E185" s="47">
        <v>146.25</v>
      </c>
      <c r="F185" s="48">
        <v>1</v>
      </c>
      <c r="G185" s="49">
        <f t="shared" si="10"/>
        <v>121.875</v>
      </c>
      <c r="H185" s="1"/>
      <c r="I185" s="41">
        <v>177</v>
      </c>
      <c r="J185" s="44" t="str">
        <f t="shared" si="11"/>
        <v>Сальник лобовины 55*80, 51-1005034-А2</v>
      </c>
      <c r="K185" s="42"/>
      <c r="L185" s="15"/>
      <c r="M185" s="16" t="str">
        <f t="shared" si="12"/>
        <v>шт</v>
      </c>
      <c r="N185" s="17">
        <f>0</f>
        <v>0</v>
      </c>
      <c r="O185" s="12"/>
      <c r="P185" s="16">
        <f t="shared" si="13"/>
        <v>1</v>
      </c>
      <c r="Q185" s="18">
        <f t="shared" si="14"/>
        <v>0</v>
      </c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6"/>
      <c r="B186" s="25">
        <v>178</v>
      </c>
      <c r="C186" s="36" t="s">
        <v>201</v>
      </c>
      <c r="D186" s="46" t="s">
        <v>22</v>
      </c>
      <c r="E186" s="47">
        <v>535.5</v>
      </c>
      <c r="F186" s="48">
        <v>3</v>
      </c>
      <c r="G186" s="49">
        <f t="shared" si="10"/>
        <v>1338.75</v>
      </c>
      <c r="H186" s="1"/>
      <c r="I186" s="41">
        <v>178</v>
      </c>
      <c r="J186" s="44" t="str">
        <f t="shared" si="11"/>
        <v>Кран масляного радиатора, 51-1013140-00</v>
      </c>
      <c r="K186" s="42"/>
      <c r="L186" s="15"/>
      <c r="M186" s="16" t="str">
        <f t="shared" si="12"/>
        <v>шт</v>
      </c>
      <c r="N186" s="17">
        <f>0</f>
        <v>0</v>
      </c>
      <c r="O186" s="12"/>
      <c r="P186" s="16">
        <f t="shared" si="13"/>
        <v>3</v>
      </c>
      <c r="Q186" s="18">
        <f t="shared" si="14"/>
        <v>0</v>
      </c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6"/>
      <c r="B187" s="25">
        <v>179</v>
      </c>
      <c r="C187" s="36" t="s">
        <v>202</v>
      </c>
      <c r="D187" s="46" t="s">
        <v>22</v>
      </c>
      <c r="E187" s="47">
        <v>5985</v>
      </c>
      <c r="F187" s="48">
        <v>2</v>
      </c>
      <c r="G187" s="49">
        <f t="shared" si="10"/>
        <v>9975</v>
      </c>
      <c r="H187" s="1"/>
      <c r="I187" s="41">
        <v>179</v>
      </c>
      <c r="J187" s="44" t="str">
        <f t="shared" si="11"/>
        <v>Фильтр возд в сборе, 51-1109010</v>
      </c>
      <c r="K187" s="42"/>
      <c r="L187" s="15"/>
      <c r="M187" s="16" t="str">
        <f t="shared" si="12"/>
        <v>шт</v>
      </c>
      <c r="N187" s="17">
        <f>0</f>
        <v>0</v>
      </c>
      <c r="O187" s="12"/>
      <c r="P187" s="16">
        <f t="shared" si="13"/>
        <v>2</v>
      </c>
      <c r="Q187" s="18">
        <f t="shared" si="14"/>
        <v>0</v>
      </c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30" x14ac:dyDescent="0.25">
      <c r="A188" s="6"/>
      <c r="B188" s="25">
        <v>180</v>
      </c>
      <c r="C188" s="36" t="s">
        <v>203</v>
      </c>
      <c r="D188" s="46" t="s">
        <v>22</v>
      </c>
      <c r="E188" s="47">
        <v>84</v>
      </c>
      <c r="F188" s="48">
        <v>12</v>
      </c>
      <c r="G188" s="49">
        <f t="shared" si="10"/>
        <v>840</v>
      </c>
      <c r="H188" s="1"/>
      <c r="I188" s="41">
        <v>180</v>
      </c>
      <c r="J188" s="44" t="str">
        <f t="shared" si="11"/>
        <v>Гайка переднего колеса лев., 51-3101041 (250713-П29)</v>
      </c>
      <c r="K188" s="42"/>
      <c r="L188" s="15"/>
      <c r="M188" s="16" t="str">
        <f t="shared" si="12"/>
        <v>шт</v>
      </c>
      <c r="N188" s="17">
        <f>0</f>
        <v>0</v>
      </c>
      <c r="O188" s="12"/>
      <c r="P188" s="16">
        <f t="shared" si="13"/>
        <v>12</v>
      </c>
      <c r="Q188" s="18">
        <f t="shared" si="14"/>
        <v>0</v>
      </c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30" x14ac:dyDescent="0.25">
      <c r="A189" s="6"/>
      <c r="B189" s="25">
        <v>181</v>
      </c>
      <c r="C189" s="36" t="s">
        <v>204</v>
      </c>
      <c r="D189" s="46" t="s">
        <v>22</v>
      </c>
      <c r="E189" s="47">
        <v>118.5</v>
      </c>
      <c r="F189" s="48">
        <v>16</v>
      </c>
      <c r="G189" s="49">
        <f t="shared" si="10"/>
        <v>1580</v>
      </c>
      <c r="H189" s="1"/>
      <c r="I189" s="41">
        <v>181</v>
      </c>
      <c r="J189" s="44" t="str">
        <f t="shared" si="11"/>
        <v>Эксцентрик тормозных колодок ГАЗ-53, 51-3501028</v>
      </c>
      <c r="K189" s="42"/>
      <c r="L189" s="15"/>
      <c r="M189" s="16" t="str">
        <f t="shared" si="12"/>
        <v>шт</v>
      </c>
      <c r="N189" s="17">
        <f>0</f>
        <v>0</v>
      </c>
      <c r="O189" s="12"/>
      <c r="P189" s="16">
        <f t="shared" si="13"/>
        <v>16</v>
      </c>
      <c r="Q189" s="18">
        <f t="shared" si="14"/>
        <v>0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6"/>
      <c r="B190" s="25">
        <v>182</v>
      </c>
      <c r="C190" s="36" t="s">
        <v>205</v>
      </c>
      <c r="D190" s="46" t="s">
        <v>22</v>
      </c>
      <c r="E190" s="47">
        <v>9970.5</v>
      </c>
      <c r="F190" s="48">
        <v>1</v>
      </c>
      <c r="G190" s="49">
        <f t="shared" si="10"/>
        <v>8308.75</v>
      </c>
      <c r="H190" s="1"/>
      <c r="I190" s="41">
        <v>182</v>
      </c>
      <c r="J190" s="44" t="str">
        <f t="shared" si="11"/>
        <v>Генератор 24В, 5101.3701-01</v>
      </c>
      <c r="K190" s="42"/>
      <c r="L190" s="15"/>
      <c r="M190" s="16" t="str">
        <f t="shared" si="12"/>
        <v>шт</v>
      </c>
      <c r="N190" s="17">
        <f>0</f>
        <v>0</v>
      </c>
      <c r="O190" s="12"/>
      <c r="P190" s="16">
        <f t="shared" si="13"/>
        <v>1</v>
      </c>
      <c r="Q190" s="18">
        <f t="shared" si="14"/>
        <v>0</v>
      </c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30" x14ac:dyDescent="0.25">
      <c r="A191" s="6"/>
      <c r="B191" s="25">
        <v>183</v>
      </c>
      <c r="C191" s="36" t="s">
        <v>206</v>
      </c>
      <c r="D191" s="46" t="s">
        <v>23</v>
      </c>
      <c r="E191" s="47">
        <v>2580</v>
      </c>
      <c r="F191" s="48">
        <v>2</v>
      </c>
      <c r="G191" s="49">
        <f t="shared" si="10"/>
        <v>4300</v>
      </c>
      <c r="H191" s="1"/>
      <c r="I191" s="41">
        <v>183</v>
      </c>
      <c r="J191" s="44" t="str">
        <f t="shared" si="11"/>
        <v xml:space="preserve">Комплект прокладок для ремонта ДВС (ГАЗ-66) , 511 3906022 </v>
      </c>
      <c r="K191" s="42"/>
      <c r="L191" s="15"/>
      <c r="M191" s="16" t="str">
        <f t="shared" si="12"/>
        <v>компл</v>
      </c>
      <c r="N191" s="17">
        <f>0</f>
        <v>0</v>
      </c>
      <c r="O191" s="12"/>
      <c r="P191" s="16">
        <f t="shared" si="13"/>
        <v>2</v>
      </c>
      <c r="Q191" s="18">
        <f t="shared" si="14"/>
        <v>0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30" x14ac:dyDescent="0.25">
      <c r="A192" s="6"/>
      <c r="B192" s="25">
        <v>184</v>
      </c>
      <c r="C192" s="36" t="s">
        <v>207</v>
      </c>
      <c r="D192" s="46" t="s">
        <v>23</v>
      </c>
      <c r="E192" s="47">
        <v>34615.5</v>
      </c>
      <c r="F192" s="48">
        <v>1</v>
      </c>
      <c r="G192" s="49">
        <f t="shared" si="10"/>
        <v>28846.25</v>
      </c>
      <c r="H192" s="1"/>
      <c r="I192" s="41">
        <v>184</v>
      </c>
      <c r="J192" s="44" t="str">
        <f t="shared" si="11"/>
        <v>Группа поршневая ГАЗ-53 511-1000105-50, 511-1000105-50</v>
      </c>
      <c r="K192" s="42"/>
      <c r="L192" s="15"/>
      <c r="M192" s="16" t="str">
        <f t="shared" si="12"/>
        <v>компл</v>
      </c>
      <c r="N192" s="17">
        <f>0</f>
        <v>0</v>
      </c>
      <c r="O192" s="12"/>
      <c r="P192" s="16">
        <f t="shared" si="13"/>
        <v>1</v>
      </c>
      <c r="Q192" s="18">
        <f t="shared" si="14"/>
        <v>0</v>
      </c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30" x14ac:dyDescent="0.25">
      <c r="A193" s="6"/>
      <c r="B193" s="25">
        <v>185</v>
      </c>
      <c r="C193" s="36" t="s">
        <v>208</v>
      </c>
      <c r="D193" s="46" t="s">
        <v>22</v>
      </c>
      <c r="E193" s="47">
        <v>20364</v>
      </c>
      <c r="F193" s="48">
        <v>1</v>
      </c>
      <c r="G193" s="49">
        <f t="shared" si="10"/>
        <v>16970</v>
      </c>
      <c r="H193" s="1"/>
      <c r="I193" s="41">
        <v>185</v>
      </c>
      <c r="J193" s="44" t="str">
        <f t="shared" si="11"/>
        <v>Сцепление лепестковое в сборе, 511-1601000-280</v>
      </c>
      <c r="K193" s="42"/>
      <c r="L193" s="15"/>
      <c r="M193" s="16" t="str">
        <f t="shared" si="12"/>
        <v>шт</v>
      </c>
      <c r="N193" s="17">
        <f>0</f>
        <v>0</v>
      </c>
      <c r="O193" s="12"/>
      <c r="P193" s="16">
        <f t="shared" si="13"/>
        <v>1</v>
      </c>
      <c r="Q193" s="18">
        <f t="shared" si="14"/>
        <v>0</v>
      </c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6"/>
      <c r="B194" s="25">
        <v>186</v>
      </c>
      <c r="C194" s="36" t="s">
        <v>209</v>
      </c>
      <c r="D194" s="46" t="s">
        <v>22</v>
      </c>
      <c r="E194" s="47">
        <v>10102.5</v>
      </c>
      <c r="F194" s="48">
        <v>1</v>
      </c>
      <c r="G194" s="49">
        <f t="shared" si="10"/>
        <v>8418.75</v>
      </c>
      <c r="H194" s="1"/>
      <c r="I194" s="41">
        <v>186</v>
      </c>
      <c r="J194" s="44" t="str">
        <f t="shared" si="11"/>
        <v>Генератор, 5122-3771000-50</v>
      </c>
      <c r="K194" s="42"/>
      <c r="L194" s="15"/>
      <c r="M194" s="16" t="str">
        <f t="shared" si="12"/>
        <v>шт</v>
      </c>
      <c r="N194" s="17">
        <f>0</f>
        <v>0</v>
      </c>
      <c r="O194" s="12"/>
      <c r="P194" s="16">
        <f t="shared" si="13"/>
        <v>1</v>
      </c>
      <c r="Q194" s="18">
        <f t="shared" si="14"/>
        <v>0</v>
      </c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30" x14ac:dyDescent="0.25">
      <c r="A195" s="6"/>
      <c r="B195" s="25">
        <v>187</v>
      </c>
      <c r="C195" s="36" t="s">
        <v>210</v>
      </c>
      <c r="D195" s="46" t="s">
        <v>22</v>
      </c>
      <c r="E195" s="47">
        <v>1020</v>
      </c>
      <c r="F195" s="48">
        <v>2</v>
      </c>
      <c r="G195" s="49">
        <f t="shared" si="10"/>
        <v>1700</v>
      </c>
      <c r="H195" s="1"/>
      <c r="I195" s="41">
        <v>187</v>
      </c>
      <c r="J195" s="44" t="str">
        <f t="shared" si="11"/>
        <v>Цилиндр колесной заднего тормоза в сборе, 52-3501040</v>
      </c>
      <c r="K195" s="42"/>
      <c r="L195" s="15"/>
      <c r="M195" s="16" t="str">
        <f t="shared" si="12"/>
        <v>шт</v>
      </c>
      <c r="N195" s="17">
        <f>0</f>
        <v>0</v>
      </c>
      <c r="O195" s="12"/>
      <c r="P195" s="16">
        <f t="shared" si="13"/>
        <v>2</v>
      </c>
      <c r="Q195" s="18">
        <f t="shared" si="14"/>
        <v>0</v>
      </c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6"/>
      <c r="B196" s="25">
        <v>188</v>
      </c>
      <c r="C196" s="36" t="s">
        <v>211</v>
      </c>
      <c r="D196" s="46" t="s">
        <v>22</v>
      </c>
      <c r="E196" s="47">
        <v>1641</v>
      </c>
      <c r="F196" s="48">
        <v>2</v>
      </c>
      <c r="G196" s="49">
        <f t="shared" si="10"/>
        <v>2735</v>
      </c>
      <c r="H196" s="1"/>
      <c r="I196" s="41">
        <v>188</v>
      </c>
      <c r="J196" s="44" t="str">
        <f t="shared" si="11"/>
        <v>Цилиндр тормозной задний ГАЗ-66, 52-3502040</v>
      </c>
      <c r="K196" s="42"/>
      <c r="L196" s="15"/>
      <c r="M196" s="16" t="str">
        <f t="shared" si="12"/>
        <v>шт</v>
      </c>
      <c r="N196" s="17">
        <f>0</f>
        <v>0</v>
      </c>
      <c r="O196" s="12"/>
      <c r="P196" s="16">
        <f t="shared" si="13"/>
        <v>2</v>
      </c>
      <c r="Q196" s="18">
        <f t="shared" si="14"/>
        <v>0</v>
      </c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30" x14ac:dyDescent="0.25">
      <c r="A197" s="6"/>
      <c r="B197" s="25">
        <v>189</v>
      </c>
      <c r="C197" s="36" t="s">
        <v>212</v>
      </c>
      <c r="D197" s="46" t="s">
        <v>22</v>
      </c>
      <c r="E197" s="47">
        <v>10204.5</v>
      </c>
      <c r="F197" s="48">
        <v>2</v>
      </c>
      <c r="G197" s="49">
        <f t="shared" si="10"/>
        <v>17007.5</v>
      </c>
      <c r="H197" s="1"/>
      <c r="I197" s="41">
        <v>189</v>
      </c>
      <c r="J197" s="44" t="str">
        <f t="shared" si="11"/>
        <v>Диск сцепления нажимной с усил. пружинами 5233-1601090, 5233-1601090</v>
      </c>
      <c r="K197" s="42"/>
      <c r="L197" s="15"/>
      <c r="M197" s="16" t="str">
        <f t="shared" si="12"/>
        <v>шт</v>
      </c>
      <c r="N197" s="17">
        <f>0</f>
        <v>0</v>
      </c>
      <c r="O197" s="12"/>
      <c r="P197" s="16">
        <f t="shared" si="13"/>
        <v>2</v>
      </c>
      <c r="Q197" s="18">
        <f t="shared" si="14"/>
        <v>0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6"/>
      <c r="B198" s="25">
        <v>190</v>
      </c>
      <c r="C198" s="36" t="s">
        <v>213</v>
      </c>
      <c r="D198" s="46" t="s">
        <v>22</v>
      </c>
      <c r="E198" s="47">
        <v>225</v>
      </c>
      <c r="F198" s="48">
        <v>2</v>
      </c>
      <c r="G198" s="49">
        <f t="shared" si="10"/>
        <v>375</v>
      </c>
      <c r="H198" s="1"/>
      <c r="I198" s="41">
        <v>190</v>
      </c>
      <c r="J198" s="44" t="str">
        <f t="shared" si="11"/>
        <v>Подушка двигателя ГАЗ, 53-1001067</v>
      </c>
      <c r="K198" s="42"/>
      <c r="L198" s="15"/>
      <c r="M198" s="16" t="str">
        <f t="shared" si="12"/>
        <v>шт</v>
      </c>
      <c r="N198" s="17">
        <f>0</f>
        <v>0</v>
      </c>
      <c r="O198" s="12"/>
      <c r="P198" s="16">
        <f t="shared" si="13"/>
        <v>2</v>
      </c>
      <c r="Q198" s="18">
        <f t="shared" si="14"/>
        <v>0</v>
      </c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30" x14ac:dyDescent="0.25">
      <c r="A199" s="6"/>
      <c r="B199" s="25">
        <v>191</v>
      </c>
      <c r="C199" s="36" t="s">
        <v>214</v>
      </c>
      <c r="D199" s="46" t="s">
        <v>22</v>
      </c>
      <c r="E199" s="47">
        <v>307.5</v>
      </c>
      <c r="F199" s="48">
        <v>2</v>
      </c>
      <c r="G199" s="49">
        <f t="shared" si="10"/>
        <v>512.5</v>
      </c>
      <c r="H199" s="1"/>
      <c r="I199" s="41">
        <v>191</v>
      </c>
      <c r="J199" s="44" t="str">
        <f t="shared" si="11"/>
        <v>Ремкомплект масляного фильтра ГАЗ, 53-1012010</v>
      </c>
      <c r="K199" s="42"/>
      <c r="L199" s="15"/>
      <c r="M199" s="16" t="str">
        <f t="shared" si="12"/>
        <v>шт</v>
      </c>
      <c r="N199" s="17">
        <f>0</f>
        <v>0</v>
      </c>
      <c r="O199" s="12"/>
      <c r="P199" s="16">
        <f t="shared" si="13"/>
        <v>2</v>
      </c>
      <c r="Q199" s="18">
        <f t="shared" si="14"/>
        <v>0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6"/>
      <c r="B200" s="25">
        <v>192</v>
      </c>
      <c r="C200" s="36" t="s">
        <v>215</v>
      </c>
      <c r="D200" s="46" t="s">
        <v>22</v>
      </c>
      <c r="E200" s="47">
        <v>307.5</v>
      </c>
      <c r="F200" s="48">
        <v>2</v>
      </c>
      <c r="G200" s="49">
        <f t="shared" si="10"/>
        <v>512.5</v>
      </c>
      <c r="H200" s="1"/>
      <c r="I200" s="41">
        <v>192</v>
      </c>
      <c r="J200" s="44" t="str">
        <f t="shared" si="11"/>
        <v>Элемент масляного фильтра, 53-1017140</v>
      </c>
      <c r="K200" s="42"/>
      <c r="L200" s="15"/>
      <c r="M200" s="16" t="str">
        <f t="shared" si="12"/>
        <v>шт</v>
      </c>
      <c r="N200" s="17">
        <f>0</f>
        <v>0</v>
      </c>
      <c r="O200" s="12"/>
      <c r="P200" s="16">
        <f t="shared" si="13"/>
        <v>2</v>
      </c>
      <c r="Q200" s="18">
        <f t="shared" si="14"/>
        <v>0</v>
      </c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30" x14ac:dyDescent="0.25">
      <c r="A201" s="6"/>
      <c r="B201" s="25">
        <v>193</v>
      </c>
      <c r="C201" s="36" t="s">
        <v>216</v>
      </c>
      <c r="D201" s="46" t="s">
        <v>23</v>
      </c>
      <c r="E201" s="47">
        <v>56.3</v>
      </c>
      <c r="F201" s="48">
        <v>2</v>
      </c>
      <c r="G201" s="49">
        <f t="shared" ref="G201:G264" si="15">(E201*F201)/1.2</f>
        <v>93.833333333333329</v>
      </c>
      <c r="H201" s="1"/>
      <c r="I201" s="41">
        <v>193</v>
      </c>
      <c r="J201" s="44" t="str">
        <f t="shared" ref="J201:J264" si="16">C201</f>
        <v>Ремкомплект масляного фильтра ГАЗ-53, 53-11-1017065</v>
      </c>
      <c r="K201" s="42"/>
      <c r="L201" s="15"/>
      <c r="M201" s="16" t="str">
        <f t="shared" ref="M201:M264" si="17">D201</f>
        <v>компл</v>
      </c>
      <c r="N201" s="17">
        <f>0</f>
        <v>0</v>
      </c>
      <c r="O201" s="12"/>
      <c r="P201" s="16">
        <f t="shared" ref="P201:P264" si="18">F201</f>
        <v>2</v>
      </c>
      <c r="Q201" s="18">
        <f t="shared" si="14"/>
        <v>0</v>
      </c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30" x14ac:dyDescent="0.25">
      <c r="A202" s="6"/>
      <c r="B202" s="25">
        <v>194</v>
      </c>
      <c r="C202" s="36" t="s">
        <v>217</v>
      </c>
      <c r="D202" s="46" t="s">
        <v>22</v>
      </c>
      <c r="E202" s="47">
        <v>3790.5</v>
      </c>
      <c r="F202" s="48">
        <v>2</v>
      </c>
      <c r="G202" s="49">
        <f t="shared" si="15"/>
        <v>6317.5</v>
      </c>
      <c r="H202" s="1"/>
      <c r="I202" s="41">
        <v>194</v>
      </c>
      <c r="J202" s="44" t="str">
        <f t="shared" si="16"/>
        <v>Диск сцепления ведомый усиленный ГАЗ-53, 53-11-1601130-01</v>
      </c>
      <c r="K202" s="42"/>
      <c r="L202" s="15"/>
      <c r="M202" s="16" t="str">
        <f t="shared" si="17"/>
        <v>шт</v>
      </c>
      <c r="N202" s="17">
        <f>0</f>
        <v>0</v>
      </c>
      <c r="O202" s="12"/>
      <c r="P202" s="16">
        <f t="shared" si="18"/>
        <v>2</v>
      </c>
      <c r="Q202" s="18">
        <f t="shared" ref="Q202:Q265" si="19">O202*P202</f>
        <v>0</v>
      </c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6"/>
      <c r="B203" s="25">
        <v>195</v>
      </c>
      <c r="C203" s="36" t="s">
        <v>218</v>
      </c>
      <c r="D203" s="46" t="s">
        <v>22</v>
      </c>
      <c r="E203" s="47">
        <v>2637</v>
      </c>
      <c r="F203" s="48">
        <v>3</v>
      </c>
      <c r="G203" s="49">
        <f t="shared" si="15"/>
        <v>6592.5</v>
      </c>
      <c r="H203" s="1"/>
      <c r="I203" s="41">
        <v>195</v>
      </c>
      <c r="J203" s="44" t="str">
        <f t="shared" si="16"/>
        <v>Бензонасос, 53-1106011</v>
      </c>
      <c r="K203" s="42"/>
      <c r="L203" s="15"/>
      <c r="M203" s="16" t="str">
        <f t="shared" si="17"/>
        <v>шт</v>
      </c>
      <c r="N203" s="17">
        <f>0</f>
        <v>0</v>
      </c>
      <c r="O203" s="12"/>
      <c r="P203" s="16">
        <f t="shared" si="18"/>
        <v>3</v>
      </c>
      <c r="Q203" s="18">
        <f t="shared" si="19"/>
        <v>0</v>
      </c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6"/>
      <c r="B204" s="25">
        <v>196</v>
      </c>
      <c r="C204" s="36" t="s">
        <v>219</v>
      </c>
      <c r="D204" s="46" t="s">
        <v>22</v>
      </c>
      <c r="E204" s="47">
        <v>3790.5</v>
      </c>
      <c r="F204" s="48">
        <v>2</v>
      </c>
      <c r="G204" s="49">
        <f t="shared" si="15"/>
        <v>6317.5</v>
      </c>
      <c r="H204" s="1"/>
      <c r="I204" s="41">
        <v>196</v>
      </c>
      <c r="J204" s="44" t="str">
        <f t="shared" si="16"/>
        <v>Диск сцепления ведомый, 53-1301130</v>
      </c>
      <c r="K204" s="42"/>
      <c r="L204" s="15"/>
      <c r="M204" s="16" t="str">
        <f t="shared" si="17"/>
        <v>шт</v>
      </c>
      <c r="N204" s="17">
        <f>0</f>
        <v>0</v>
      </c>
      <c r="O204" s="12"/>
      <c r="P204" s="16">
        <f t="shared" si="18"/>
        <v>2</v>
      </c>
      <c r="Q204" s="18">
        <f t="shared" si="19"/>
        <v>0</v>
      </c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6"/>
      <c r="B205" s="25">
        <v>197</v>
      </c>
      <c r="C205" s="36" t="s">
        <v>220</v>
      </c>
      <c r="D205" s="46" t="s">
        <v>22</v>
      </c>
      <c r="E205" s="47">
        <v>3735</v>
      </c>
      <c r="F205" s="48">
        <v>1</v>
      </c>
      <c r="G205" s="49">
        <f t="shared" si="15"/>
        <v>3112.5</v>
      </c>
      <c r="H205" s="1"/>
      <c r="I205" s="41">
        <v>197</v>
      </c>
      <c r="J205" s="44" t="str">
        <f t="shared" si="16"/>
        <v>Насос водяной Г-53, 53-1307010-Б</v>
      </c>
      <c r="K205" s="42"/>
      <c r="L205" s="15"/>
      <c r="M205" s="16" t="str">
        <f t="shared" si="17"/>
        <v>шт</v>
      </c>
      <c r="N205" s="17">
        <f>0</f>
        <v>0</v>
      </c>
      <c r="O205" s="12"/>
      <c r="P205" s="16">
        <f t="shared" si="18"/>
        <v>1</v>
      </c>
      <c r="Q205" s="18">
        <f t="shared" si="19"/>
        <v>0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30" x14ac:dyDescent="0.25">
      <c r="A206" s="6"/>
      <c r="B206" s="25">
        <v>198</v>
      </c>
      <c r="C206" s="36" t="s">
        <v>221</v>
      </c>
      <c r="D206" s="46" t="s">
        <v>22</v>
      </c>
      <c r="E206" s="47">
        <v>10911</v>
      </c>
      <c r="F206" s="48">
        <v>2</v>
      </c>
      <c r="G206" s="49">
        <f t="shared" si="15"/>
        <v>18185</v>
      </c>
      <c r="H206" s="1"/>
      <c r="I206" s="41">
        <v>198</v>
      </c>
      <c r="J206" s="44" t="str">
        <f t="shared" si="16"/>
        <v>Корзина сцепления ГАЗ-53 160109011, 53-1601090-11</v>
      </c>
      <c r="K206" s="42"/>
      <c r="L206" s="15"/>
      <c r="M206" s="16" t="str">
        <f t="shared" si="17"/>
        <v>шт</v>
      </c>
      <c r="N206" s="17">
        <f>0</f>
        <v>0</v>
      </c>
      <c r="O206" s="12"/>
      <c r="P206" s="16">
        <f t="shared" si="18"/>
        <v>2</v>
      </c>
      <c r="Q206" s="18">
        <f t="shared" si="19"/>
        <v>0</v>
      </c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30" x14ac:dyDescent="0.25">
      <c r="A207" s="6"/>
      <c r="B207" s="25">
        <v>199</v>
      </c>
      <c r="C207" s="36" t="s">
        <v>222</v>
      </c>
      <c r="D207" s="46" t="s">
        <v>22</v>
      </c>
      <c r="E207" s="47">
        <v>6385.5</v>
      </c>
      <c r="F207" s="48">
        <v>1</v>
      </c>
      <c r="G207" s="49">
        <f t="shared" si="15"/>
        <v>5321.25</v>
      </c>
      <c r="H207" s="1"/>
      <c r="I207" s="41">
        <v>199</v>
      </c>
      <c r="J207" s="44" t="str">
        <f t="shared" si="16"/>
        <v>Диск сцепления нажимной ГАЗ-53,66,ПАЗ  53-1601093, 53-1601093</v>
      </c>
      <c r="K207" s="42"/>
      <c r="L207" s="15"/>
      <c r="M207" s="16" t="str">
        <f t="shared" si="17"/>
        <v>шт</v>
      </c>
      <c r="N207" s="17">
        <f>0</f>
        <v>0</v>
      </c>
      <c r="O207" s="12"/>
      <c r="P207" s="16">
        <f t="shared" si="18"/>
        <v>1</v>
      </c>
      <c r="Q207" s="18">
        <f t="shared" si="19"/>
        <v>0</v>
      </c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6"/>
      <c r="B208" s="25">
        <v>200</v>
      </c>
      <c r="C208" s="36" t="s">
        <v>223</v>
      </c>
      <c r="D208" s="46" t="s">
        <v>22</v>
      </c>
      <c r="E208" s="47">
        <v>891</v>
      </c>
      <c r="F208" s="48">
        <v>4</v>
      </c>
      <c r="G208" s="49">
        <f t="shared" si="15"/>
        <v>2970</v>
      </c>
      <c r="H208" s="1"/>
      <c r="I208" s="41">
        <v>200</v>
      </c>
      <c r="J208" s="44" t="str">
        <f t="shared" si="16"/>
        <v>Стремянка зад в сборе, 53-1912408</v>
      </c>
      <c r="K208" s="42"/>
      <c r="L208" s="15"/>
      <c r="M208" s="16" t="str">
        <f t="shared" si="17"/>
        <v>шт</v>
      </c>
      <c r="N208" s="17">
        <f>0</f>
        <v>0</v>
      </c>
      <c r="O208" s="12"/>
      <c r="P208" s="16">
        <f t="shared" si="18"/>
        <v>4</v>
      </c>
      <c r="Q208" s="18">
        <f t="shared" si="19"/>
        <v>0</v>
      </c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30" x14ac:dyDescent="0.25">
      <c r="A209" s="6"/>
      <c r="B209" s="25">
        <v>201</v>
      </c>
      <c r="C209" s="36" t="s">
        <v>224</v>
      </c>
      <c r="D209" s="46" t="s">
        <v>23</v>
      </c>
      <c r="E209" s="47">
        <v>127.5</v>
      </c>
      <c r="F209" s="48">
        <v>1</v>
      </c>
      <c r="G209" s="49">
        <f t="shared" si="15"/>
        <v>106.25</v>
      </c>
      <c r="H209" s="1"/>
      <c r="I209" s="41">
        <v>201</v>
      </c>
      <c r="J209" s="44" t="str">
        <f t="shared" si="16"/>
        <v>Комплект болтов карданного вала ГАЗ-53 (4х4х4), 53-2200000</v>
      </c>
      <c r="K209" s="42"/>
      <c r="L209" s="15"/>
      <c r="M209" s="16" t="str">
        <f t="shared" si="17"/>
        <v>компл</v>
      </c>
      <c r="N209" s="17">
        <f>0</f>
        <v>0</v>
      </c>
      <c r="O209" s="12"/>
      <c r="P209" s="16">
        <f t="shared" si="18"/>
        <v>1</v>
      </c>
      <c r="Q209" s="18">
        <f t="shared" si="19"/>
        <v>0</v>
      </c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6"/>
      <c r="B210" s="25">
        <v>202</v>
      </c>
      <c r="C210" s="36" t="s">
        <v>225</v>
      </c>
      <c r="D210" s="46" t="s">
        <v>22</v>
      </c>
      <c r="E210" s="47">
        <v>771</v>
      </c>
      <c r="F210" s="48">
        <v>18</v>
      </c>
      <c r="G210" s="49">
        <f t="shared" si="15"/>
        <v>11565</v>
      </c>
      <c r="H210" s="1"/>
      <c r="I210" s="41">
        <v>202</v>
      </c>
      <c r="J210" s="44" t="str">
        <f t="shared" si="16"/>
        <v>Крестовина, 53-2201025</v>
      </c>
      <c r="K210" s="42"/>
      <c r="L210" s="15"/>
      <c r="M210" s="16" t="str">
        <f t="shared" si="17"/>
        <v>шт</v>
      </c>
      <c r="N210" s="17">
        <f>0</f>
        <v>0</v>
      </c>
      <c r="O210" s="12"/>
      <c r="P210" s="16">
        <f t="shared" si="18"/>
        <v>18</v>
      </c>
      <c r="Q210" s="18">
        <f t="shared" si="19"/>
        <v>0</v>
      </c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6"/>
      <c r="B211" s="25">
        <v>203</v>
      </c>
      <c r="C211" s="36" t="s">
        <v>226</v>
      </c>
      <c r="D211" s="46" t="s">
        <v>22</v>
      </c>
      <c r="E211" s="47">
        <v>10462.5</v>
      </c>
      <c r="F211" s="48">
        <v>2</v>
      </c>
      <c r="G211" s="49">
        <f t="shared" si="15"/>
        <v>17437.5</v>
      </c>
      <c r="H211" s="1"/>
      <c r="I211" s="41">
        <v>203</v>
      </c>
      <c r="J211" s="44" t="str">
        <f t="shared" si="16"/>
        <v>Рессора передняя, 53-2902012</v>
      </c>
      <c r="K211" s="42"/>
      <c r="L211" s="15"/>
      <c r="M211" s="16" t="str">
        <f t="shared" si="17"/>
        <v>шт</v>
      </c>
      <c r="N211" s="17">
        <f>0</f>
        <v>0</v>
      </c>
      <c r="O211" s="12"/>
      <c r="P211" s="16">
        <f t="shared" si="18"/>
        <v>2</v>
      </c>
      <c r="Q211" s="18">
        <f t="shared" si="19"/>
        <v>0</v>
      </c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6"/>
      <c r="B212" s="25">
        <v>204</v>
      </c>
      <c r="C212" s="36" t="s">
        <v>227</v>
      </c>
      <c r="D212" s="46" t="s">
        <v>22</v>
      </c>
      <c r="E212" s="47">
        <v>2397</v>
      </c>
      <c r="F212" s="48">
        <v>8</v>
      </c>
      <c r="G212" s="49">
        <f t="shared" si="15"/>
        <v>15980</v>
      </c>
      <c r="H212" s="1"/>
      <c r="I212" s="41">
        <v>204</v>
      </c>
      <c r="J212" s="44" t="str">
        <f t="shared" si="16"/>
        <v>Амортизатор ГАЗ в сборе, 53-2905006</v>
      </c>
      <c r="K212" s="42"/>
      <c r="L212" s="15"/>
      <c r="M212" s="16" t="str">
        <f t="shared" si="17"/>
        <v>шт</v>
      </c>
      <c r="N212" s="17">
        <f>0</f>
        <v>0</v>
      </c>
      <c r="O212" s="12"/>
      <c r="P212" s="16">
        <f t="shared" si="18"/>
        <v>8</v>
      </c>
      <c r="Q212" s="18">
        <f t="shared" si="19"/>
        <v>0</v>
      </c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6"/>
      <c r="B213" s="25">
        <v>205</v>
      </c>
      <c r="C213" s="36" t="s">
        <v>228</v>
      </c>
      <c r="D213" s="46" t="s">
        <v>22</v>
      </c>
      <c r="E213" s="47">
        <v>2397</v>
      </c>
      <c r="F213" s="48">
        <v>4</v>
      </c>
      <c r="G213" s="49">
        <f t="shared" si="15"/>
        <v>7990</v>
      </c>
      <c r="H213" s="1"/>
      <c r="I213" s="41">
        <v>205</v>
      </c>
      <c r="J213" s="44" t="str">
        <f t="shared" si="16"/>
        <v>Амортизатор, 53-2905010</v>
      </c>
      <c r="K213" s="42"/>
      <c r="L213" s="15"/>
      <c r="M213" s="16" t="str">
        <f t="shared" si="17"/>
        <v>шт</v>
      </c>
      <c r="N213" s="17">
        <f>0</f>
        <v>0</v>
      </c>
      <c r="O213" s="12"/>
      <c r="P213" s="16">
        <f t="shared" si="18"/>
        <v>4</v>
      </c>
      <c r="Q213" s="18">
        <f t="shared" si="19"/>
        <v>0</v>
      </c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6"/>
      <c r="B214" s="25">
        <v>206</v>
      </c>
      <c r="C214" s="36" t="s">
        <v>229</v>
      </c>
      <c r="D214" s="46" t="s">
        <v>22</v>
      </c>
      <c r="E214" s="47">
        <v>8527.5</v>
      </c>
      <c r="F214" s="48">
        <v>2</v>
      </c>
      <c r="G214" s="49">
        <f t="shared" si="15"/>
        <v>14212.5</v>
      </c>
      <c r="H214" s="1"/>
      <c r="I214" s="41">
        <v>206</v>
      </c>
      <c r="J214" s="44" t="str">
        <f t="shared" si="16"/>
        <v>Подрессорник ГАЗ-53,3307, 53-2913012</v>
      </c>
      <c r="K214" s="42"/>
      <c r="L214" s="15"/>
      <c r="M214" s="16" t="str">
        <f t="shared" si="17"/>
        <v>шт</v>
      </c>
      <c r="N214" s="17">
        <f>0</f>
        <v>0</v>
      </c>
      <c r="O214" s="12"/>
      <c r="P214" s="16">
        <f t="shared" si="18"/>
        <v>2</v>
      </c>
      <c r="Q214" s="18">
        <f t="shared" si="19"/>
        <v>0</v>
      </c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6"/>
      <c r="B215" s="25">
        <v>207</v>
      </c>
      <c r="C215" s="36" t="s">
        <v>230</v>
      </c>
      <c r="D215" s="46" t="s">
        <v>22</v>
      </c>
      <c r="E215" s="47">
        <v>238.5</v>
      </c>
      <c r="F215" s="48">
        <v>4</v>
      </c>
      <c r="G215" s="49">
        <f t="shared" si="15"/>
        <v>795</v>
      </c>
      <c r="H215" s="1"/>
      <c r="I215" s="41">
        <v>207</v>
      </c>
      <c r="J215" s="44" t="str">
        <f t="shared" si="16"/>
        <v>Шланг тормозной, 53-3506025-01</v>
      </c>
      <c r="K215" s="42"/>
      <c r="L215" s="15"/>
      <c r="M215" s="16" t="str">
        <f t="shared" si="17"/>
        <v>шт</v>
      </c>
      <c r="N215" s="17">
        <f>0</f>
        <v>0</v>
      </c>
      <c r="O215" s="12"/>
      <c r="P215" s="16">
        <f t="shared" si="18"/>
        <v>4</v>
      </c>
      <c r="Q215" s="18">
        <f t="shared" si="19"/>
        <v>0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6"/>
      <c r="B216" s="25">
        <v>208</v>
      </c>
      <c r="C216" s="36" t="s">
        <v>231</v>
      </c>
      <c r="D216" s="46" t="s">
        <v>22</v>
      </c>
      <c r="E216" s="47">
        <v>7128</v>
      </c>
      <c r="F216" s="48">
        <v>1</v>
      </c>
      <c r="G216" s="49">
        <f t="shared" si="15"/>
        <v>5940</v>
      </c>
      <c r="H216" s="1"/>
      <c r="I216" s="41">
        <v>208</v>
      </c>
      <c r="J216" s="44" t="str">
        <f t="shared" si="16"/>
        <v>Усилитель тормозов вакуумный, 53-3550010</v>
      </c>
      <c r="K216" s="42"/>
      <c r="L216" s="15"/>
      <c r="M216" s="16" t="str">
        <f t="shared" si="17"/>
        <v>шт</v>
      </c>
      <c r="N216" s="17">
        <f>0</f>
        <v>0</v>
      </c>
      <c r="O216" s="12"/>
      <c r="P216" s="16">
        <f t="shared" si="18"/>
        <v>1</v>
      </c>
      <c r="Q216" s="18">
        <f t="shared" si="19"/>
        <v>0</v>
      </c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6"/>
      <c r="B217" s="25">
        <v>209</v>
      </c>
      <c r="C217" s="36" t="s">
        <v>232</v>
      </c>
      <c r="D217" s="46" t="s">
        <v>22</v>
      </c>
      <c r="E217" s="47">
        <v>795</v>
      </c>
      <c r="F217" s="48">
        <v>1</v>
      </c>
      <c r="G217" s="49">
        <f t="shared" si="15"/>
        <v>662.5</v>
      </c>
      <c r="H217" s="1"/>
      <c r="I217" s="41">
        <v>209</v>
      </c>
      <c r="J217" s="44" t="str">
        <f t="shared" si="16"/>
        <v>Реле поворота РС950А, 53-3726410</v>
      </c>
      <c r="K217" s="42"/>
      <c r="L217" s="15"/>
      <c r="M217" s="16" t="str">
        <f t="shared" si="17"/>
        <v>шт</v>
      </c>
      <c r="N217" s="17">
        <f>0</f>
        <v>0</v>
      </c>
      <c r="O217" s="12"/>
      <c r="P217" s="16">
        <f t="shared" si="18"/>
        <v>1</v>
      </c>
      <c r="Q217" s="18">
        <f t="shared" si="19"/>
        <v>0</v>
      </c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6"/>
      <c r="B218" s="25">
        <v>210</v>
      </c>
      <c r="C218" s="36" t="s">
        <v>233</v>
      </c>
      <c r="D218" s="46" t="s">
        <v>22</v>
      </c>
      <c r="E218" s="47">
        <v>1068</v>
      </c>
      <c r="F218" s="48">
        <v>1</v>
      </c>
      <c r="G218" s="49">
        <f t="shared" si="15"/>
        <v>890</v>
      </c>
      <c r="H218" s="1"/>
      <c r="I218" s="41">
        <v>210</v>
      </c>
      <c r="J218" s="44" t="str">
        <f t="shared" si="16"/>
        <v>Замок двери правый, 53-6105012</v>
      </c>
      <c r="K218" s="42"/>
      <c r="L218" s="15"/>
      <c r="M218" s="16" t="str">
        <f t="shared" si="17"/>
        <v>шт</v>
      </c>
      <c r="N218" s="17">
        <f>0</f>
        <v>0</v>
      </c>
      <c r="O218" s="12"/>
      <c r="P218" s="16">
        <f t="shared" si="18"/>
        <v>1</v>
      </c>
      <c r="Q218" s="18">
        <f t="shared" si="19"/>
        <v>0</v>
      </c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6"/>
      <c r="B219" s="25">
        <v>211</v>
      </c>
      <c r="C219" s="36" t="s">
        <v>234</v>
      </c>
      <c r="D219" s="46" t="s">
        <v>22</v>
      </c>
      <c r="E219" s="47">
        <v>1068</v>
      </c>
      <c r="F219" s="48">
        <v>1</v>
      </c>
      <c r="G219" s="49">
        <f t="shared" si="15"/>
        <v>890</v>
      </c>
      <c r="H219" s="1"/>
      <c r="I219" s="41">
        <v>211</v>
      </c>
      <c r="J219" s="44" t="str">
        <f t="shared" si="16"/>
        <v>Замок двери левый, 53-6105013</v>
      </c>
      <c r="K219" s="42"/>
      <c r="L219" s="15"/>
      <c r="M219" s="16" t="str">
        <f t="shared" si="17"/>
        <v>шт</v>
      </c>
      <c r="N219" s="17">
        <f>0</f>
        <v>0</v>
      </c>
      <c r="O219" s="12"/>
      <c r="P219" s="16">
        <f t="shared" si="18"/>
        <v>1</v>
      </c>
      <c r="Q219" s="18">
        <f t="shared" si="19"/>
        <v>0</v>
      </c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6"/>
      <c r="B220" s="25">
        <v>212</v>
      </c>
      <c r="C220" s="36" t="s">
        <v>235</v>
      </c>
      <c r="D220" s="46" t="s">
        <v>22</v>
      </c>
      <c r="E220" s="47">
        <v>5811</v>
      </c>
      <c r="F220" s="48">
        <v>1</v>
      </c>
      <c r="G220" s="49">
        <f t="shared" si="15"/>
        <v>4842.5</v>
      </c>
      <c r="H220" s="1"/>
      <c r="I220" s="41">
        <v>212</v>
      </c>
      <c r="J220" s="44" t="str">
        <f t="shared" si="16"/>
        <v>Радиатор отопителя, 53-8101060-ВВ</v>
      </c>
      <c r="K220" s="42"/>
      <c r="L220" s="15"/>
      <c r="M220" s="16" t="str">
        <f t="shared" si="17"/>
        <v>шт</v>
      </c>
      <c r="N220" s="17">
        <f>0</f>
        <v>0</v>
      </c>
      <c r="O220" s="12"/>
      <c r="P220" s="16">
        <f t="shared" si="18"/>
        <v>1</v>
      </c>
      <c r="Q220" s="18">
        <f t="shared" si="19"/>
        <v>0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6"/>
      <c r="B221" s="25">
        <v>213</v>
      </c>
      <c r="C221" s="36" t="s">
        <v>236</v>
      </c>
      <c r="D221" s="46" t="s">
        <v>22</v>
      </c>
      <c r="E221" s="47">
        <v>366</v>
      </c>
      <c r="F221" s="48">
        <v>1</v>
      </c>
      <c r="G221" s="49">
        <f t="shared" si="15"/>
        <v>305</v>
      </c>
      <c r="H221" s="1"/>
      <c r="I221" s="41">
        <v>213</v>
      </c>
      <c r="J221" s="44" t="str">
        <f t="shared" si="16"/>
        <v>Переключатель света центральный, 531.3709</v>
      </c>
      <c r="K221" s="42"/>
      <c r="L221" s="15"/>
      <c r="M221" s="16" t="str">
        <f t="shared" si="17"/>
        <v>шт</v>
      </c>
      <c r="N221" s="17">
        <f>0</f>
        <v>0</v>
      </c>
      <c r="O221" s="12"/>
      <c r="P221" s="16">
        <f t="shared" si="18"/>
        <v>1</v>
      </c>
      <c r="Q221" s="18">
        <f t="shared" si="19"/>
        <v>0</v>
      </c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30" x14ac:dyDescent="0.25">
      <c r="A222" s="6"/>
      <c r="B222" s="25">
        <v>214</v>
      </c>
      <c r="C222" s="36" t="s">
        <v>237</v>
      </c>
      <c r="D222" s="46" t="s">
        <v>22</v>
      </c>
      <c r="E222" s="47">
        <v>445.5</v>
      </c>
      <c r="F222" s="48">
        <v>1</v>
      </c>
      <c r="G222" s="49">
        <f t="shared" si="15"/>
        <v>371.25</v>
      </c>
      <c r="H222" s="1"/>
      <c r="I222" s="41">
        <v>214</v>
      </c>
      <c r="J222" s="44" t="str">
        <f t="shared" si="16"/>
        <v>фильтр масляный /элемент/ ГАЗ-53, 5311-1017140</v>
      </c>
      <c r="K222" s="42"/>
      <c r="L222" s="15"/>
      <c r="M222" s="16" t="str">
        <f t="shared" si="17"/>
        <v>шт</v>
      </c>
      <c r="N222" s="17">
        <f>0</f>
        <v>0</v>
      </c>
      <c r="O222" s="12"/>
      <c r="P222" s="16">
        <f t="shared" si="18"/>
        <v>1</v>
      </c>
      <c r="Q222" s="18">
        <f t="shared" si="19"/>
        <v>0</v>
      </c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6"/>
      <c r="B223" s="25">
        <v>215</v>
      </c>
      <c r="C223" s="36" t="s">
        <v>238</v>
      </c>
      <c r="D223" s="46" t="s">
        <v>22</v>
      </c>
      <c r="E223" s="47">
        <v>1089</v>
      </c>
      <c r="F223" s="48">
        <v>4</v>
      </c>
      <c r="G223" s="49">
        <f t="shared" si="15"/>
        <v>3630</v>
      </c>
      <c r="H223" s="1"/>
      <c r="I223" s="41">
        <v>215</v>
      </c>
      <c r="J223" s="44" t="str">
        <f t="shared" si="16"/>
        <v>Фильтр масляный, 5340-1012075</v>
      </c>
      <c r="K223" s="42"/>
      <c r="L223" s="15"/>
      <c r="M223" s="16" t="str">
        <f t="shared" si="17"/>
        <v>шт</v>
      </c>
      <c r="N223" s="17">
        <f>0</f>
        <v>0</v>
      </c>
      <c r="O223" s="12"/>
      <c r="P223" s="16">
        <f t="shared" si="18"/>
        <v>4</v>
      </c>
      <c r="Q223" s="18">
        <f t="shared" si="19"/>
        <v>0</v>
      </c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6"/>
      <c r="B224" s="25">
        <v>216</v>
      </c>
      <c r="C224" s="36" t="s">
        <v>239</v>
      </c>
      <c r="D224" s="46" t="s">
        <v>22</v>
      </c>
      <c r="E224" s="47">
        <v>21931.5</v>
      </c>
      <c r="F224" s="48">
        <v>1</v>
      </c>
      <c r="G224" s="49">
        <f t="shared" si="15"/>
        <v>18276.25</v>
      </c>
      <c r="H224" s="1"/>
      <c r="I224" s="41">
        <v>216</v>
      </c>
      <c r="J224" s="44" t="str">
        <f t="shared" si="16"/>
        <v>Вал карданный L=2595мм, 53А-2200011</v>
      </c>
      <c r="K224" s="42"/>
      <c r="L224" s="15"/>
      <c r="M224" s="16" t="str">
        <f t="shared" si="17"/>
        <v>шт</v>
      </c>
      <c r="N224" s="17">
        <f>0</f>
        <v>0</v>
      </c>
      <c r="O224" s="12"/>
      <c r="P224" s="16">
        <f t="shared" si="18"/>
        <v>1</v>
      </c>
      <c r="Q224" s="18">
        <f t="shared" si="19"/>
        <v>0</v>
      </c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30" x14ac:dyDescent="0.25">
      <c r="A225" s="6"/>
      <c r="B225" s="25">
        <v>217</v>
      </c>
      <c r="C225" s="36" t="s">
        <v>240</v>
      </c>
      <c r="D225" s="46" t="s">
        <v>22</v>
      </c>
      <c r="E225" s="47">
        <v>771</v>
      </c>
      <c r="F225" s="48">
        <v>16</v>
      </c>
      <c r="G225" s="49">
        <f t="shared" si="15"/>
        <v>10280</v>
      </c>
      <c r="H225" s="1"/>
      <c r="I225" s="41">
        <v>217</v>
      </c>
      <c r="J225" s="44" t="str">
        <f t="shared" si="16"/>
        <v>Крестовина кардана с сальниками и подшипниками в сборе, 53А-2201025</v>
      </c>
      <c r="K225" s="42"/>
      <c r="L225" s="15"/>
      <c r="M225" s="16" t="str">
        <f t="shared" si="17"/>
        <v>шт</v>
      </c>
      <c r="N225" s="17">
        <f>0</f>
        <v>0</v>
      </c>
      <c r="O225" s="12"/>
      <c r="P225" s="16">
        <f t="shared" si="18"/>
        <v>16</v>
      </c>
      <c r="Q225" s="18">
        <f t="shared" si="19"/>
        <v>0</v>
      </c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6"/>
      <c r="B226" s="25">
        <v>218</v>
      </c>
      <c r="C226" s="36" t="s">
        <v>241</v>
      </c>
      <c r="D226" s="46" t="s">
        <v>22</v>
      </c>
      <c r="E226" s="47">
        <v>771</v>
      </c>
      <c r="F226" s="48">
        <v>8</v>
      </c>
      <c r="G226" s="49">
        <f t="shared" si="15"/>
        <v>5140</v>
      </c>
      <c r="H226" s="1"/>
      <c r="I226" s="41">
        <v>218</v>
      </c>
      <c r="J226" s="44" t="str">
        <f t="shared" si="16"/>
        <v>Крестовина ГАЗ-53, 53А-2201026</v>
      </c>
      <c r="K226" s="42"/>
      <c r="L226" s="15"/>
      <c r="M226" s="16" t="str">
        <f t="shared" si="17"/>
        <v>шт</v>
      </c>
      <c r="N226" s="17">
        <f>0</f>
        <v>0</v>
      </c>
      <c r="O226" s="12"/>
      <c r="P226" s="16">
        <f t="shared" si="18"/>
        <v>8</v>
      </c>
      <c r="Q226" s="18">
        <f t="shared" si="19"/>
        <v>0</v>
      </c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6"/>
      <c r="B227" s="25">
        <v>219</v>
      </c>
      <c r="C227" s="36" t="s">
        <v>242</v>
      </c>
      <c r="D227" s="46" t="s">
        <v>22</v>
      </c>
      <c r="E227" s="47">
        <v>771</v>
      </c>
      <c r="F227" s="48">
        <v>6</v>
      </c>
      <c r="G227" s="49">
        <f t="shared" si="15"/>
        <v>3855</v>
      </c>
      <c r="H227" s="1"/>
      <c r="I227" s="41">
        <v>219</v>
      </c>
      <c r="J227" s="44" t="str">
        <f t="shared" si="16"/>
        <v>Крестовина, 53А-2201800</v>
      </c>
      <c r="K227" s="42"/>
      <c r="L227" s="15"/>
      <c r="M227" s="16" t="str">
        <f t="shared" si="17"/>
        <v>шт</v>
      </c>
      <c r="N227" s="17">
        <f>0</f>
        <v>0</v>
      </c>
      <c r="O227" s="12"/>
      <c r="P227" s="16">
        <f t="shared" si="18"/>
        <v>6</v>
      </c>
      <c r="Q227" s="18">
        <f t="shared" si="19"/>
        <v>0</v>
      </c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6"/>
      <c r="B228" s="25">
        <v>220</v>
      </c>
      <c r="C228" s="36" t="s">
        <v>243</v>
      </c>
      <c r="D228" s="46" t="s">
        <v>22</v>
      </c>
      <c r="E228" s="47">
        <v>4362</v>
      </c>
      <c r="F228" s="48">
        <v>2</v>
      </c>
      <c r="G228" s="49">
        <f t="shared" si="15"/>
        <v>7270</v>
      </c>
      <c r="H228" s="1"/>
      <c r="I228" s="41">
        <v>220</v>
      </c>
      <c r="J228" s="44" t="str">
        <f t="shared" si="16"/>
        <v>Лист задней рессоры №1, 53А-2912015-01</v>
      </c>
      <c r="K228" s="42"/>
      <c r="L228" s="15"/>
      <c r="M228" s="16" t="str">
        <f t="shared" si="17"/>
        <v>шт</v>
      </c>
      <c r="N228" s="17">
        <f>0</f>
        <v>0</v>
      </c>
      <c r="O228" s="12"/>
      <c r="P228" s="16">
        <f t="shared" si="18"/>
        <v>2</v>
      </c>
      <c r="Q228" s="18">
        <f t="shared" si="19"/>
        <v>0</v>
      </c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6"/>
      <c r="B229" s="25">
        <v>221</v>
      </c>
      <c r="C229" s="36" t="s">
        <v>244</v>
      </c>
      <c r="D229" s="46" t="s">
        <v>22</v>
      </c>
      <c r="E229" s="47">
        <v>4267.5</v>
      </c>
      <c r="F229" s="48">
        <v>2</v>
      </c>
      <c r="G229" s="49">
        <f t="shared" si="15"/>
        <v>7112.5</v>
      </c>
      <c r="H229" s="1"/>
      <c r="I229" s="41">
        <v>221</v>
      </c>
      <c r="J229" s="44" t="str">
        <f t="shared" si="16"/>
        <v>Лист задней рессоры №2, 53А-2912016-02</v>
      </c>
      <c r="K229" s="42"/>
      <c r="L229" s="15"/>
      <c r="M229" s="16" t="str">
        <f t="shared" si="17"/>
        <v>шт</v>
      </c>
      <c r="N229" s="17">
        <f>0</f>
        <v>0</v>
      </c>
      <c r="O229" s="12"/>
      <c r="P229" s="16">
        <f t="shared" si="18"/>
        <v>2</v>
      </c>
      <c r="Q229" s="18">
        <f t="shared" si="19"/>
        <v>0</v>
      </c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30" x14ac:dyDescent="0.25">
      <c r="A230" s="6"/>
      <c r="B230" s="25">
        <v>222</v>
      </c>
      <c r="C230" s="36" t="s">
        <v>245</v>
      </c>
      <c r="D230" s="46" t="s">
        <v>22</v>
      </c>
      <c r="E230" s="47">
        <v>771</v>
      </c>
      <c r="F230" s="48">
        <v>14</v>
      </c>
      <c r="G230" s="49">
        <f t="shared" si="15"/>
        <v>8995</v>
      </c>
      <c r="H230" s="1"/>
      <c r="I230" s="41">
        <v>222</v>
      </c>
      <c r="J230" s="44" t="str">
        <f t="shared" si="16"/>
        <v>Крестовина в сборе 35х98 (под крышку), 53А.2201025.02</v>
      </c>
      <c r="K230" s="42"/>
      <c r="L230" s="15"/>
      <c r="M230" s="16" t="str">
        <f t="shared" si="17"/>
        <v>шт</v>
      </c>
      <c r="N230" s="17">
        <f>0</f>
        <v>0</v>
      </c>
      <c r="O230" s="12"/>
      <c r="P230" s="16">
        <f t="shared" si="18"/>
        <v>14</v>
      </c>
      <c r="Q230" s="18">
        <f t="shared" si="19"/>
        <v>0</v>
      </c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6"/>
      <c r="B231" s="25">
        <v>223</v>
      </c>
      <c r="C231" s="36" t="s">
        <v>246</v>
      </c>
      <c r="D231" s="46" t="s">
        <v>22</v>
      </c>
      <c r="E231" s="47">
        <v>1777.5</v>
      </c>
      <c r="F231" s="48">
        <v>4</v>
      </c>
      <c r="G231" s="49">
        <f t="shared" si="15"/>
        <v>5925</v>
      </c>
      <c r="H231" s="1"/>
      <c r="I231" s="41">
        <v>223</v>
      </c>
      <c r="J231" s="44" t="str">
        <f t="shared" si="16"/>
        <v>Фара ГАЗ-33061, 3309 (24v), 62.3711010-19</v>
      </c>
      <c r="K231" s="42"/>
      <c r="L231" s="15"/>
      <c r="M231" s="16" t="str">
        <f t="shared" si="17"/>
        <v>шт</v>
      </c>
      <c r="N231" s="17">
        <f>0</f>
        <v>0</v>
      </c>
      <c r="O231" s="12"/>
      <c r="P231" s="16">
        <f t="shared" si="18"/>
        <v>4</v>
      </c>
      <c r="Q231" s="18">
        <f t="shared" si="19"/>
        <v>0</v>
      </c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30" x14ac:dyDescent="0.25">
      <c r="A232" s="6"/>
      <c r="B232" s="25">
        <v>224</v>
      </c>
      <c r="C232" s="36" t="s">
        <v>247</v>
      </c>
      <c r="D232" s="46" t="s">
        <v>22</v>
      </c>
      <c r="E232" s="47">
        <v>25588.5</v>
      </c>
      <c r="F232" s="48">
        <v>1</v>
      </c>
      <c r="G232" s="49">
        <f t="shared" si="15"/>
        <v>21323.75</v>
      </c>
      <c r="H232" s="1"/>
      <c r="I232" s="41">
        <v>224</v>
      </c>
      <c r="J232" s="44" t="str">
        <f t="shared" si="16"/>
        <v>Турбокомпрессор ТКР-6.1 Д245.9-335/336, 620.1118010.05</v>
      </c>
      <c r="K232" s="42"/>
      <c r="L232" s="15"/>
      <c r="M232" s="16" t="str">
        <f t="shared" si="17"/>
        <v>шт</v>
      </c>
      <c r="N232" s="17">
        <f>0</f>
        <v>0</v>
      </c>
      <c r="O232" s="12"/>
      <c r="P232" s="16">
        <f t="shared" si="18"/>
        <v>1</v>
      </c>
      <c r="Q232" s="18">
        <f t="shared" si="19"/>
        <v>0</v>
      </c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6"/>
      <c r="B233" s="25">
        <v>225</v>
      </c>
      <c r="C233" s="36" t="s">
        <v>248</v>
      </c>
      <c r="D233" s="46" t="s">
        <v>22</v>
      </c>
      <c r="E233" s="47">
        <v>18390</v>
      </c>
      <c r="F233" s="48">
        <v>2</v>
      </c>
      <c r="G233" s="49">
        <f t="shared" si="15"/>
        <v>30650</v>
      </c>
      <c r="H233" s="1"/>
      <c r="I233" s="41">
        <v>225</v>
      </c>
      <c r="J233" s="44" t="str">
        <f t="shared" si="16"/>
        <v>Диск колесный, 6501-3101012</v>
      </c>
      <c r="K233" s="42"/>
      <c r="L233" s="15"/>
      <c r="M233" s="16" t="str">
        <f t="shared" si="17"/>
        <v>шт</v>
      </c>
      <c r="N233" s="17">
        <f>0</f>
        <v>0</v>
      </c>
      <c r="O233" s="12"/>
      <c r="P233" s="16">
        <f t="shared" si="18"/>
        <v>2</v>
      </c>
      <c r="Q233" s="18">
        <f t="shared" si="19"/>
        <v>0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6"/>
      <c r="B234" s="25">
        <v>226</v>
      </c>
      <c r="C234" s="36" t="s">
        <v>249</v>
      </c>
      <c r="D234" s="46" t="s">
        <v>22</v>
      </c>
      <c r="E234" s="47">
        <v>4980</v>
      </c>
      <c r="F234" s="48">
        <v>2</v>
      </c>
      <c r="G234" s="49">
        <f t="shared" si="15"/>
        <v>8300</v>
      </c>
      <c r="H234" s="1"/>
      <c r="I234" s="41">
        <v>226</v>
      </c>
      <c r="J234" s="44" t="str">
        <f t="shared" si="16"/>
        <v>Глушитель с трубами в сборе, 66-01-1200010-11</v>
      </c>
      <c r="K234" s="42"/>
      <c r="L234" s="15"/>
      <c r="M234" s="16" t="str">
        <f t="shared" si="17"/>
        <v>шт</v>
      </c>
      <c r="N234" s="17">
        <f>0</f>
        <v>0</v>
      </c>
      <c r="O234" s="12"/>
      <c r="P234" s="16">
        <f t="shared" si="18"/>
        <v>2</v>
      </c>
      <c r="Q234" s="18">
        <f t="shared" si="19"/>
        <v>0</v>
      </c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6"/>
      <c r="B235" s="25">
        <v>227</v>
      </c>
      <c r="C235" s="36" t="s">
        <v>250</v>
      </c>
      <c r="D235" s="46" t="s">
        <v>22</v>
      </c>
      <c r="E235" s="47">
        <v>23331</v>
      </c>
      <c r="F235" s="48">
        <v>3</v>
      </c>
      <c r="G235" s="49">
        <f t="shared" si="15"/>
        <v>58327.5</v>
      </c>
      <c r="H235" s="1"/>
      <c r="I235" s="41">
        <v>227</v>
      </c>
      <c r="J235" s="44" t="str">
        <f t="shared" si="16"/>
        <v>Радиатор в сборе, 66-01-1301010</v>
      </c>
      <c r="K235" s="42"/>
      <c r="L235" s="15"/>
      <c r="M235" s="16" t="str">
        <f t="shared" si="17"/>
        <v>шт</v>
      </c>
      <c r="N235" s="17">
        <f>0</f>
        <v>0</v>
      </c>
      <c r="O235" s="12"/>
      <c r="P235" s="16">
        <f t="shared" si="18"/>
        <v>3</v>
      </c>
      <c r="Q235" s="18">
        <f t="shared" si="19"/>
        <v>0</v>
      </c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30" x14ac:dyDescent="0.25">
      <c r="A236" s="6"/>
      <c r="B236" s="25">
        <v>228</v>
      </c>
      <c r="C236" s="36" t="s">
        <v>251</v>
      </c>
      <c r="D236" s="46" t="s">
        <v>22</v>
      </c>
      <c r="E236" s="47">
        <v>895.5</v>
      </c>
      <c r="F236" s="48">
        <v>1</v>
      </c>
      <c r="G236" s="49">
        <f t="shared" si="15"/>
        <v>746.25</v>
      </c>
      <c r="H236" s="1"/>
      <c r="I236" s="41">
        <v>228</v>
      </c>
      <c r="J236" s="44" t="str">
        <f t="shared" si="16"/>
        <v>Цилиндр привода выключения сцепления, 66-01-1602512</v>
      </c>
      <c r="K236" s="42"/>
      <c r="L236" s="15"/>
      <c r="M236" s="16" t="str">
        <f t="shared" si="17"/>
        <v>шт</v>
      </c>
      <c r="N236" s="17">
        <f>0</f>
        <v>0</v>
      </c>
      <c r="O236" s="12"/>
      <c r="P236" s="16">
        <f t="shared" si="18"/>
        <v>1</v>
      </c>
      <c r="Q236" s="18">
        <f t="shared" si="19"/>
        <v>0</v>
      </c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6"/>
      <c r="B237" s="25">
        <v>229</v>
      </c>
      <c r="C237" s="36" t="s">
        <v>252</v>
      </c>
      <c r="D237" s="46" t="s">
        <v>22</v>
      </c>
      <c r="E237" s="47">
        <v>11940</v>
      </c>
      <c r="F237" s="48">
        <v>1</v>
      </c>
      <c r="G237" s="49">
        <f t="shared" si="15"/>
        <v>9950</v>
      </c>
      <c r="H237" s="1"/>
      <c r="I237" s="41">
        <v>229</v>
      </c>
      <c r="J237" s="44" t="str">
        <f t="shared" si="16"/>
        <v>Тяга продольная рул., 66-01-3003010</v>
      </c>
      <c r="K237" s="42"/>
      <c r="L237" s="15"/>
      <c r="M237" s="16" t="str">
        <f t="shared" si="17"/>
        <v>шт</v>
      </c>
      <c r="N237" s="17">
        <f>0</f>
        <v>0</v>
      </c>
      <c r="O237" s="12"/>
      <c r="P237" s="16">
        <f t="shared" si="18"/>
        <v>1</v>
      </c>
      <c r="Q237" s="18">
        <f t="shared" si="19"/>
        <v>0</v>
      </c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30" x14ac:dyDescent="0.25">
      <c r="A238" s="6"/>
      <c r="B238" s="25">
        <v>230</v>
      </c>
      <c r="C238" s="36" t="s">
        <v>253</v>
      </c>
      <c r="D238" s="46" t="s">
        <v>22</v>
      </c>
      <c r="E238" s="47">
        <v>17188.5</v>
      </c>
      <c r="F238" s="48">
        <v>3</v>
      </c>
      <c r="G238" s="49">
        <f t="shared" si="15"/>
        <v>42971.25</v>
      </c>
      <c r="H238" s="1"/>
      <c r="I238" s="41">
        <v>230</v>
      </c>
      <c r="J238" s="44" t="str">
        <f t="shared" si="16"/>
        <v>Силовой цилиндр гидроусилителя руля в сборе, 66-01-3405011-01</v>
      </c>
      <c r="K238" s="42"/>
      <c r="L238" s="15"/>
      <c r="M238" s="16" t="str">
        <f t="shared" si="17"/>
        <v>шт</v>
      </c>
      <c r="N238" s="17">
        <f>0</f>
        <v>0</v>
      </c>
      <c r="O238" s="12"/>
      <c r="P238" s="16">
        <f t="shared" si="18"/>
        <v>3</v>
      </c>
      <c r="Q238" s="18">
        <f t="shared" si="19"/>
        <v>0</v>
      </c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30" x14ac:dyDescent="0.25">
      <c r="A239" s="6"/>
      <c r="B239" s="25">
        <v>231</v>
      </c>
      <c r="C239" s="36" t="s">
        <v>254</v>
      </c>
      <c r="D239" s="46" t="s">
        <v>22</v>
      </c>
      <c r="E239" s="47">
        <v>9600</v>
      </c>
      <c r="F239" s="48">
        <v>2</v>
      </c>
      <c r="G239" s="49">
        <f t="shared" si="15"/>
        <v>16000</v>
      </c>
      <c r="H239" s="1"/>
      <c r="I239" s="41">
        <v>231</v>
      </c>
      <c r="J239" s="44" t="str">
        <f t="shared" si="16"/>
        <v>Клапан управления гидроусилителя рул в сборе, 66-01-3430010-04</v>
      </c>
      <c r="K239" s="42"/>
      <c r="L239" s="15"/>
      <c r="M239" s="16" t="str">
        <f t="shared" si="17"/>
        <v>шт</v>
      </c>
      <c r="N239" s="17">
        <f>0</f>
        <v>0</v>
      </c>
      <c r="O239" s="12"/>
      <c r="P239" s="16">
        <f t="shared" si="18"/>
        <v>2</v>
      </c>
      <c r="Q239" s="18">
        <f t="shared" si="19"/>
        <v>0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6"/>
      <c r="B240" s="25">
        <v>232</v>
      </c>
      <c r="C240" s="36" t="s">
        <v>255</v>
      </c>
      <c r="D240" s="46" t="s">
        <v>22</v>
      </c>
      <c r="E240" s="47">
        <v>6942</v>
      </c>
      <c r="F240" s="48">
        <v>2</v>
      </c>
      <c r="G240" s="49">
        <f t="shared" si="15"/>
        <v>11570</v>
      </c>
      <c r="H240" s="1"/>
      <c r="I240" s="41">
        <v>232</v>
      </c>
      <c r="J240" s="44" t="str">
        <f t="shared" si="16"/>
        <v>Барабан тормозной ГАЗ-66, 66-01-3501070-03</v>
      </c>
      <c r="K240" s="42"/>
      <c r="L240" s="15"/>
      <c r="M240" s="16" t="str">
        <f t="shared" si="17"/>
        <v>шт</v>
      </c>
      <c r="N240" s="17">
        <f>0</f>
        <v>0</v>
      </c>
      <c r="O240" s="12"/>
      <c r="P240" s="16">
        <f t="shared" si="18"/>
        <v>2</v>
      </c>
      <c r="Q240" s="18">
        <f t="shared" si="19"/>
        <v>0</v>
      </c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30" x14ac:dyDescent="0.25">
      <c r="A241" s="6"/>
      <c r="B241" s="25">
        <v>233</v>
      </c>
      <c r="C241" s="36" t="s">
        <v>256</v>
      </c>
      <c r="D241" s="46" t="s">
        <v>22</v>
      </c>
      <c r="E241" s="47">
        <v>29584.5</v>
      </c>
      <c r="F241" s="48">
        <v>1</v>
      </c>
      <c r="G241" s="49">
        <f t="shared" si="15"/>
        <v>24653.75</v>
      </c>
      <c r="H241" s="1"/>
      <c r="I241" s="41">
        <v>233</v>
      </c>
      <c r="J241" s="44" t="str">
        <f t="shared" si="16"/>
        <v>Кулак поворотный правый в сборе, 66-02-2304010</v>
      </c>
      <c r="K241" s="42"/>
      <c r="L241" s="15"/>
      <c r="M241" s="16" t="str">
        <f t="shared" si="17"/>
        <v>шт</v>
      </c>
      <c r="N241" s="17">
        <f>0</f>
        <v>0</v>
      </c>
      <c r="O241" s="12"/>
      <c r="P241" s="16">
        <f t="shared" si="18"/>
        <v>1</v>
      </c>
      <c r="Q241" s="18">
        <f t="shared" si="19"/>
        <v>0</v>
      </c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30" x14ac:dyDescent="0.25">
      <c r="A242" s="6"/>
      <c r="B242" s="25">
        <v>234</v>
      </c>
      <c r="C242" s="36" t="s">
        <v>257</v>
      </c>
      <c r="D242" s="46" t="s">
        <v>22</v>
      </c>
      <c r="E242" s="47">
        <v>25350</v>
      </c>
      <c r="F242" s="48">
        <v>1</v>
      </c>
      <c r="G242" s="49">
        <f t="shared" si="15"/>
        <v>21125</v>
      </c>
      <c r="H242" s="1"/>
      <c r="I242" s="41">
        <v>234</v>
      </c>
      <c r="J242" s="44" t="str">
        <f t="shared" si="16"/>
        <v>Шарнир равных угловых скоростей длинный (правый) ГАЗ-66, 66-02-2304060</v>
      </c>
      <c r="K242" s="42"/>
      <c r="L242" s="15"/>
      <c r="M242" s="16" t="str">
        <f t="shared" si="17"/>
        <v>шт</v>
      </c>
      <c r="N242" s="17">
        <f>0</f>
        <v>0</v>
      </c>
      <c r="O242" s="12"/>
      <c r="P242" s="16">
        <f t="shared" si="18"/>
        <v>1</v>
      </c>
      <c r="Q242" s="18">
        <f t="shared" si="19"/>
        <v>0</v>
      </c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30" x14ac:dyDescent="0.25">
      <c r="A243" s="6"/>
      <c r="B243" s="25">
        <v>235</v>
      </c>
      <c r="C243" s="36" t="s">
        <v>258</v>
      </c>
      <c r="D243" s="46" t="s">
        <v>22</v>
      </c>
      <c r="E243" s="47">
        <v>25800</v>
      </c>
      <c r="F243" s="48">
        <v>1</v>
      </c>
      <c r="G243" s="49">
        <f t="shared" si="15"/>
        <v>21500</v>
      </c>
      <c r="H243" s="1"/>
      <c r="I243" s="41">
        <v>235</v>
      </c>
      <c r="J243" s="44" t="str">
        <f t="shared" si="16"/>
        <v>Шарнир равных угловых скоростей, короткий (левый) ГАЗ-66, 66-02-2304061</v>
      </c>
      <c r="K243" s="42"/>
      <c r="L243" s="15"/>
      <c r="M243" s="16" t="str">
        <f t="shared" si="17"/>
        <v>шт</v>
      </c>
      <c r="N243" s="17">
        <f>0</f>
        <v>0</v>
      </c>
      <c r="O243" s="12"/>
      <c r="P243" s="16">
        <f t="shared" si="18"/>
        <v>1</v>
      </c>
      <c r="Q243" s="18">
        <f t="shared" si="19"/>
        <v>0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6"/>
      <c r="B244" s="25">
        <v>236</v>
      </c>
      <c r="C244" s="36" t="s">
        <v>259</v>
      </c>
      <c r="D244" s="46" t="s">
        <v>22</v>
      </c>
      <c r="E244" s="47">
        <v>9702</v>
      </c>
      <c r="F244" s="48">
        <v>2</v>
      </c>
      <c r="G244" s="49">
        <f t="shared" si="15"/>
        <v>16170</v>
      </c>
      <c r="H244" s="1"/>
      <c r="I244" s="41">
        <v>236</v>
      </c>
      <c r="J244" s="44" t="str">
        <f t="shared" si="16"/>
        <v>Полуось заднего моста ГАЗ-66, 66-02-2403070-01</v>
      </c>
      <c r="K244" s="42"/>
      <c r="L244" s="15"/>
      <c r="M244" s="16" t="str">
        <f t="shared" si="17"/>
        <v>шт</v>
      </c>
      <c r="N244" s="17">
        <f>0</f>
        <v>0</v>
      </c>
      <c r="O244" s="12"/>
      <c r="P244" s="16">
        <f t="shared" si="18"/>
        <v>2</v>
      </c>
      <c r="Q244" s="18">
        <f t="shared" si="19"/>
        <v>0</v>
      </c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6"/>
      <c r="B245" s="25">
        <v>237</v>
      </c>
      <c r="C245" s="36" t="s">
        <v>260</v>
      </c>
      <c r="D245" s="46" t="s">
        <v>22</v>
      </c>
      <c r="E245" s="47">
        <v>1248</v>
      </c>
      <c r="F245" s="48">
        <v>8</v>
      </c>
      <c r="G245" s="49">
        <f t="shared" si="15"/>
        <v>8320</v>
      </c>
      <c r="H245" s="1"/>
      <c r="I245" s="41">
        <v>237</v>
      </c>
      <c r="J245" s="44" t="str">
        <f t="shared" si="16"/>
        <v>Кран подкачки колёс, 66-02-4224202</v>
      </c>
      <c r="K245" s="42"/>
      <c r="L245" s="15"/>
      <c r="M245" s="16" t="str">
        <f t="shared" si="17"/>
        <v>шт</v>
      </c>
      <c r="N245" s="17">
        <f>0</f>
        <v>0</v>
      </c>
      <c r="O245" s="12"/>
      <c r="P245" s="16">
        <f t="shared" si="18"/>
        <v>8</v>
      </c>
      <c r="Q245" s="18">
        <f t="shared" si="19"/>
        <v>0</v>
      </c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30" x14ac:dyDescent="0.25">
      <c r="A246" s="6"/>
      <c r="B246" s="25">
        <v>238</v>
      </c>
      <c r="C246" s="36" t="s">
        <v>261</v>
      </c>
      <c r="D246" s="46" t="s">
        <v>22</v>
      </c>
      <c r="E246" s="47">
        <v>384</v>
      </c>
      <c r="F246" s="48">
        <v>2</v>
      </c>
      <c r="G246" s="49">
        <f t="shared" si="15"/>
        <v>640</v>
      </c>
      <c r="H246" s="1"/>
      <c r="I246" s="41">
        <v>238</v>
      </c>
      <c r="J246" s="44" t="str">
        <f t="shared" si="16"/>
        <v>Подушка передней опоры двигателя в сборе, 66-1001020</v>
      </c>
      <c r="K246" s="42"/>
      <c r="L246" s="15"/>
      <c r="M246" s="16" t="str">
        <f t="shared" si="17"/>
        <v>шт</v>
      </c>
      <c r="N246" s="17">
        <f>0</f>
        <v>0</v>
      </c>
      <c r="O246" s="12"/>
      <c r="P246" s="16">
        <f t="shared" si="18"/>
        <v>2</v>
      </c>
      <c r="Q246" s="18">
        <f t="shared" si="19"/>
        <v>0</v>
      </c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6"/>
      <c r="B247" s="25">
        <v>239</v>
      </c>
      <c r="C247" s="36" t="s">
        <v>262</v>
      </c>
      <c r="D247" s="46" t="s">
        <v>22</v>
      </c>
      <c r="E247" s="47">
        <v>11250</v>
      </c>
      <c r="F247" s="48">
        <v>2</v>
      </c>
      <c r="G247" s="49">
        <f t="shared" si="15"/>
        <v>18750</v>
      </c>
      <c r="H247" s="1"/>
      <c r="I247" s="41">
        <v>239</v>
      </c>
      <c r="J247" s="44" t="str">
        <f t="shared" si="16"/>
        <v>Бак топливный левый в сборе, 66-1101011-10</v>
      </c>
      <c r="K247" s="42"/>
      <c r="L247" s="15"/>
      <c r="M247" s="16" t="str">
        <f t="shared" si="17"/>
        <v>шт</v>
      </c>
      <c r="N247" s="17">
        <f>0</f>
        <v>0</v>
      </c>
      <c r="O247" s="12"/>
      <c r="P247" s="16">
        <f t="shared" si="18"/>
        <v>2</v>
      </c>
      <c r="Q247" s="18">
        <f t="shared" si="19"/>
        <v>0</v>
      </c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6"/>
      <c r="B248" s="25">
        <v>240</v>
      </c>
      <c r="C248" s="36" t="s">
        <v>263</v>
      </c>
      <c r="D248" s="46" t="s">
        <v>22</v>
      </c>
      <c r="E248" s="47">
        <v>4980</v>
      </c>
      <c r="F248" s="48">
        <v>2</v>
      </c>
      <c r="G248" s="49">
        <f t="shared" si="15"/>
        <v>8300</v>
      </c>
      <c r="H248" s="1"/>
      <c r="I248" s="41">
        <v>240</v>
      </c>
      <c r="J248" s="44" t="str">
        <f t="shared" si="16"/>
        <v>Глушитель, 66-1201010</v>
      </c>
      <c r="K248" s="42"/>
      <c r="L248" s="15"/>
      <c r="M248" s="16" t="str">
        <f t="shared" si="17"/>
        <v>шт</v>
      </c>
      <c r="N248" s="17">
        <f>0</f>
        <v>0</v>
      </c>
      <c r="O248" s="12"/>
      <c r="P248" s="16">
        <f t="shared" si="18"/>
        <v>2</v>
      </c>
      <c r="Q248" s="18">
        <f t="shared" si="19"/>
        <v>0</v>
      </c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6"/>
      <c r="B249" s="25">
        <v>241</v>
      </c>
      <c r="C249" s="36" t="s">
        <v>264</v>
      </c>
      <c r="D249" s="46" t="s">
        <v>22</v>
      </c>
      <c r="E249" s="47">
        <v>3790.5</v>
      </c>
      <c r="F249" s="48">
        <v>1</v>
      </c>
      <c r="G249" s="49">
        <f t="shared" si="15"/>
        <v>3158.75</v>
      </c>
      <c r="H249" s="1"/>
      <c r="I249" s="41">
        <v>241</v>
      </c>
      <c r="J249" s="44" t="str">
        <f t="shared" si="16"/>
        <v>Насос водяной, 66-1307010-Б2</v>
      </c>
      <c r="K249" s="42"/>
      <c r="L249" s="15"/>
      <c r="M249" s="16" t="str">
        <f t="shared" si="17"/>
        <v>шт</v>
      </c>
      <c r="N249" s="17">
        <f>0</f>
        <v>0</v>
      </c>
      <c r="O249" s="12"/>
      <c r="P249" s="16">
        <f t="shared" si="18"/>
        <v>1</v>
      </c>
      <c r="Q249" s="18">
        <f t="shared" si="19"/>
        <v>0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6"/>
      <c r="B250" s="25">
        <v>242</v>
      </c>
      <c r="C250" s="36" t="s">
        <v>265</v>
      </c>
      <c r="D250" s="46" t="s">
        <v>22</v>
      </c>
      <c r="E250" s="47">
        <v>840</v>
      </c>
      <c r="F250" s="48">
        <v>2</v>
      </c>
      <c r="G250" s="49">
        <f t="shared" si="15"/>
        <v>1400</v>
      </c>
      <c r="H250" s="1"/>
      <c r="I250" s="41">
        <v>242</v>
      </c>
      <c r="J250" s="44" t="str">
        <f t="shared" si="16"/>
        <v>Цилиндр тормозной передний, 66-16-3501040</v>
      </c>
      <c r="K250" s="42"/>
      <c r="L250" s="15"/>
      <c r="M250" s="16" t="str">
        <f t="shared" si="17"/>
        <v>шт</v>
      </c>
      <c r="N250" s="17">
        <f>0</f>
        <v>0</v>
      </c>
      <c r="O250" s="12"/>
      <c r="P250" s="16">
        <f t="shared" si="18"/>
        <v>2</v>
      </c>
      <c r="Q250" s="18">
        <f t="shared" si="19"/>
        <v>0</v>
      </c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6"/>
      <c r="B251" s="25">
        <v>243</v>
      </c>
      <c r="C251" s="36" t="s">
        <v>266</v>
      </c>
      <c r="D251" s="46" t="s">
        <v>22</v>
      </c>
      <c r="E251" s="47">
        <v>840</v>
      </c>
      <c r="F251" s="48">
        <v>2</v>
      </c>
      <c r="G251" s="49">
        <f t="shared" si="15"/>
        <v>1400</v>
      </c>
      <c r="H251" s="1"/>
      <c r="I251" s="41">
        <v>243</v>
      </c>
      <c r="J251" s="44" t="str">
        <f t="shared" si="16"/>
        <v>Цилиндр тормозной передний, 66-16-3501041</v>
      </c>
      <c r="K251" s="42"/>
      <c r="L251" s="15"/>
      <c r="M251" s="16" t="str">
        <f t="shared" si="17"/>
        <v>шт</v>
      </c>
      <c r="N251" s="17">
        <f>0</f>
        <v>0</v>
      </c>
      <c r="O251" s="12"/>
      <c r="P251" s="16">
        <f t="shared" si="18"/>
        <v>2</v>
      </c>
      <c r="Q251" s="18">
        <f t="shared" si="19"/>
        <v>0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30" x14ac:dyDescent="0.25">
      <c r="A252" s="6"/>
      <c r="B252" s="25">
        <v>244</v>
      </c>
      <c r="C252" s="36" t="s">
        <v>267</v>
      </c>
      <c r="D252" s="46" t="s">
        <v>22</v>
      </c>
      <c r="E252" s="47">
        <v>867</v>
      </c>
      <c r="F252" s="48">
        <v>8</v>
      </c>
      <c r="G252" s="49">
        <f t="shared" si="15"/>
        <v>5780</v>
      </c>
      <c r="H252" s="1"/>
      <c r="I252" s="41">
        <v>244</v>
      </c>
      <c r="J252" s="44" t="str">
        <f t="shared" si="16"/>
        <v>Цилиндр колесный ГАЗ 33081 задний , 66-16-3502040</v>
      </c>
      <c r="K252" s="42"/>
      <c r="L252" s="15"/>
      <c r="M252" s="16" t="str">
        <f t="shared" si="17"/>
        <v>шт</v>
      </c>
      <c r="N252" s="17">
        <f>0</f>
        <v>0</v>
      </c>
      <c r="O252" s="12"/>
      <c r="P252" s="16">
        <f t="shared" si="18"/>
        <v>8</v>
      </c>
      <c r="Q252" s="18">
        <f t="shared" si="19"/>
        <v>0</v>
      </c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6"/>
      <c r="B253" s="25">
        <v>245</v>
      </c>
      <c r="C253" s="36" t="s">
        <v>268</v>
      </c>
      <c r="D253" s="46" t="s">
        <v>22</v>
      </c>
      <c r="E253" s="47">
        <v>1084.5</v>
      </c>
      <c r="F253" s="48">
        <v>1</v>
      </c>
      <c r="G253" s="49">
        <f t="shared" si="15"/>
        <v>903.75</v>
      </c>
      <c r="H253" s="1"/>
      <c r="I253" s="41">
        <v>245</v>
      </c>
      <c r="J253" s="44" t="str">
        <f t="shared" si="16"/>
        <v>Цилиндр главный, 66-1602300</v>
      </c>
      <c r="K253" s="42"/>
      <c r="L253" s="15"/>
      <c r="M253" s="16" t="str">
        <f t="shared" si="17"/>
        <v>шт</v>
      </c>
      <c r="N253" s="17">
        <f>0</f>
        <v>0</v>
      </c>
      <c r="O253" s="12"/>
      <c r="P253" s="16">
        <f t="shared" si="18"/>
        <v>1</v>
      </c>
      <c r="Q253" s="18">
        <f t="shared" si="19"/>
        <v>0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30" x14ac:dyDescent="0.25">
      <c r="A254" s="6"/>
      <c r="B254" s="25">
        <v>246</v>
      </c>
      <c r="C254" s="36" t="s">
        <v>269</v>
      </c>
      <c r="D254" s="46" t="s">
        <v>22</v>
      </c>
      <c r="E254" s="47">
        <v>1084.5</v>
      </c>
      <c r="F254" s="48">
        <v>1</v>
      </c>
      <c r="G254" s="49">
        <f t="shared" si="15"/>
        <v>903.75</v>
      </c>
      <c r="H254" s="1"/>
      <c r="I254" s="41">
        <v>246</v>
      </c>
      <c r="J254" s="44" t="str">
        <f t="shared" si="16"/>
        <v>Цилиндр сцепления  66-1602300 главный, 66-1602300 главный</v>
      </c>
      <c r="K254" s="42"/>
      <c r="L254" s="15"/>
      <c r="M254" s="16" t="str">
        <f t="shared" si="17"/>
        <v>шт</v>
      </c>
      <c r="N254" s="17">
        <f>0</f>
        <v>0</v>
      </c>
      <c r="O254" s="12"/>
      <c r="P254" s="16">
        <f t="shared" si="18"/>
        <v>1</v>
      </c>
      <c r="Q254" s="18">
        <f t="shared" si="19"/>
        <v>0</v>
      </c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6"/>
      <c r="B255" s="25">
        <v>247</v>
      </c>
      <c r="C255" s="36" t="s">
        <v>270</v>
      </c>
      <c r="D255" s="46" t="s">
        <v>22</v>
      </c>
      <c r="E255" s="47">
        <v>70620</v>
      </c>
      <c r="F255" s="48">
        <v>1</v>
      </c>
      <c r="G255" s="49">
        <f t="shared" si="15"/>
        <v>58850</v>
      </c>
      <c r="H255" s="1"/>
      <c r="I255" s="41">
        <v>247</v>
      </c>
      <c r="J255" s="44" t="str">
        <f t="shared" si="16"/>
        <v>КПП в сборе 66-1700010-13, 66-1700010-13</v>
      </c>
      <c r="K255" s="42"/>
      <c r="L255" s="15"/>
      <c r="M255" s="16" t="str">
        <f t="shared" si="17"/>
        <v>шт</v>
      </c>
      <c r="N255" s="17">
        <f>0</f>
        <v>0</v>
      </c>
      <c r="O255" s="12"/>
      <c r="P255" s="16">
        <f t="shared" si="18"/>
        <v>1</v>
      </c>
      <c r="Q255" s="18">
        <f t="shared" si="19"/>
        <v>0</v>
      </c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30" x14ac:dyDescent="0.25">
      <c r="A256" s="6"/>
      <c r="B256" s="25">
        <v>248</v>
      </c>
      <c r="C256" s="36" t="s">
        <v>271</v>
      </c>
      <c r="D256" s="46" t="s">
        <v>22</v>
      </c>
      <c r="E256" s="47">
        <v>111576</v>
      </c>
      <c r="F256" s="48">
        <v>1</v>
      </c>
      <c r="G256" s="49">
        <f t="shared" si="15"/>
        <v>92980</v>
      </c>
      <c r="H256" s="1"/>
      <c r="I256" s="41">
        <v>248</v>
      </c>
      <c r="J256" s="44" t="str">
        <f t="shared" si="16"/>
        <v>Раздаточная коробка с центральным тормозом в сборе, 66-1800010</v>
      </c>
      <c r="K256" s="42"/>
      <c r="L256" s="15"/>
      <c r="M256" s="16" t="str">
        <f t="shared" si="17"/>
        <v>шт</v>
      </c>
      <c r="N256" s="17">
        <f>0</f>
        <v>0</v>
      </c>
      <c r="O256" s="12"/>
      <c r="P256" s="16">
        <f t="shared" si="18"/>
        <v>1</v>
      </c>
      <c r="Q256" s="18">
        <f t="shared" si="19"/>
        <v>0</v>
      </c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6"/>
      <c r="B257" s="25">
        <v>249</v>
      </c>
      <c r="C257" s="36" t="s">
        <v>272</v>
      </c>
      <c r="D257" s="46" t="s">
        <v>22</v>
      </c>
      <c r="E257" s="47">
        <v>12864</v>
      </c>
      <c r="F257" s="48">
        <v>2</v>
      </c>
      <c r="G257" s="49">
        <f t="shared" si="15"/>
        <v>21440</v>
      </c>
      <c r="H257" s="1"/>
      <c r="I257" s="41">
        <v>249</v>
      </c>
      <c r="J257" s="44" t="str">
        <f t="shared" si="16"/>
        <v>Вал карданный длинный ГАЗ-66, 66-2201010-03</v>
      </c>
      <c r="K257" s="42"/>
      <c r="L257" s="15"/>
      <c r="M257" s="16" t="str">
        <f t="shared" si="17"/>
        <v>шт</v>
      </c>
      <c r="N257" s="17">
        <f>0</f>
        <v>0</v>
      </c>
      <c r="O257" s="12"/>
      <c r="P257" s="16">
        <f t="shared" si="18"/>
        <v>2</v>
      </c>
      <c r="Q257" s="18">
        <f t="shared" si="19"/>
        <v>0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30" x14ac:dyDescent="0.25">
      <c r="A258" s="6"/>
      <c r="B258" s="25">
        <v>250</v>
      </c>
      <c r="C258" s="36" t="s">
        <v>273</v>
      </c>
      <c r="D258" s="46" t="s">
        <v>22</v>
      </c>
      <c r="E258" s="47">
        <v>13224</v>
      </c>
      <c r="F258" s="48">
        <v>4</v>
      </c>
      <c r="G258" s="49">
        <f t="shared" si="15"/>
        <v>44080</v>
      </c>
      <c r="H258" s="1"/>
      <c r="I258" s="41">
        <v>250</v>
      </c>
      <c r="J258" s="44" t="str">
        <f t="shared" si="16"/>
        <v>Вал карданный промежуточный корот. ГАЗ-66 в сборе, 66-2202010</v>
      </c>
      <c r="K258" s="42"/>
      <c r="L258" s="15"/>
      <c r="M258" s="16" t="str">
        <f t="shared" si="17"/>
        <v>шт</v>
      </c>
      <c r="N258" s="17">
        <f>0</f>
        <v>0</v>
      </c>
      <c r="O258" s="12"/>
      <c r="P258" s="16">
        <f t="shared" si="18"/>
        <v>4</v>
      </c>
      <c r="Q258" s="18">
        <f t="shared" si="19"/>
        <v>0</v>
      </c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30" x14ac:dyDescent="0.25">
      <c r="A259" s="6"/>
      <c r="B259" s="25">
        <v>251</v>
      </c>
      <c r="C259" s="36" t="s">
        <v>274</v>
      </c>
      <c r="D259" s="46" t="s">
        <v>22</v>
      </c>
      <c r="E259" s="47">
        <v>29601</v>
      </c>
      <c r="F259" s="48">
        <v>1</v>
      </c>
      <c r="G259" s="49">
        <f t="shared" si="15"/>
        <v>24667.5</v>
      </c>
      <c r="H259" s="1"/>
      <c r="I259" s="41">
        <v>251</v>
      </c>
      <c r="J259" s="44" t="str">
        <f t="shared" si="16"/>
        <v>Кулак поворотный ГАЗ-66 левый в сборе 66-2304011, 66-2304011</v>
      </c>
      <c r="K259" s="42"/>
      <c r="L259" s="15"/>
      <c r="M259" s="16" t="str">
        <f t="shared" si="17"/>
        <v>шт</v>
      </c>
      <c r="N259" s="17">
        <f>0</f>
        <v>0</v>
      </c>
      <c r="O259" s="12"/>
      <c r="P259" s="16">
        <f t="shared" si="18"/>
        <v>1</v>
      </c>
      <c r="Q259" s="18">
        <f t="shared" si="19"/>
        <v>0</v>
      </c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6"/>
      <c r="B260" s="25">
        <v>252</v>
      </c>
      <c r="C260" s="36" t="s">
        <v>275</v>
      </c>
      <c r="D260" s="46" t="s">
        <v>22</v>
      </c>
      <c r="E260" s="47">
        <v>95046</v>
      </c>
      <c r="F260" s="48">
        <v>2</v>
      </c>
      <c r="G260" s="49">
        <f t="shared" si="15"/>
        <v>158410</v>
      </c>
      <c r="H260" s="1"/>
      <c r="I260" s="41">
        <v>252</v>
      </c>
      <c r="J260" s="44" t="str">
        <f t="shared" si="16"/>
        <v>Редуктор заднего моста ГАЗ-66, 66-2402010</v>
      </c>
      <c r="K260" s="42"/>
      <c r="L260" s="15"/>
      <c r="M260" s="16" t="str">
        <f t="shared" si="17"/>
        <v>шт</v>
      </c>
      <c r="N260" s="17">
        <f>0</f>
        <v>0</v>
      </c>
      <c r="O260" s="12"/>
      <c r="P260" s="16">
        <f t="shared" si="18"/>
        <v>2</v>
      </c>
      <c r="Q260" s="18">
        <f t="shared" si="19"/>
        <v>0</v>
      </c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6"/>
      <c r="B261" s="25">
        <v>253</v>
      </c>
      <c r="C261" s="36" t="s">
        <v>276</v>
      </c>
      <c r="D261" s="46" t="s">
        <v>22</v>
      </c>
      <c r="E261" s="47">
        <v>34129.5</v>
      </c>
      <c r="F261" s="48">
        <v>1</v>
      </c>
      <c r="G261" s="49">
        <f t="shared" si="15"/>
        <v>28441.25</v>
      </c>
      <c r="H261" s="1"/>
      <c r="I261" s="41">
        <v>253</v>
      </c>
      <c r="J261" s="44" t="str">
        <f t="shared" si="16"/>
        <v>Главная передача, 66-2403010</v>
      </c>
      <c r="K261" s="42"/>
      <c r="L261" s="15"/>
      <c r="M261" s="16" t="str">
        <f t="shared" si="17"/>
        <v>шт</v>
      </c>
      <c r="N261" s="17">
        <f>0</f>
        <v>0</v>
      </c>
      <c r="O261" s="12"/>
      <c r="P261" s="16">
        <f t="shared" si="18"/>
        <v>1</v>
      </c>
      <c r="Q261" s="18">
        <f t="shared" si="19"/>
        <v>0</v>
      </c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6"/>
      <c r="B262" s="25">
        <v>254</v>
      </c>
      <c r="C262" s="36" t="s">
        <v>277</v>
      </c>
      <c r="D262" s="46" t="s">
        <v>22</v>
      </c>
      <c r="E262" s="47">
        <v>2530.5</v>
      </c>
      <c r="F262" s="48">
        <v>8</v>
      </c>
      <c r="G262" s="49">
        <f t="shared" si="15"/>
        <v>16870</v>
      </c>
      <c r="H262" s="1"/>
      <c r="I262" s="41">
        <v>254</v>
      </c>
      <c r="J262" s="44" t="str">
        <f t="shared" si="16"/>
        <v>Наконечник правый, 66-3003056</v>
      </c>
      <c r="K262" s="42"/>
      <c r="L262" s="15"/>
      <c r="M262" s="16" t="str">
        <f t="shared" si="17"/>
        <v>шт</v>
      </c>
      <c r="N262" s="17">
        <f>0</f>
        <v>0</v>
      </c>
      <c r="O262" s="12"/>
      <c r="P262" s="16">
        <f t="shared" si="18"/>
        <v>8</v>
      </c>
      <c r="Q262" s="18">
        <f t="shared" si="19"/>
        <v>0</v>
      </c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6"/>
      <c r="B263" s="25">
        <v>255</v>
      </c>
      <c r="C263" s="36" t="s">
        <v>278</v>
      </c>
      <c r="D263" s="46" t="s">
        <v>22</v>
      </c>
      <c r="E263" s="47">
        <v>2481</v>
      </c>
      <c r="F263" s="48">
        <v>8</v>
      </c>
      <c r="G263" s="49">
        <f t="shared" si="15"/>
        <v>16540</v>
      </c>
      <c r="H263" s="1"/>
      <c r="I263" s="41">
        <v>255</v>
      </c>
      <c r="J263" s="44" t="str">
        <f t="shared" si="16"/>
        <v>Наконечник левый, 66-3003057</v>
      </c>
      <c r="K263" s="42"/>
      <c r="L263" s="15"/>
      <c r="M263" s="16" t="str">
        <f t="shared" si="17"/>
        <v>шт</v>
      </c>
      <c r="N263" s="17">
        <f>0</f>
        <v>0</v>
      </c>
      <c r="O263" s="12"/>
      <c r="P263" s="16">
        <f t="shared" si="18"/>
        <v>8</v>
      </c>
      <c r="Q263" s="18">
        <f t="shared" si="19"/>
        <v>0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6"/>
      <c r="B264" s="25">
        <v>256</v>
      </c>
      <c r="C264" s="36" t="s">
        <v>279</v>
      </c>
      <c r="D264" s="46" t="s">
        <v>22</v>
      </c>
      <c r="E264" s="47">
        <v>21667.5</v>
      </c>
      <c r="F264" s="48">
        <v>1</v>
      </c>
      <c r="G264" s="49">
        <f t="shared" si="15"/>
        <v>18056.25</v>
      </c>
      <c r="H264" s="1"/>
      <c r="I264" s="41">
        <v>256</v>
      </c>
      <c r="J264" s="44" t="str">
        <f t="shared" si="16"/>
        <v>Механизм рулевой, 66-3400014</v>
      </c>
      <c r="K264" s="42"/>
      <c r="L264" s="15"/>
      <c r="M264" s="16" t="str">
        <f t="shared" si="17"/>
        <v>шт</v>
      </c>
      <c r="N264" s="17">
        <f>0</f>
        <v>0</v>
      </c>
      <c r="O264" s="12"/>
      <c r="P264" s="16">
        <f t="shared" si="18"/>
        <v>1</v>
      </c>
      <c r="Q264" s="18">
        <f t="shared" si="19"/>
        <v>0</v>
      </c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6"/>
      <c r="B265" s="25">
        <v>257</v>
      </c>
      <c r="C265" s="36" t="s">
        <v>280</v>
      </c>
      <c r="D265" s="46" t="s">
        <v>22</v>
      </c>
      <c r="E265" s="47">
        <v>8748</v>
      </c>
      <c r="F265" s="48">
        <v>2</v>
      </c>
      <c r="G265" s="49">
        <f t="shared" ref="G265:G327" si="20">(E265*F265)/1.2</f>
        <v>14580</v>
      </c>
      <c r="H265" s="1"/>
      <c r="I265" s="41">
        <v>257</v>
      </c>
      <c r="J265" s="44" t="str">
        <f t="shared" ref="J265:J328" si="21">C265</f>
        <v>Насос ГУРа, 66-3407011</v>
      </c>
      <c r="K265" s="42"/>
      <c r="L265" s="15"/>
      <c r="M265" s="16" t="str">
        <f t="shared" ref="M265:M328" si="22">D265</f>
        <v>шт</v>
      </c>
      <c r="N265" s="17">
        <f>0</f>
        <v>0</v>
      </c>
      <c r="O265" s="12"/>
      <c r="P265" s="16">
        <f t="shared" ref="P265:P328" si="23">F265</f>
        <v>2</v>
      </c>
      <c r="Q265" s="18">
        <f t="shared" si="19"/>
        <v>0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6"/>
      <c r="B266" s="25">
        <v>258</v>
      </c>
      <c r="C266" s="36" t="s">
        <v>281</v>
      </c>
      <c r="D266" s="46" t="s">
        <v>23</v>
      </c>
      <c r="E266" s="47">
        <v>2613</v>
      </c>
      <c r="F266" s="48">
        <v>7</v>
      </c>
      <c r="G266" s="49">
        <f t="shared" si="20"/>
        <v>15242.5</v>
      </c>
      <c r="H266" s="1"/>
      <c r="I266" s="41">
        <v>258</v>
      </c>
      <c r="J266" s="44" t="str">
        <f t="shared" si="21"/>
        <v>Шланг ГУР (3шт), 66-3408020</v>
      </c>
      <c r="K266" s="42"/>
      <c r="L266" s="15"/>
      <c r="M266" s="16" t="str">
        <f t="shared" si="22"/>
        <v>компл</v>
      </c>
      <c r="N266" s="17">
        <f>0</f>
        <v>0</v>
      </c>
      <c r="O266" s="12"/>
      <c r="P266" s="16">
        <f t="shared" si="23"/>
        <v>7</v>
      </c>
      <c r="Q266" s="18">
        <f t="shared" ref="Q266:Q329" si="24">O266*P266</f>
        <v>0</v>
      </c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30" x14ac:dyDescent="0.25">
      <c r="A267" s="6"/>
      <c r="B267" s="25">
        <v>259</v>
      </c>
      <c r="C267" s="36" t="s">
        <v>282</v>
      </c>
      <c r="D267" s="46" t="s">
        <v>22</v>
      </c>
      <c r="E267" s="47">
        <v>862.5</v>
      </c>
      <c r="F267" s="48">
        <v>10</v>
      </c>
      <c r="G267" s="49">
        <f t="shared" si="20"/>
        <v>7187.5</v>
      </c>
      <c r="H267" s="1"/>
      <c r="I267" s="41">
        <v>259</v>
      </c>
      <c r="J267" s="44" t="str">
        <f t="shared" si="21"/>
        <v>Цилиндр колесной переднего тормоза в сборе правый, 66-3501040</v>
      </c>
      <c r="K267" s="42"/>
      <c r="L267" s="15"/>
      <c r="M267" s="16" t="str">
        <f t="shared" si="22"/>
        <v>шт</v>
      </c>
      <c r="N267" s="17">
        <f>0</f>
        <v>0</v>
      </c>
      <c r="O267" s="12"/>
      <c r="P267" s="16">
        <f t="shared" si="23"/>
        <v>10</v>
      </c>
      <c r="Q267" s="18">
        <f t="shared" si="24"/>
        <v>0</v>
      </c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30" x14ac:dyDescent="0.25">
      <c r="A268" s="6"/>
      <c r="B268" s="25">
        <v>260</v>
      </c>
      <c r="C268" s="36" t="s">
        <v>283</v>
      </c>
      <c r="D268" s="46" t="s">
        <v>22</v>
      </c>
      <c r="E268" s="47">
        <v>862.5</v>
      </c>
      <c r="F268" s="48">
        <v>10</v>
      </c>
      <c r="G268" s="49">
        <f t="shared" si="20"/>
        <v>7187.5</v>
      </c>
      <c r="H268" s="1"/>
      <c r="I268" s="41">
        <v>260</v>
      </c>
      <c r="J268" s="44" t="str">
        <f t="shared" si="21"/>
        <v>Цилиндр колесной переднего тормоза в сборе левый, 66-3501041</v>
      </c>
      <c r="K268" s="42"/>
      <c r="L268" s="15"/>
      <c r="M268" s="16" t="str">
        <f t="shared" si="22"/>
        <v>шт</v>
      </c>
      <c r="N268" s="17">
        <f>0</f>
        <v>0</v>
      </c>
      <c r="O268" s="12"/>
      <c r="P268" s="16">
        <f t="shared" si="23"/>
        <v>10</v>
      </c>
      <c r="Q268" s="18">
        <f t="shared" si="24"/>
        <v>0</v>
      </c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30" x14ac:dyDescent="0.25">
      <c r="A269" s="6"/>
      <c r="B269" s="25">
        <v>261</v>
      </c>
      <c r="C269" s="36" t="s">
        <v>284</v>
      </c>
      <c r="D269" s="46" t="s">
        <v>22</v>
      </c>
      <c r="E269" s="47">
        <v>1179</v>
      </c>
      <c r="F269" s="48">
        <v>8</v>
      </c>
      <c r="G269" s="49">
        <f t="shared" si="20"/>
        <v>7860</v>
      </c>
      <c r="H269" s="1"/>
      <c r="I269" s="41">
        <v>261</v>
      </c>
      <c r="J269" s="44" t="str">
        <f t="shared" si="21"/>
        <v>Колодка тормозная с накладкой в сборе ГАЗ-66, 66-3502090-01</v>
      </c>
      <c r="K269" s="42"/>
      <c r="L269" s="15"/>
      <c r="M269" s="16" t="str">
        <f t="shared" si="22"/>
        <v>шт</v>
      </c>
      <c r="N269" s="17">
        <f>0</f>
        <v>0</v>
      </c>
      <c r="O269" s="12"/>
      <c r="P269" s="16">
        <f t="shared" si="23"/>
        <v>8</v>
      </c>
      <c r="Q269" s="18">
        <f t="shared" si="24"/>
        <v>0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6"/>
      <c r="B270" s="25">
        <v>262</v>
      </c>
      <c r="C270" s="36" t="s">
        <v>285</v>
      </c>
      <c r="D270" s="46" t="s">
        <v>22</v>
      </c>
      <c r="E270" s="47">
        <v>5329.5</v>
      </c>
      <c r="F270" s="48">
        <v>1</v>
      </c>
      <c r="G270" s="49">
        <f t="shared" si="20"/>
        <v>4441.25</v>
      </c>
      <c r="H270" s="1"/>
      <c r="I270" s="41">
        <v>262</v>
      </c>
      <c r="J270" s="44" t="str">
        <f t="shared" si="21"/>
        <v>Цилиндр главный тормозной, 6611-3505211</v>
      </c>
      <c r="K270" s="42"/>
      <c r="L270" s="15"/>
      <c r="M270" s="16" t="str">
        <f t="shared" si="22"/>
        <v>шт</v>
      </c>
      <c r="N270" s="17">
        <f>0</f>
        <v>0</v>
      </c>
      <c r="O270" s="12"/>
      <c r="P270" s="16">
        <f t="shared" si="23"/>
        <v>1</v>
      </c>
      <c r="Q270" s="18">
        <f t="shared" si="24"/>
        <v>0</v>
      </c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6"/>
      <c r="B271" s="25">
        <v>263</v>
      </c>
      <c r="C271" s="36" t="s">
        <v>286</v>
      </c>
      <c r="D271" s="46" t="s">
        <v>22</v>
      </c>
      <c r="E271" s="47">
        <v>862.5</v>
      </c>
      <c r="F271" s="48">
        <v>1</v>
      </c>
      <c r="G271" s="49">
        <f t="shared" si="20"/>
        <v>718.75</v>
      </c>
      <c r="H271" s="1"/>
      <c r="I271" s="41">
        <v>263</v>
      </c>
      <c r="J271" s="44" t="str">
        <f t="shared" si="21"/>
        <v>Цилиндр тормоза задний ГАЗ-66, 6616-3502040</v>
      </c>
      <c r="K271" s="42"/>
      <c r="L271" s="15"/>
      <c r="M271" s="16" t="str">
        <f t="shared" si="22"/>
        <v>шт</v>
      </c>
      <c r="N271" s="17">
        <f>0</f>
        <v>0</v>
      </c>
      <c r="O271" s="12"/>
      <c r="P271" s="16">
        <f t="shared" si="23"/>
        <v>1</v>
      </c>
      <c r="Q271" s="18">
        <f t="shared" si="24"/>
        <v>0</v>
      </c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6"/>
      <c r="B272" s="25">
        <v>264</v>
      </c>
      <c r="C272" s="36" t="s">
        <v>287</v>
      </c>
      <c r="D272" s="46" t="s">
        <v>22</v>
      </c>
      <c r="E272" s="47">
        <v>8697</v>
      </c>
      <c r="F272" s="48">
        <v>1</v>
      </c>
      <c r="G272" s="49">
        <f t="shared" si="20"/>
        <v>7247.5</v>
      </c>
      <c r="H272" s="1"/>
      <c r="I272" s="41">
        <v>264</v>
      </c>
      <c r="J272" s="44" t="str">
        <f t="shared" si="21"/>
        <v>Стартер Г-66 71-3708, 71-3708</v>
      </c>
      <c r="K272" s="42"/>
      <c r="L272" s="15"/>
      <c r="M272" s="16" t="str">
        <f t="shared" si="22"/>
        <v>шт</v>
      </c>
      <c r="N272" s="17">
        <f>0</f>
        <v>0</v>
      </c>
      <c r="O272" s="12"/>
      <c r="P272" s="16">
        <f t="shared" si="23"/>
        <v>1</v>
      </c>
      <c r="Q272" s="18">
        <f t="shared" si="24"/>
        <v>0</v>
      </c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6"/>
      <c r="B273" s="25">
        <v>265</v>
      </c>
      <c r="C273" s="36" t="s">
        <v>288</v>
      </c>
      <c r="D273" s="46" t="s">
        <v>22</v>
      </c>
      <c r="E273" s="47">
        <v>19482</v>
      </c>
      <c r="F273" s="48">
        <v>3</v>
      </c>
      <c r="G273" s="49">
        <f t="shared" si="20"/>
        <v>48705</v>
      </c>
      <c r="H273" s="1"/>
      <c r="I273" s="41">
        <v>265</v>
      </c>
      <c r="J273" s="44" t="str">
        <f t="shared" si="21"/>
        <v>Стартер ГАЗ 33081, 7402.3708 19ВУ178552</v>
      </c>
      <c r="K273" s="42"/>
      <c r="L273" s="15"/>
      <c r="M273" s="16" t="str">
        <f t="shared" si="22"/>
        <v>шт</v>
      </c>
      <c r="N273" s="17">
        <f>0</f>
        <v>0</v>
      </c>
      <c r="O273" s="12"/>
      <c r="P273" s="16">
        <f t="shared" si="23"/>
        <v>3</v>
      </c>
      <c r="Q273" s="18">
        <f t="shared" si="24"/>
        <v>0</v>
      </c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6"/>
      <c r="B274" s="25">
        <v>266</v>
      </c>
      <c r="C274" s="36" t="s">
        <v>289</v>
      </c>
      <c r="D274" s="46" t="s">
        <v>22</v>
      </c>
      <c r="E274" s="47">
        <v>1437</v>
      </c>
      <c r="F274" s="48">
        <v>4</v>
      </c>
      <c r="G274" s="49">
        <f t="shared" si="20"/>
        <v>4790</v>
      </c>
      <c r="H274" s="1"/>
      <c r="I274" s="41">
        <v>266</v>
      </c>
      <c r="J274" s="44" t="str">
        <f t="shared" si="21"/>
        <v>Подшипник, 7515 ГОСТ-520-89</v>
      </c>
      <c r="K274" s="42"/>
      <c r="L274" s="15"/>
      <c r="M274" s="16" t="str">
        <f t="shared" si="22"/>
        <v>шт</v>
      </c>
      <c r="N274" s="17">
        <f>0</f>
        <v>0</v>
      </c>
      <c r="O274" s="12"/>
      <c r="P274" s="16">
        <f t="shared" si="23"/>
        <v>4</v>
      </c>
      <c r="Q274" s="18">
        <f t="shared" si="24"/>
        <v>0</v>
      </c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30" x14ac:dyDescent="0.25">
      <c r="A275" s="6"/>
      <c r="B275" s="25">
        <v>267</v>
      </c>
      <c r="C275" s="36" t="s">
        <v>290</v>
      </c>
      <c r="D275" s="46" t="s">
        <v>22</v>
      </c>
      <c r="E275" s="47">
        <v>2598</v>
      </c>
      <c r="F275" s="48">
        <v>1</v>
      </c>
      <c r="G275" s="49">
        <f t="shared" si="20"/>
        <v>2165</v>
      </c>
      <c r="H275" s="1"/>
      <c r="I275" s="41">
        <v>267</v>
      </c>
      <c r="J275" s="44" t="str">
        <f t="shared" si="21"/>
        <v>Фара основная МАЗ, КАМАЗ, ГАЗ, УАЗ, ЗИЛ, 8702.3711010</v>
      </c>
      <c r="K275" s="42"/>
      <c r="L275" s="15"/>
      <c r="M275" s="16" t="str">
        <f t="shared" si="22"/>
        <v>шт</v>
      </c>
      <c r="N275" s="17">
        <f>0</f>
        <v>0</v>
      </c>
      <c r="O275" s="12"/>
      <c r="P275" s="16">
        <f t="shared" si="23"/>
        <v>1</v>
      </c>
      <c r="Q275" s="18">
        <f t="shared" si="24"/>
        <v>0</v>
      </c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6"/>
      <c r="B276" s="25">
        <v>268</v>
      </c>
      <c r="C276" s="36" t="s">
        <v>291</v>
      </c>
      <c r="D276" s="46" t="s">
        <v>22</v>
      </c>
      <c r="E276" s="47">
        <v>930</v>
      </c>
      <c r="F276" s="48">
        <v>1</v>
      </c>
      <c r="G276" s="49">
        <f t="shared" si="20"/>
        <v>775</v>
      </c>
      <c r="H276" s="1"/>
      <c r="I276" s="41">
        <v>268</v>
      </c>
      <c r="J276" s="44" t="str">
        <f t="shared" si="21"/>
        <v>Фильтр  маслянный  ЕГЕРЬ, DIFA 5101/1</v>
      </c>
      <c r="K276" s="42"/>
      <c r="L276" s="15"/>
      <c r="M276" s="16" t="str">
        <f t="shared" si="22"/>
        <v>шт</v>
      </c>
      <c r="N276" s="17">
        <f>0</f>
        <v>0</v>
      </c>
      <c r="O276" s="12"/>
      <c r="P276" s="16">
        <f t="shared" si="23"/>
        <v>1</v>
      </c>
      <c r="Q276" s="18">
        <f t="shared" si="24"/>
        <v>0</v>
      </c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6"/>
      <c r="B277" s="25">
        <v>269</v>
      </c>
      <c r="C277" s="36" t="s">
        <v>292</v>
      </c>
      <c r="D277" s="46" t="s">
        <v>22</v>
      </c>
      <c r="E277" s="47">
        <v>1929</v>
      </c>
      <c r="F277" s="48">
        <v>4</v>
      </c>
      <c r="G277" s="49">
        <f t="shared" si="20"/>
        <v>6430</v>
      </c>
      <c r="H277" s="1"/>
      <c r="I277" s="41">
        <v>269</v>
      </c>
      <c r="J277" s="44" t="str">
        <f t="shared" si="21"/>
        <v>Подшипник (6-27606аш2) Espra, ES6606</v>
      </c>
      <c r="K277" s="42"/>
      <c r="L277" s="15"/>
      <c r="M277" s="16" t="str">
        <f t="shared" si="22"/>
        <v>шт</v>
      </c>
      <c r="N277" s="17">
        <f>0</f>
        <v>0</v>
      </c>
      <c r="O277" s="12"/>
      <c r="P277" s="16">
        <f t="shared" si="23"/>
        <v>4</v>
      </c>
      <c r="Q277" s="18">
        <f t="shared" si="24"/>
        <v>0</v>
      </c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6"/>
      <c r="B278" s="25">
        <v>270</v>
      </c>
      <c r="C278" s="36" t="s">
        <v>293</v>
      </c>
      <c r="D278" s="46" t="s">
        <v>22</v>
      </c>
      <c r="E278" s="47">
        <v>5775</v>
      </c>
      <c r="F278" s="48">
        <v>2</v>
      </c>
      <c r="G278" s="49">
        <f t="shared" si="20"/>
        <v>9625</v>
      </c>
      <c r="H278" s="1"/>
      <c r="I278" s="41">
        <v>270</v>
      </c>
      <c r="J278" s="44" t="str">
        <f t="shared" si="21"/>
        <v>Стекло ветровое Газель, GAZT0015</v>
      </c>
      <c r="K278" s="42"/>
      <c r="L278" s="15"/>
      <c r="M278" s="16" t="str">
        <f t="shared" si="22"/>
        <v>шт</v>
      </c>
      <c r="N278" s="17">
        <f>0</f>
        <v>0</v>
      </c>
      <c r="O278" s="12"/>
      <c r="P278" s="16">
        <f t="shared" si="23"/>
        <v>2</v>
      </c>
      <c r="Q278" s="18">
        <f t="shared" si="24"/>
        <v>0</v>
      </c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6"/>
      <c r="B279" s="25">
        <v>271</v>
      </c>
      <c r="C279" s="36" t="s">
        <v>294</v>
      </c>
      <c r="D279" s="46" t="s">
        <v>22</v>
      </c>
      <c r="E279" s="47">
        <v>1539</v>
      </c>
      <c r="F279" s="48">
        <v>12</v>
      </c>
      <c r="G279" s="49">
        <f t="shared" si="20"/>
        <v>15390</v>
      </c>
      <c r="H279" s="1"/>
      <c r="I279" s="41">
        <v>271</v>
      </c>
      <c r="J279" s="44" t="str">
        <f t="shared" si="21"/>
        <v>Фильтр воздушный, GB-502 (EF-43K)</v>
      </c>
      <c r="K279" s="42"/>
      <c r="L279" s="15"/>
      <c r="M279" s="16" t="str">
        <f t="shared" si="22"/>
        <v>шт</v>
      </c>
      <c r="N279" s="17">
        <f>0</f>
        <v>0</v>
      </c>
      <c r="O279" s="12"/>
      <c r="P279" s="16">
        <f t="shared" si="23"/>
        <v>12</v>
      </c>
      <c r="Q279" s="18">
        <f t="shared" si="24"/>
        <v>0</v>
      </c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30" x14ac:dyDescent="0.25">
      <c r="A280" s="6"/>
      <c r="B280" s="25">
        <v>272</v>
      </c>
      <c r="C280" s="36" t="s">
        <v>295</v>
      </c>
      <c r="D280" s="46" t="s">
        <v>23</v>
      </c>
      <c r="E280" s="47">
        <v>1170</v>
      </c>
      <c r="F280" s="48">
        <v>4</v>
      </c>
      <c r="G280" s="49">
        <f t="shared" si="20"/>
        <v>3900</v>
      </c>
      <c r="H280" s="1"/>
      <c r="I280" s="41">
        <v>272</v>
      </c>
      <c r="J280" s="44" t="str">
        <f t="shared" si="21"/>
        <v>Свеча зажигания Brisk № 17 для ЗИЛ, ГАЗ, УАЗ, N 17 (BRISK)</v>
      </c>
      <c r="K280" s="42"/>
      <c r="L280" s="15"/>
      <c r="M280" s="16" t="str">
        <f t="shared" si="22"/>
        <v>компл</v>
      </c>
      <c r="N280" s="17">
        <f>0</f>
        <v>0</v>
      </c>
      <c r="O280" s="12"/>
      <c r="P280" s="16">
        <f t="shared" si="23"/>
        <v>4</v>
      </c>
      <c r="Q280" s="18">
        <f t="shared" si="24"/>
        <v>0</v>
      </c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6"/>
      <c r="B281" s="25">
        <v>273</v>
      </c>
      <c r="C281" s="36" t="s">
        <v>296</v>
      </c>
      <c r="D281" s="46" t="s">
        <v>22</v>
      </c>
      <c r="E281" s="47">
        <v>555</v>
      </c>
      <c r="F281" s="48">
        <v>1</v>
      </c>
      <c r="G281" s="49">
        <f t="shared" si="20"/>
        <v>462.5</v>
      </c>
      <c r="H281" s="1"/>
      <c r="I281" s="41">
        <v>273</v>
      </c>
      <c r="J281" s="44" t="str">
        <f t="shared" si="21"/>
        <v>Фильтр масляный, NF-1501</v>
      </c>
      <c r="K281" s="42"/>
      <c r="L281" s="15"/>
      <c r="M281" s="16" t="str">
        <f t="shared" si="22"/>
        <v>шт</v>
      </c>
      <c r="N281" s="17">
        <f>0</f>
        <v>0</v>
      </c>
      <c r="O281" s="12"/>
      <c r="P281" s="16">
        <f t="shared" si="23"/>
        <v>1</v>
      </c>
      <c r="Q281" s="18">
        <f t="shared" si="24"/>
        <v>0</v>
      </c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30" x14ac:dyDescent="0.25">
      <c r="A282" s="6"/>
      <c r="B282" s="25">
        <v>274</v>
      </c>
      <c r="C282" s="36" t="s">
        <v>297</v>
      </c>
      <c r="D282" s="46" t="s">
        <v>22</v>
      </c>
      <c r="E282" s="47">
        <v>3370.5</v>
      </c>
      <c r="F282" s="48">
        <v>2</v>
      </c>
      <c r="G282" s="49">
        <f t="shared" si="20"/>
        <v>5617.5</v>
      </c>
      <c r="H282" s="1"/>
      <c r="I282" s="41">
        <v>274</v>
      </c>
      <c r="J282" s="44" t="str">
        <f t="shared" si="21"/>
        <v>Фильтр грубой очистки топлива (дизель) ГАЗ, ПАЗ, PL 270 (GB-6118)</v>
      </c>
      <c r="K282" s="42"/>
      <c r="L282" s="15"/>
      <c r="M282" s="16" t="str">
        <f t="shared" si="22"/>
        <v>шт</v>
      </c>
      <c r="N282" s="17">
        <f>0</f>
        <v>0</v>
      </c>
      <c r="O282" s="12"/>
      <c r="P282" s="16">
        <f t="shared" si="23"/>
        <v>2</v>
      </c>
      <c r="Q282" s="18">
        <f t="shared" si="24"/>
        <v>0</v>
      </c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30" x14ac:dyDescent="0.25">
      <c r="A283" s="6"/>
      <c r="B283" s="25">
        <v>275</v>
      </c>
      <c r="C283" s="36" t="s">
        <v>298</v>
      </c>
      <c r="D283" s="46" t="s">
        <v>22</v>
      </c>
      <c r="E283" s="47">
        <v>2488.5</v>
      </c>
      <c r="F283" s="48">
        <v>4</v>
      </c>
      <c r="G283" s="49">
        <f t="shared" si="20"/>
        <v>8295</v>
      </c>
      <c r="H283" s="1"/>
      <c r="I283" s="41">
        <v>275</v>
      </c>
      <c r="J283" s="44" t="str">
        <f t="shared" si="21"/>
        <v>Фильтр-патрон осушитель воздуха , WABCO 432.410.22.27</v>
      </c>
      <c r="K283" s="42"/>
      <c r="L283" s="15"/>
      <c r="M283" s="16" t="str">
        <f t="shared" si="22"/>
        <v>шт</v>
      </c>
      <c r="N283" s="17">
        <f>0</f>
        <v>0</v>
      </c>
      <c r="O283" s="12"/>
      <c r="P283" s="16">
        <f t="shared" si="23"/>
        <v>4</v>
      </c>
      <c r="Q283" s="18">
        <f t="shared" si="24"/>
        <v>0</v>
      </c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6"/>
      <c r="B284" s="25">
        <v>276</v>
      </c>
      <c r="C284" s="36" t="s">
        <v>299</v>
      </c>
      <c r="D284" s="46" t="s">
        <v>22</v>
      </c>
      <c r="E284" s="47">
        <v>280.5</v>
      </c>
      <c r="F284" s="48">
        <v>8</v>
      </c>
      <c r="G284" s="49">
        <f t="shared" si="20"/>
        <v>1870</v>
      </c>
      <c r="H284" s="1"/>
      <c r="I284" s="41">
        <v>276</v>
      </c>
      <c r="J284" s="44" t="str">
        <f t="shared" si="21"/>
        <v>Свеча зажигания, А-14</v>
      </c>
      <c r="K284" s="42"/>
      <c r="L284" s="15"/>
      <c r="M284" s="16" t="str">
        <f t="shared" si="22"/>
        <v>шт</v>
      </c>
      <c r="N284" s="17">
        <f>0</f>
        <v>0</v>
      </c>
      <c r="O284" s="12"/>
      <c r="P284" s="16">
        <f t="shared" si="23"/>
        <v>8</v>
      </c>
      <c r="Q284" s="18">
        <f t="shared" si="24"/>
        <v>0</v>
      </c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6"/>
      <c r="B285" s="25">
        <v>277</v>
      </c>
      <c r="C285" s="36" t="s">
        <v>300</v>
      </c>
      <c r="D285" s="46" t="s">
        <v>22</v>
      </c>
      <c r="E285" s="47">
        <v>277.5</v>
      </c>
      <c r="F285" s="48">
        <v>2</v>
      </c>
      <c r="G285" s="49">
        <f t="shared" si="20"/>
        <v>462.5</v>
      </c>
      <c r="H285" s="1"/>
      <c r="I285" s="41">
        <v>277</v>
      </c>
      <c r="J285" s="44" t="str">
        <f t="shared" si="21"/>
        <v>Ремень генератора, А1500</v>
      </c>
      <c r="K285" s="42"/>
      <c r="L285" s="15"/>
      <c r="M285" s="16" t="str">
        <f t="shared" si="22"/>
        <v>шт</v>
      </c>
      <c r="N285" s="17">
        <f>0</f>
        <v>0</v>
      </c>
      <c r="O285" s="12"/>
      <c r="P285" s="16">
        <f t="shared" si="23"/>
        <v>2</v>
      </c>
      <c r="Q285" s="18">
        <f t="shared" si="24"/>
        <v>0</v>
      </c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6"/>
      <c r="B286" s="25">
        <v>278</v>
      </c>
      <c r="C286" s="36" t="s">
        <v>301</v>
      </c>
      <c r="D286" s="46" t="s">
        <v>22</v>
      </c>
      <c r="E286" s="47">
        <v>23560.5</v>
      </c>
      <c r="F286" s="48">
        <v>1</v>
      </c>
      <c r="G286" s="49">
        <f t="shared" si="20"/>
        <v>19633.75</v>
      </c>
      <c r="H286" s="1"/>
      <c r="I286" s="41">
        <v>278</v>
      </c>
      <c r="J286" s="44" t="str">
        <f t="shared" si="21"/>
        <v>Компрессор ГАЗ 33081, А29.05.000</v>
      </c>
      <c r="K286" s="42"/>
      <c r="L286" s="15"/>
      <c r="M286" s="16" t="str">
        <f t="shared" si="22"/>
        <v>шт</v>
      </c>
      <c r="N286" s="17">
        <f>0</f>
        <v>0</v>
      </c>
      <c r="O286" s="12"/>
      <c r="P286" s="16">
        <f t="shared" si="23"/>
        <v>1</v>
      </c>
      <c r="Q286" s="18">
        <f t="shared" si="24"/>
        <v>0</v>
      </c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6"/>
      <c r="B287" s="25">
        <v>279</v>
      </c>
      <c r="C287" s="36" t="s">
        <v>302</v>
      </c>
      <c r="D287" s="46" t="s">
        <v>22</v>
      </c>
      <c r="E287" s="47">
        <v>1663.5</v>
      </c>
      <c r="F287" s="48">
        <v>1</v>
      </c>
      <c r="G287" s="49">
        <f t="shared" si="20"/>
        <v>1386.25</v>
      </c>
      <c r="H287" s="1"/>
      <c r="I287" s="41">
        <v>279</v>
      </c>
      <c r="J287" s="44" t="str">
        <f t="shared" si="21"/>
        <v>Катушка зажигания, Б-115В-3705000-01</v>
      </c>
      <c r="K287" s="42"/>
      <c r="L287" s="15"/>
      <c r="M287" s="16" t="str">
        <f t="shared" si="22"/>
        <v>шт</v>
      </c>
      <c r="N287" s="17">
        <f>0</f>
        <v>0</v>
      </c>
      <c r="O287" s="12"/>
      <c r="P287" s="16">
        <f t="shared" si="23"/>
        <v>1</v>
      </c>
      <c r="Q287" s="18">
        <f t="shared" si="24"/>
        <v>0</v>
      </c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6"/>
      <c r="B288" s="25">
        <v>280</v>
      </c>
      <c r="C288" s="36" t="s">
        <v>303</v>
      </c>
      <c r="D288" s="46" t="s">
        <v>22</v>
      </c>
      <c r="E288" s="47">
        <v>480</v>
      </c>
      <c r="F288" s="48">
        <v>4</v>
      </c>
      <c r="G288" s="49">
        <f t="shared" si="20"/>
        <v>1600</v>
      </c>
      <c r="H288" s="1"/>
      <c r="I288" s="41">
        <v>280</v>
      </c>
      <c r="J288" s="44" t="str">
        <f t="shared" si="21"/>
        <v>Зеркало малое (дополнительное), В-2 (170*220)</v>
      </c>
      <c r="K288" s="42"/>
      <c r="L288" s="15"/>
      <c r="M288" s="16" t="str">
        <f t="shared" si="22"/>
        <v>шт</v>
      </c>
      <c r="N288" s="17">
        <f>0</f>
        <v>0</v>
      </c>
      <c r="O288" s="12"/>
      <c r="P288" s="16">
        <f t="shared" si="23"/>
        <v>4</v>
      </c>
      <c r="Q288" s="18">
        <f t="shared" si="24"/>
        <v>0</v>
      </c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6"/>
      <c r="B289" s="25">
        <v>281</v>
      </c>
      <c r="C289" s="36" t="s">
        <v>304</v>
      </c>
      <c r="D289" s="46" t="s">
        <v>22</v>
      </c>
      <c r="E289" s="47">
        <v>771</v>
      </c>
      <c r="F289" s="48">
        <v>12</v>
      </c>
      <c r="G289" s="49">
        <f t="shared" si="20"/>
        <v>7710</v>
      </c>
      <c r="H289" s="1"/>
      <c r="I289" s="41">
        <v>281</v>
      </c>
      <c r="J289" s="44" t="str">
        <f t="shared" si="21"/>
        <v>Крестовина Г-66, 53А-2201030, Г-66, 53А-2201030</v>
      </c>
      <c r="K289" s="42"/>
      <c r="L289" s="15"/>
      <c r="M289" s="16" t="str">
        <f t="shared" si="22"/>
        <v>шт</v>
      </c>
      <c r="N289" s="17">
        <f>0</f>
        <v>0</v>
      </c>
      <c r="O289" s="12"/>
      <c r="P289" s="16">
        <f t="shared" si="23"/>
        <v>12</v>
      </c>
      <c r="Q289" s="18">
        <f t="shared" si="24"/>
        <v>0</v>
      </c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30" x14ac:dyDescent="0.25">
      <c r="A290" s="6"/>
      <c r="B290" s="25">
        <v>282</v>
      </c>
      <c r="C290" s="36" t="s">
        <v>305</v>
      </c>
      <c r="D290" s="46" t="s">
        <v>22</v>
      </c>
      <c r="E290" s="47">
        <v>1294.5</v>
      </c>
      <c r="F290" s="48">
        <v>2</v>
      </c>
      <c r="G290" s="49">
        <f t="shared" si="20"/>
        <v>2157.5</v>
      </c>
      <c r="H290" s="1"/>
      <c r="I290" s="41">
        <v>282</v>
      </c>
      <c r="J290" s="44" t="str">
        <f t="shared" si="21"/>
        <v xml:space="preserve">Колодки тормозные (бараб) ГАЗ 27527 , Г3302-3221- 2217 </v>
      </c>
      <c r="K290" s="42"/>
      <c r="L290" s="15"/>
      <c r="M290" s="16" t="str">
        <f t="shared" si="22"/>
        <v>шт</v>
      </c>
      <c r="N290" s="17">
        <f>0</f>
        <v>0</v>
      </c>
      <c r="O290" s="12"/>
      <c r="P290" s="16">
        <f t="shared" si="23"/>
        <v>2</v>
      </c>
      <c r="Q290" s="18">
        <f t="shared" si="24"/>
        <v>0</v>
      </c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30" x14ac:dyDescent="0.25">
      <c r="A291" s="6"/>
      <c r="B291" s="25">
        <v>283</v>
      </c>
      <c r="C291" s="36" t="s">
        <v>306</v>
      </c>
      <c r="D291" s="46" t="s">
        <v>22</v>
      </c>
      <c r="E291" s="47">
        <v>1023</v>
      </c>
      <c r="F291" s="48">
        <v>1</v>
      </c>
      <c r="G291" s="49">
        <f t="shared" si="20"/>
        <v>852.5</v>
      </c>
      <c r="H291" s="1"/>
      <c r="I291" s="41">
        <v>283</v>
      </c>
      <c r="J291" s="44" t="str">
        <f t="shared" si="21"/>
        <v>Комплект проводов высокого напряжения ГАЗ-53 511-3707243, ГАЗ-53 511-3707243</v>
      </c>
      <c r="K291" s="42"/>
      <c r="L291" s="15"/>
      <c r="M291" s="16" t="str">
        <f t="shared" si="22"/>
        <v>шт</v>
      </c>
      <c r="N291" s="17">
        <f>0</f>
        <v>0</v>
      </c>
      <c r="O291" s="12"/>
      <c r="P291" s="16">
        <f t="shared" si="23"/>
        <v>1</v>
      </c>
      <c r="Q291" s="18">
        <f t="shared" si="24"/>
        <v>0</v>
      </c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30" x14ac:dyDescent="0.25">
      <c r="A292" s="6"/>
      <c r="B292" s="25">
        <v>284</v>
      </c>
      <c r="C292" s="36" t="s">
        <v>307</v>
      </c>
      <c r="D292" s="46" t="s">
        <v>22</v>
      </c>
      <c r="E292" s="47">
        <v>9450</v>
      </c>
      <c r="F292" s="48">
        <v>4</v>
      </c>
      <c r="G292" s="49">
        <f t="shared" si="20"/>
        <v>31500</v>
      </c>
      <c r="H292" s="1"/>
      <c r="I292" s="41">
        <v>284</v>
      </c>
      <c r="J292" s="44" t="str">
        <f t="shared" si="21"/>
        <v>Стекло ветровое ГАЗ-66 66-01-5206010, ГАЗ-66 66-01-5206010</v>
      </c>
      <c r="K292" s="42"/>
      <c r="L292" s="15"/>
      <c r="M292" s="16" t="str">
        <f t="shared" si="22"/>
        <v>шт</v>
      </c>
      <c r="N292" s="17">
        <f>0</f>
        <v>0</v>
      </c>
      <c r="O292" s="12"/>
      <c r="P292" s="16">
        <f t="shared" si="23"/>
        <v>4</v>
      </c>
      <c r="Q292" s="18">
        <f t="shared" si="24"/>
        <v>0</v>
      </c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45" x14ac:dyDescent="0.25">
      <c r="A293" s="6"/>
      <c r="B293" s="25">
        <v>285</v>
      </c>
      <c r="C293" s="36" t="s">
        <v>308</v>
      </c>
      <c r="D293" s="46" t="s">
        <v>22</v>
      </c>
      <c r="E293" s="47">
        <v>862.5</v>
      </c>
      <c r="F293" s="48">
        <v>1</v>
      </c>
      <c r="G293" s="49">
        <f t="shared" si="20"/>
        <v>718.75</v>
      </c>
      <c r="H293" s="1"/>
      <c r="I293" s="41">
        <v>285</v>
      </c>
      <c r="J293" s="44" t="str">
        <f t="shared" si="21"/>
        <v>Цилиндр тормозной  ГАЗ-66 66-16-3501040 передний правый, ГАЗ-66 66-16-3501040 передний правый</v>
      </c>
      <c r="K293" s="42"/>
      <c r="L293" s="15"/>
      <c r="M293" s="16" t="str">
        <f t="shared" si="22"/>
        <v>шт</v>
      </c>
      <c r="N293" s="17">
        <f>0</f>
        <v>0</v>
      </c>
      <c r="O293" s="12"/>
      <c r="P293" s="16">
        <f t="shared" si="23"/>
        <v>1</v>
      </c>
      <c r="Q293" s="18">
        <f t="shared" si="24"/>
        <v>0</v>
      </c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45" x14ac:dyDescent="0.25">
      <c r="A294" s="6"/>
      <c r="B294" s="25">
        <v>286</v>
      </c>
      <c r="C294" s="36" t="s">
        <v>309</v>
      </c>
      <c r="D294" s="46" t="s">
        <v>22</v>
      </c>
      <c r="E294" s="47">
        <v>862.5</v>
      </c>
      <c r="F294" s="48">
        <v>2</v>
      </c>
      <c r="G294" s="49">
        <f t="shared" si="20"/>
        <v>1437.5</v>
      </c>
      <c r="H294" s="1"/>
      <c r="I294" s="41">
        <v>286</v>
      </c>
      <c r="J294" s="44" t="str">
        <f t="shared" si="21"/>
        <v>Цилиндр тормозной  ГАЗ-66 66-16-3501041 передний левый, ГАЗ-66 66-16-3501041 передний левый</v>
      </c>
      <c r="K294" s="42"/>
      <c r="L294" s="15"/>
      <c r="M294" s="16" t="str">
        <f t="shared" si="22"/>
        <v>шт</v>
      </c>
      <c r="N294" s="17">
        <f>0</f>
        <v>0</v>
      </c>
      <c r="O294" s="12"/>
      <c r="P294" s="16">
        <f t="shared" si="23"/>
        <v>2</v>
      </c>
      <c r="Q294" s="18">
        <f t="shared" si="24"/>
        <v>0</v>
      </c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6"/>
      <c r="B295" s="25">
        <v>287</v>
      </c>
      <c r="C295" s="36" t="s">
        <v>310</v>
      </c>
      <c r="D295" s="46" t="s">
        <v>22</v>
      </c>
      <c r="E295" s="47">
        <v>840</v>
      </c>
      <c r="F295" s="48">
        <v>1</v>
      </c>
      <c r="G295" s="49">
        <f t="shared" si="20"/>
        <v>700</v>
      </c>
      <c r="H295" s="1"/>
      <c r="I295" s="41">
        <v>287</v>
      </c>
      <c r="J295" s="44" t="str">
        <f t="shared" si="21"/>
        <v>Трос спидометра Г-66 ГВН-300Ж1, ГВН-300Ж1</v>
      </c>
      <c r="K295" s="42"/>
      <c r="L295" s="15"/>
      <c r="M295" s="16" t="str">
        <f t="shared" si="22"/>
        <v>шт</v>
      </c>
      <c r="N295" s="17">
        <f>0</f>
        <v>0</v>
      </c>
      <c r="O295" s="12"/>
      <c r="P295" s="16">
        <f t="shared" si="23"/>
        <v>1</v>
      </c>
      <c r="Q295" s="18">
        <f t="shared" si="24"/>
        <v>0</v>
      </c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6"/>
      <c r="B296" s="25">
        <v>288</v>
      </c>
      <c r="C296" s="36" t="s">
        <v>311</v>
      </c>
      <c r="D296" s="46" t="s">
        <v>22</v>
      </c>
      <c r="E296" s="47">
        <v>7842</v>
      </c>
      <c r="F296" s="48">
        <v>1</v>
      </c>
      <c r="G296" s="49">
        <f t="shared" si="20"/>
        <v>6535</v>
      </c>
      <c r="H296" s="1"/>
      <c r="I296" s="41">
        <v>288</v>
      </c>
      <c r="J296" s="44" t="str">
        <f t="shared" si="21"/>
        <v>Генератор, ГГ273В1-3701000-03</v>
      </c>
      <c r="K296" s="42"/>
      <c r="L296" s="15"/>
      <c r="M296" s="16" t="str">
        <f t="shared" si="22"/>
        <v>шт</v>
      </c>
      <c r="N296" s="17">
        <f>0</f>
        <v>0</v>
      </c>
      <c r="O296" s="12"/>
      <c r="P296" s="16">
        <f t="shared" si="23"/>
        <v>1</v>
      </c>
      <c r="Q296" s="18">
        <f t="shared" si="24"/>
        <v>0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30" x14ac:dyDescent="0.25">
      <c r="A297" s="6"/>
      <c r="B297" s="25">
        <v>289</v>
      </c>
      <c r="C297" s="36" t="s">
        <v>312</v>
      </c>
      <c r="D297" s="46" t="s">
        <v>22</v>
      </c>
      <c r="E297" s="47">
        <v>23560.5</v>
      </c>
      <c r="F297" s="48">
        <v>1</v>
      </c>
      <c r="G297" s="49">
        <f t="shared" si="20"/>
        <v>19633.75</v>
      </c>
      <c r="H297" s="1"/>
      <c r="I297" s="41">
        <v>289</v>
      </c>
      <c r="J297" s="44" t="str">
        <f t="shared" si="21"/>
        <v>Пневмокомпрессор, для дв. ММЗ Д245 А29.05.000-А-06</v>
      </c>
      <c r="K297" s="42"/>
      <c r="L297" s="15"/>
      <c r="M297" s="16" t="str">
        <f t="shared" si="22"/>
        <v>шт</v>
      </c>
      <c r="N297" s="17">
        <f>0</f>
        <v>0</v>
      </c>
      <c r="O297" s="12"/>
      <c r="P297" s="16">
        <f t="shared" si="23"/>
        <v>1</v>
      </c>
      <c r="Q297" s="18">
        <f t="shared" si="24"/>
        <v>0</v>
      </c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30" x14ac:dyDescent="0.25">
      <c r="A298" s="6"/>
      <c r="B298" s="25">
        <v>290</v>
      </c>
      <c r="C298" s="36" t="s">
        <v>313</v>
      </c>
      <c r="D298" s="46" t="s">
        <v>23</v>
      </c>
      <c r="E298" s="47">
        <v>2587.5</v>
      </c>
      <c r="F298" s="48">
        <v>1</v>
      </c>
      <c r="G298" s="49">
        <f t="shared" si="20"/>
        <v>2156.25</v>
      </c>
      <c r="H298" s="1"/>
      <c r="I298" s="41">
        <v>290</v>
      </c>
      <c r="J298" s="44" t="str">
        <f t="shared" si="21"/>
        <v>Комплект прокладок двигателя ГАЗ-53, 3307, для ЗМЗ-511, 20 наименований</v>
      </c>
      <c r="K298" s="42"/>
      <c r="L298" s="15"/>
      <c r="M298" s="16" t="str">
        <f t="shared" si="22"/>
        <v>компл</v>
      </c>
      <c r="N298" s="17">
        <f>0</f>
        <v>0</v>
      </c>
      <c r="O298" s="12"/>
      <c r="P298" s="16">
        <f t="shared" si="23"/>
        <v>1</v>
      </c>
      <c r="Q298" s="18">
        <f t="shared" si="24"/>
        <v>0</v>
      </c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60" x14ac:dyDescent="0.25">
      <c r="A299" s="6"/>
      <c r="B299" s="25">
        <v>291</v>
      </c>
      <c r="C299" s="36" t="s">
        <v>314</v>
      </c>
      <c r="D299" s="46" t="s">
        <v>22</v>
      </c>
      <c r="E299" s="47">
        <v>2997</v>
      </c>
      <c r="F299" s="48">
        <v>3</v>
      </c>
      <c r="G299" s="49">
        <f t="shared" si="20"/>
        <v>7492.5</v>
      </c>
      <c r="H299" s="1"/>
      <c r="I299" s="41">
        <v>291</v>
      </c>
      <c r="J299" s="44" t="str">
        <f t="shared" si="21"/>
        <v>Фильтр тонкой очистки топлива ямз534 Евро 4/М18*1,5/ЕКО-03,372 WDK962.1/9.3.18/B7290, Евро 4/М18*1,5/ЕКО-03,372 WDK962.1/9.3.18/B7290</v>
      </c>
      <c r="K299" s="42"/>
      <c r="L299" s="15"/>
      <c r="M299" s="16" t="str">
        <f t="shared" si="22"/>
        <v>шт</v>
      </c>
      <c r="N299" s="17">
        <f>0</f>
        <v>0</v>
      </c>
      <c r="O299" s="12"/>
      <c r="P299" s="16">
        <f t="shared" si="23"/>
        <v>3</v>
      </c>
      <c r="Q299" s="18">
        <f t="shared" si="24"/>
        <v>0</v>
      </c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6"/>
      <c r="B300" s="25">
        <v>292</v>
      </c>
      <c r="C300" s="36" t="s">
        <v>315</v>
      </c>
      <c r="D300" s="46" t="s">
        <v>22</v>
      </c>
      <c r="E300" s="47">
        <v>20550</v>
      </c>
      <c r="F300" s="48">
        <v>2</v>
      </c>
      <c r="G300" s="49">
        <f t="shared" si="20"/>
        <v>34250</v>
      </c>
      <c r="H300" s="1"/>
      <c r="I300" s="41">
        <v>292</v>
      </c>
      <c r="J300" s="44" t="str">
        <f t="shared" si="21"/>
        <v>Карбюратор К-135 66-70-1107, К-135 66-70-1107</v>
      </c>
      <c r="K300" s="42"/>
      <c r="L300" s="15"/>
      <c r="M300" s="16" t="str">
        <f t="shared" si="22"/>
        <v>шт</v>
      </c>
      <c r="N300" s="17">
        <f>0</f>
        <v>0</v>
      </c>
      <c r="O300" s="12"/>
      <c r="P300" s="16">
        <f t="shared" si="23"/>
        <v>2</v>
      </c>
      <c r="Q300" s="18">
        <f t="shared" si="24"/>
        <v>0</v>
      </c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6"/>
      <c r="B301" s="25">
        <v>293</v>
      </c>
      <c r="C301" s="36" t="s">
        <v>316</v>
      </c>
      <c r="D301" s="46" t="s">
        <v>22</v>
      </c>
      <c r="E301" s="47">
        <v>4425</v>
      </c>
      <c r="F301" s="48">
        <v>1</v>
      </c>
      <c r="G301" s="49">
        <f t="shared" si="20"/>
        <v>3687.5</v>
      </c>
      <c r="H301" s="1"/>
      <c r="I301" s="41">
        <v>293</v>
      </c>
      <c r="J301" s="44" t="str">
        <f t="shared" si="21"/>
        <v>Модуль педальный, КДБА 453621.008-32</v>
      </c>
      <c r="K301" s="42"/>
      <c r="L301" s="15"/>
      <c r="M301" s="16" t="str">
        <f t="shared" si="22"/>
        <v>шт</v>
      </c>
      <c r="N301" s="17">
        <f>0</f>
        <v>0</v>
      </c>
      <c r="O301" s="12"/>
      <c r="P301" s="16">
        <f t="shared" si="23"/>
        <v>1</v>
      </c>
      <c r="Q301" s="18">
        <f t="shared" si="24"/>
        <v>0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6"/>
      <c r="B302" s="25">
        <v>294</v>
      </c>
      <c r="C302" s="36" t="s">
        <v>317</v>
      </c>
      <c r="D302" s="46" t="s">
        <v>22</v>
      </c>
      <c r="E302" s="47">
        <v>157.5</v>
      </c>
      <c r="F302" s="48">
        <v>1</v>
      </c>
      <c r="G302" s="49">
        <f t="shared" si="20"/>
        <v>131.25</v>
      </c>
      <c r="H302" s="1"/>
      <c r="I302" s="41">
        <v>294</v>
      </c>
      <c r="J302" s="44" t="str">
        <f t="shared" si="21"/>
        <v xml:space="preserve">Датчик выключатель стоп-сигнала, ММ-125 </v>
      </c>
      <c r="K302" s="42"/>
      <c r="L302" s="15"/>
      <c r="M302" s="16" t="str">
        <f t="shared" si="22"/>
        <v>шт</v>
      </c>
      <c r="N302" s="17">
        <f>0</f>
        <v>0</v>
      </c>
      <c r="O302" s="12"/>
      <c r="P302" s="16">
        <f t="shared" si="23"/>
        <v>1</v>
      </c>
      <c r="Q302" s="18">
        <f t="shared" si="24"/>
        <v>0</v>
      </c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6"/>
      <c r="B303" s="25">
        <v>295</v>
      </c>
      <c r="C303" s="36" t="s">
        <v>318</v>
      </c>
      <c r="D303" s="46" t="s">
        <v>22</v>
      </c>
      <c r="E303" s="47">
        <v>519</v>
      </c>
      <c r="F303" s="48">
        <v>2</v>
      </c>
      <c r="G303" s="49">
        <f t="shared" si="20"/>
        <v>865</v>
      </c>
      <c r="H303" s="1"/>
      <c r="I303" s="41">
        <v>295</v>
      </c>
      <c r="J303" s="44" t="str">
        <f t="shared" si="21"/>
        <v>Датчик, ММ-358</v>
      </c>
      <c r="K303" s="42"/>
      <c r="L303" s="15"/>
      <c r="M303" s="16" t="str">
        <f t="shared" si="22"/>
        <v>шт</v>
      </c>
      <c r="N303" s="17">
        <f>0</f>
        <v>0</v>
      </c>
      <c r="O303" s="12"/>
      <c r="P303" s="16">
        <f t="shared" si="23"/>
        <v>2</v>
      </c>
      <c r="Q303" s="18">
        <f t="shared" si="24"/>
        <v>0</v>
      </c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30" x14ac:dyDescent="0.25">
      <c r="A304" s="6"/>
      <c r="B304" s="25">
        <v>296</v>
      </c>
      <c r="C304" s="36" t="s">
        <v>319</v>
      </c>
      <c r="D304" s="46" t="s">
        <v>22</v>
      </c>
      <c r="E304" s="47">
        <v>352.5</v>
      </c>
      <c r="F304" s="48">
        <v>10</v>
      </c>
      <c r="G304" s="49">
        <f t="shared" si="20"/>
        <v>2937.5</v>
      </c>
      <c r="H304" s="1"/>
      <c r="I304" s="41">
        <v>296</v>
      </c>
      <c r="J304" s="44" t="str">
        <f t="shared" si="21"/>
        <v>Ремень вентилятора ММЗ 1308000 ГАЗ, ММЗ 1308000</v>
      </c>
      <c r="K304" s="42"/>
      <c r="L304" s="15"/>
      <c r="M304" s="16" t="str">
        <f t="shared" si="22"/>
        <v>шт</v>
      </c>
      <c r="N304" s="17">
        <f>0</f>
        <v>0</v>
      </c>
      <c r="O304" s="12"/>
      <c r="P304" s="16">
        <f t="shared" si="23"/>
        <v>10</v>
      </c>
      <c r="Q304" s="18">
        <f t="shared" si="24"/>
        <v>0</v>
      </c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6"/>
      <c r="B305" s="25">
        <v>297</v>
      </c>
      <c r="C305" s="36" t="s">
        <v>320</v>
      </c>
      <c r="D305" s="46" t="s">
        <v>22</v>
      </c>
      <c r="E305" s="47">
        <v>1242</v>
      </c>
      <c r="F305" s="48">
        <v>1</v>
      </c>
      <c r="G305" s="49">
        <f t="shared" si="20"/>
        <v>1035</v>
      </c>
      <c r="H305" s="1"/>
      <c r="I305" s="41">
        <v>297</v>
      </c>
      <c r="J305" s="44" t="str">
        <f t="shared" si="21"/>
        <v>Мотор отопителя ГАЗ-53, МЭ 236/21.3780</v>
      </c>
      <c r="K305" s="42"/>
      <c r="L305" s="15"/>
      <c r="M305" s="16" t="str">
        <f t="shared" si="22"/>
        <v>шт</v>
      </c>
      <c r="N305" s="17">
        <f>0</f>
        <v>0</v>
      </c>
      <c r="O305" s="12"/>
      <c r="P305" s="16">
        <f t="shared" si="23"/>
        <v>1</v>
      </c>
      <c r="Q305" s="18">
        <f t="shared" si="24"/>
        <v>0</v>
      </c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6"/>
      <c r="B306" s="25">
        <v>298</v>
      </c>
      <c r="C306" s="36" t="s">
        <v>321</v>
      </c>
      <c r="D306" s="46" t="s">
        <v>22</v>
      </c>
      <c r="E306" s="47">
        <v>22380</v>
      </c>
      <c r="F306" s="48">
        <v>1</v>
      </c>
      <c r="G306" s="49">
        <f t="shared" si="20"/>
        <v>18650</v>
      </c>
      <c r="H306" s="1"/>
      <c r="I306" s="41">
        <v>298</v>
      </c>
      <c r="J306" s="44" t="str">
        <f t="shared" si="21"/>
        <v>Турбокопрессор ГАЗ-3308, ТКР 6-00.02</v>
      </c>
      <c r="K306" s="42"/>
      <c r="L306" s="15"/>
      <c r="M306" s="16" t="str">
        <f t="shared" si="22"/>
        <v>шт</v>
      </c>
      <c r="N306" s="17">
        <f>0</f>
        <v>0</v>
      </c>
      <c r="O306" s="12"/>
      <c r="P306" s="16">
        <f t="shared" si="23"/>
        <v>1</v>
      </c>
      <c r="Q306" s="18">
        <f t="shared" si="24"/>
        <v>0</v>
      </c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6"/>
      <c r="B307" s="25">
        <v>299</v>
      </c>
      <c r="C307" s="36" t="s">
        <v>322</v>
      </c>
      <c r="D307" s="46" t="s">
        <v>22</v>
      </c>
      <c r="E307" s="47">
        <v>33252</v>
      </c>
      <c r="F307" s="48">
        <v>2</v>
      </c>
      <c r="G307" s="49">
        <f t="shared" si="20"/>
        <v>55420</v>
      </c>
      <c r="H307" s="1"/>
      <c r="I307" s="41">
        <v>299</v>
      </c>
      <c r="J307" s="44" t="str">
        <f t="shared" si="21"/>
        <v>Турбокомпрессор ГАЗ 33081, ТКР 651.0903</v>
      </c>
      <c r="K307" s="42"/>
      <c r="L307" s="15"/>
      <c r="M307" s="16" t="str">
        <f t="shared" si="22"/>
        <v>шт</v>
      </c>
      <c r="N307" s="17">
        <f>0</f>
        <v>0</v>
      </c>
      <c r="O307" s="12"/>
      <c r="P307" s="16">
        <f t="shared" si="23"/>
        <v>2</v>
      </c>
      <c r="Q307" s="18">
        <f t="shared" si="24"/>
        <v>0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6"/>
      <c r="B308" s="25">
        <v>300</v>
      </c>
      <c r="C308" s="36" t="s">
        <v>323</v>
      </c>
      <c r="D308" s="46" t="s">
        <v>22</v>
      </c>
      <c r="E308" s="47">
        <v>33252</v>
      </c>
      <c r="F308" s="48">
        <v>1</v>
      </c>
      <c r="G308" s="49">
        <f t="shared" si="20"/>
        <v>27710</v>
      </c>
      <c r="H308" s="1"/>
      <c r="I308" s="41">
        <v>300</v>
      </c>
      <c r="J308" s="44" t="str">
        <f t="shared" si="21"/>
        <v>Турбокомпрессор для Д.245.7Е2, ТКР-6-1-09.03</v>
      </c>
      <c r="K308" s="42"/>
      <c r="L308" s="15"/>
      <c r="M308" s="16" t="str">
        <f t="shared" si="22"/>
        <v>шт</v>
      </c>
      <c r="N308" s="17">
        <f>0</f>
        <v>0</v>
      </c>
      <c r="O308" s="12"/>
      <c r="P308" s="16">
        <f t="shared" si="23"/>
        <v>1</v>
      </c>
      <c r="Q308" s="18">
        <f t="shared" si="24"/>
        <v>0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6"/>
      <c r="B309" s="25">
        <v>301</v>
      </c>
      <c r="C309" s="36" t="s">
        <v>324</v>
      </c>
      <c r="D309" s="46" t="s">
        <v>22</v>
      </c>
      <c r="E309" s="47">
        <v>1738.5</v>
      </c>
      <c r="F309" s="48">
        <v>4</v>
      </c>
      <c r="G309" s="49">
        <f t="shared" si="20"/>
        <v>5795</v>
      </c>
      <c r="H309" s="1"/>
      <c r="I309" s="41">
        <v>301</v>
      </c>
      <c r="J309" s="44" t="str">
        <f t="shared" si="21"/>
        <v xml:space="preserve"> Фара комплект, ФГ-122 (металл)</v>
      </c>
      <c r="K309" s="42"/>
      <c r="L309" s="15"/>
      <c r="M309" s="16" t="str">
        <f t="shared" si="22"/>
        <v>шт</v>
      </c>
      <c r="N309" s="17">
        <f>0</f>
        <v>0</v>
      </c>
      <c r="O309" s="12"/>
      <c r="P309" s="16">
        <f t="shared" si="23"/>
        <v>4</v>
      </c>
      <c r="Q309" s="18">
        <f t="shared" si="24"/>
        <v>0</v>
      </c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6"/>
      <c r="B310" s="25">
        <v>302</v>
      </c>
      <c r="C310" s="36" t="s">
        <v>325</v>
      </c>
      <c r="D310" s="46" t="s">
        <v>22</v>
      </c>
      <c r="E310" s="47">
        <v>322.5</v>
      </c>
      <c r="F310" s="48">
        <v>4</v>
      </c>
      <c r="G310" s="49">
        <f>(E310*F310)/1.2</f>
        <v>1075</v>
      </c>
      <c r="H310" s="1"/>
      <c r="I310" s="41">
        <v>302</v>
      </c>
      <c r="J310" s="44" t="str">
        <f t="shared" si="21"/>
        <v>Ремень 1280, 11*10</v>
      </c>
      <c r="K310" s="42"/>
      <c r="L310" s="15"/>
      <c r="M310" s="16" t="str">
        <f t="shared" si="22"/>
        <v>шт</v>
      </c>
      <c r="N310" s="17">
        <f>0</f>
        <v>0</v>
      </c>
      <c r="O310" s="12"/>
      <c r="P310" s="16">
        <f t="shared" si="23"/>
        <v>4</v>
      </c>
      <c r="Q310" s="18">
        <f t="shared" si="24"/>
        <v>0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30" x14ac:dyDescent="0.25">
      <c r="A311" s="6"/>
      <c r="B311" s="25">
        <v>303</v>
      </c>
      <c r="C311" s="36" t="s">
        <v>326</v>
      </c>
      <c r="D311" s="46" t="s">
        <v>22</v>
      </c>
      <c r="E311" s="47">
        <v>3567</v>
      </c>
      <c r="F311" s="48">
        <v>1</v>
      </c>
      <c r="G311" s="49">
        <f t="shared" si="20"/>
        <v>2972.5</v>
      </c>
      <c r="H311" s="1"/>
      <c r="I311" s="41">
        <v>303</v>
      </c>
      <c r="J311" s="44" t="str">
        <f t="shared" si="21"/>
        <v>Комплект прокладок двигателя (полн. 28шт), 130-100*РК</v>
      </c>
      <c r="K311" s="42"/>
      <c r="L311" s="15"/>
      <c r="M311" s="16" t="str">
        <f t="shared" si="22"/>
        <v>шт</v>
      </c>
      <c r="N311" s="17">
        <f>0</f>
        <v>0</v>
      </c>
      <c r="O311" s="12"/>
      <c r="P311" s="16">
        <f t="shared" si="23"/>
        <v>1</v>
      </c>
      <c r="Q311" s="18">
        <f t="shared" si="24"/>
        <v>0</v>
      </c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6"/>
      <c r="B312" s="25">
        <v>304</v>
      </c>
      <c r="C312" s="36" t="s">
        <v>327</v>
      </c>
      <c r="D312" s="46" t="s">
        <v>23</v>
      </c>
      <c r="E312" s="47">
        <v>7470</v>
      </c>
      <c r="F312" s="48">
        <v>1</v>
      </c>
      <c r="G312" s="49">
        <f t="shared" si="20"/>
        <v>6225</v>
      </c>
      <c r="H312" s="1"/>
      <c r="I312" s="41">
        <v>304</v>
      </c>
      <c r="J312" s="44" t="str">
        <f t="shared" si="21"/>
        <v>поршневые кольца ЗИЛ 131, 130-1000101</v>
      </c>
      <c r="K312" s="42"/>
      <c r="L312" s="15"/>
      <c r="M312" s="16" t="str">
        <f t="shared" si="22"/>
        <v>компл</v>
      </c>
      <c r="N312" s="17">
        <f>0</f>
        <v>0</v>
      </c>
      <c r="O312" s="12"/>
      <c r="P312" s="16">
        <f t="shared" si="23"/>
        <v>1</v>
      </c>
      <c r="Q312" s="18">
        <f t="shared" si="24"/>
        <v>0</v>
      </c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6"/>
      <c r="B313" s="25">
        <v>305</v>
      </c>
      <c r="C313" s="36" t="s">
        <v>328</v>
      </c>
      <c r="D313" s="46" t="s">
        <v>23</v>
      </c>
      <c r="E313" s="47">
        <v>955.5</v>
      </c>
      <c r="F313" s="48">
        <v>2</v>
      </c>
      <c r="G313" s="49">
        <f t="shared" si="20"/>
        <v>1592.5</v>
      </c>
      <c r="H313" s="1"/>
      <c r="I313" s="41">
        <v>305</v>
      </c>
      <c r="J313" s="44" t="str">
        <f t="shared" si="21"/>
        <v>Вкладыши коренные, 130-1000102</v>
      </c>
      <c r="K313" s="42"/>
      <c r="L313" s="15"/>
      <c r="M313" s="16" t="str">
        <f t="shared" si="22"/>
        <v>компл</v>
      </c>
      <c r="N313" s="17">
        <f>0</f>
        <v>0</v>
      </c>
      <c r="O313" s="12"/>
      <c r="P313" s="16">
        <f t="shared" si="23"/>
        <v>2</v>
      </c>
      <c r="Q313" s="18">
        <f t="shared" si="24"/>
        <v>0</v>
      </c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6"/>
      <c r="B314" s="25">
        <v>306</v>
      </c>
      <c r="C314" s="36" t="s">
        <v>329</v>
      </c>
      <c r="D314" s="46" t="s">
        <v>23</v>
      </c>
      <c r="E314" s="47">
        <v>930</v>
      </c>
      <c r="F314" s="48">
        <v>2</v>
      </c>
      <c r="G314" s="49">
        <f t="shared" si="20"/>
        <v>1550</v>
      </c>
      <c r="H314" s="1"/>
      <c r="I314" s="41">
        <v>306</v>
      </c>
      <c r="J314" s="44" t="str">
        <f t="shared" si="21"/>
        <v>Вкладыши шатунные, 130-1000104</v>
      </c>
      <c r="K314" s="42"/>
      <c r="L314" s="15"/>
      <c r="M314" s="16" t="str">
        <f t="shared" si="22"/>
        <v>компл</v>
      </c>
      <c r="N314" s="17">
        <f>0</f>
        <v>0</v>
      </c>
      <c r="O314" s="12"/>
      <c r="P314" s="16">
        <f t="shared" si="23"/>
        <v>2</v>
      </c>
      <c r="Q314" s="18">
        <f t="shared" si="24"/>
        <v>0</v>
      </c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30" x14ac:dyDescent="0.25">
      <c r="A315" s="6"/>
      <c r="B315" s="25">
        <v>307</v>
      </c>
      <c r="C315" s="36" t="s">
        <v>330</v>
      </c>
      <c r="D315" s="46" t="s">
        <v>22</v>
      </c>
      <c r="E315" s="47">
        <v>39525</v>
      </c>
      <c r="F315" s="48">
        <v>2</v>
      </c>
      <c r="G315" s="49">
        <f t="shared" si="20"/>
        <v>65875</v>
      </c>
      <c r="H315" s="1"/>
      <c r="I315" s="41">
        <v>307</v>
      </c>
      <c r="J315" s="44" t="str">
        <f t="shared" si="21"/>
        <v>комплект поршневой группы(полный) ЗИЛ-130, 130-1000108-А</v>
      </c>
      <c r="K315" s="42"/>
      <c r="L315" s="15"/>
      <c r="M315" s="16" t="str">
        <f t="shared" si="22"/>
        <v>шт</v>
      </c>
      <c r="N315" s="17">
        <f>0</f>
        <v>0</v>
      </c>
      <c r="O315" s="12"/>
      <c r="P315" s="16">
        <f t="shared" si="23"/>
        <v>2</v>
      </c>
      <c r="Q315" s="18">
        <f t="shared" si="24"/>
        <v>0</v>
      </c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6"/>
      <c r="B316" s="25">
        <v>308</v>
      </c>
      <c r="C316" s="36" t="s">
        <v>331</v>
      </c>
      <c r="D316" s="46" t="s">
        <v>22</v>
      </c>
      <c r="E316" s="47">
        <v>35400</v>
      </c>
      <c r="F316" s="48">
        <v>2</v>
      </c>
      <c r="G316" s="49">
        <f t="shared" si="20"/>
        <v>59000</v>
      </c>
      <c r="H316" s="1"/>
      <c r="I316" s="41">
        <v>308</v>
      </c>
      <c r="J316" s="44" t="str">
        <f t="shared" si="21"/>
        <v>Головка блока ЗИЛ, 130-1003012</v>
      </c>
      <c r="K316" s="42"/>
      <c r="L316" s="15"/>
      <c r="M316" s="16" t="str">
        <f t="shared" si="22"/>
        <v>шт</v>
      </c>
      <c r="N316" s="17">
        <f>0</f>
        <v>0</v>
      </c>
      <c r="O316" s="12"/>
      <c r="P316" s="16">
        <f t="shared" si="23"/>
        <v>2</v>
      </c>
      <c r="Q316" s="18">
        <f t="shared" si="24"/>
        <v>0</v>
      </c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6"/>
      <c r="B317" s="25">
        <v>309</v>
      </c>
      <c r="C317" s="36" t="s">
        <v>332</v>
      </c>
      <c r="D317" s="46" t="s">
        <v>23</v>
      </c>
      <c r="E317" s="47">
        <v>1950</v>
      </c>
      <c r="F317" s="48">
        <v>1</v>
      </c>
      <c r="G317" s="49">
        <f t="shared" si="20"/>
        <v>1625</v>
      </c>
      <c r="H317" s="1"/>
      <c r="I317" s="41">
        <v>309</v>
      </c>
      <c r="J317" s="44" t="str">
        <f t="shared" si="21"/>
        <v>Колпачки маслосъемные, 130-1007000</v>
      </c>
      <c r="K317" s="42"/>
      <c r="L317" s="15"/>
      <c r="M317" s="16" t="str">
        <f t="shared" si="22"/>
        <v>компл</v>
      </c>
      <c r="N317" s="17">
        <f>0</f>
        <v>0</v>
      </c>
      <c r="O317" s="12"/>
      <c r="P317" s="16">
        <f t="shared" si="23"/>
        <v>1</v>
      </c>
      <c r="Q317" s="18">
        <f t="shared" si="24"/>
        <v>0</v>
      </c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30" x14ac:dyDescent="0.25">
      <c r="A318" s="6"/>
      <c r="B318" s="25">
        <v>310</v>
      </c>
      <c r="C318" s="36" t="s">
        <v>333</v>
      </c>
      <c r="D318" s="46" t="s">
        <v>22</v>
      </c>
      <c r="E318" s="47">
        <v>1950</v>
      </c>
      <c r="F318" s="48">
        <v>1</v>
      </c>
      <c r="G318" s="49">
        <f t="shared" si="20"/>
        <v>1625</v>
      </c>
      <c r="H318" s="1"/>
      <c r="I318" s="41">
        <v>310</v>
      </c>
      <c r="J318" s="44" t="str">
        <f t="shared" si="21"/>
        <v>Колпачки маслосъемные ЗИЛ 130-1007014-6, 130-1007014-6</v>
      </c>
      <c r="K318" s="42"/>
      <c r="L318" s="15"/>
      <c r="M318" s="16" t="str">
        <f t="shared" si="22"/>
        <v>шт</v>
      </c>
      <c r="N318" s="17">
        <f>0</f>
        <v>0</v>
      </c>
      <c r="O318" s="12"/>
      <c r="P318" s="16">
        <f t="shared" si="23"/>
        <v>1</v>
      </c>
      <c r="Q318" s="18">
        <f t="shared" si="24"/>
        <v>0</v>
      </c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6"/>
      <c r="B319" s="25">
        <v>311</v>
      </c>
      <c r="C319" s="36" t="s">
        <v>334</v>
      </c>
      <c r="D319" s="46" t="s">
        <v>22</v>
      </c>
      <c r="E319" s="47">
        <v>40897.5</v>
      </c>
      <c r="F319" s="48">
        <v>1</v>
      </c>
      <c r="G319" s="49">
        <f t="shared" si="20"/>
        <v>34081.25</v>
      </c>
      <c r="H319" s="1"/>
      <c r="I319" s="41">
        <v>311</v>
      </c>
      <c r="J319" s="44" t="str">
        <f t="shared" si="21"/>
        <v>Радиатор охлаждения, 130-1301010</v>
      </c>
      <c r="K319" s="42"/>
      <c r="L319" s="15"/>
      <c r="M319" s="16" t="str">
        <f t="shared" si="22"/>
        <v>шт</v>
      </c>
      <c r="N319" s="17">
        <f>0</f>
        <v>0</v>
      </c>
      <c r="O319" s="12"/>
      <c r="P319" s="16">
        <f t="shared" si="23"/>
        <v>1</v>
      </c>
      <c r="Q319" s="18">
        <f t="shared" si="24"/>
        <v>0</v>
      </c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6"/>
      <c r="B320" s="25">
        <v>312</v>
      </c>
      <c r="C320" s="36" t="s">
        <v>335</v>
      </c>
      <c r="D320" s="46" t="s">
        <v>22</v>
      </c>
      <c r="E320" s="47">
        <v>3792</v>
      </c>
      <c r="F320" s="48">
        <v>1</v>
      </c>
      <c r="G320" s="49">
        <f t="shared" si="20"/>
        <v>3160</v>
      </c>
      <c r="H320" s="1"/>
      <c r="I320" s="41">
        <v>312</v>
      </c>
      <c r="J320" s="44" t="str">
        <f t="shared" si="21"/>
        <v>Диск сцепления ведомый, 130-1601130</v>
      </c>
      <c r="K320" s="42"/>
      <c r="L320" s="15"/>
      <c r="M320" s="16" t="str">
        <f t="shared" si="22"/>
        <v>шт</v>
      </c>
      <c r="N320" s="17">
        <f>0</f>
        <v>0</v>
      </c>
      <c r="O320" s="12"/>
      <c r="P320" s="16">
        <f t="shared" si="23"/>
        <v>1</v>
      </c>
      <c r="Q320" s="18">
        <f t="shared" si="24"/>
        <v>0</v>
      </c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30" x14ac:dyDescent="0.25">
      <c r="A321" s="6"/>
      <c r="B321" s="25">
        <v>313</v>
      </c>
      <c r="C321" s="36" t="s">
        <v>336</v>
      </c>
      <c r="D321" s="46" t="s">
        <v>22</v>
      </c>
      <c r="E321" s="47">
        <v>6096</v>
      </c>
      <c r="F321" s="48">
        <v>3</v>
      </c>
      <c r="G321" s="49">
        <f t="shared" si="20"/>
        <v>15240</v>
      </c>
      <c r="H321" s="1"/>
      <c r="I321" s="41">
        <v>313</v>
      </c>
      <c r="J321" s="44" t="str">
        <f t="shared" si="21"/>
        <v>Диск сцепления ведомый МЗ (усиленный) ЗиЛ-130, 130-1601130М</v>
      </c>
      <c r="K321" s="42"/>
      <c r="L321" s="15"/>
      <c r="M321" s="16" t="str">
        <f t="shared" si="22"/>
        <v>шт</v>
      </c>
      <c r="N321" s="17">
        <f>0</f>
        <v>0</v>
      </c>
      <c r="O321" s="12"/>
      <c r="P321" s="16">
        <f t="shared" si="23"/>
        <v>3</v>
      </c>
      <c r="Q321" s="18">
        <f t="shared" si="24"/>
        <v>0</v>
      </c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30" x14ac:dyDescent="0.25">
      <c r="A322" s="6"/>
      <c r="B322" s="25">
        <v>314</v>
      </c>
      <c r="C322" s="36" t="s">
        <v>337</v>
      </c>
      <c r="D322" s="46" t="s">
        <v>22</v>
      </c>
      <c r="E322" s="47">
        <v>28210.5</v>
      </c>
      <c r="F322" s="48">
        <v>2</v>
      </c>
      <c r="G322" s="49">
        <f t="shared" si="20"/>
        <v>47017.5</v>
      </c>
      <c r="H322" s="1"/>
      <c r="I322" s="41">
        <v>314</v>
      </c>
      <c r="J322" s="44" t="str">
        <f t="shared" si="21"/>
        <v>Рессора перед. ЗИЛ 11лист (ст.обр.), 130-2902011-В</v>
      </c>
      <c r="K322" s="42"/>
      <c r="L322" s="15"/>
      <c r="M322" s="16" t="str">
        <f t="shared" si="22"/>
        <v>шт</v>
      </c>
      <c r="N322" s="17">
        <f>0</f>
        <v>0</v>
      </c>
      <c r="O322" s="12"/>
      <c r="P322" s="16">
        <f t="shared" si="23"/>
        <v>2</v>
      </c>
      <c r="Q322" s="18">
        <f t="shared" si="24"/>
        <v>0</v>
      </c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6"/>
      <c r="B323" s="25">
        <v>315</v>
      </c>
      <c r="C323" s="36" t="s">
        <v>338</v>
      </c>
      <c r="D323" s="46" t="s">
        <v>22</v>
      </c>
      <c r="E323" s="47">
        <v>27900</v>
      </c>
      <c r="F323" s="48">
        <v>1</v>
      </c>
      <c r="G323" s="49">
        <f t="shared" si="20"/>
        <v>23250</v>
      </c>
      <c r="H323" s="1"/>
      <c r="I323" s="41">
        <v>315</v>
      </c>
      <c r="J323" s="44" t="str">
        <f t="shared" si="21"/>
        <v>Компрессор ЗИЛ-130, 130-3509009Л</v>
      </c>
      <c r="K323" s="42"/>
      <c r="L323" s="15"/>
      <c r="M323" s="16" t="str">
        <f t="shared" si="22"/>
        <v>шт</v>
      </c>
      <c r="N323" s="17">
        <f>0</f>
        <v>0</v>
      </c>
      <c r="O323" s="12"/>
      <c r="P323" s="16">
        <f t="shared" si="23"/>
        <v>1</v>
      </c>
      <c r="Q323" s="18">
        <f t="shared" si="24"/>
        <v>0</v>
      </c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30" x14ac:dyDescent="0.25">
      <c r="A324" s="6"/>
      <c r="B324" s="25">
        <v>316</v>
      </c>
      <c r="C324" s="36" t="s">
        <v>339</v>
      </c>
      <c r="D324" s="46" t="s">
        <v>22</v>
      </c>
      <c r="E324" s="47">
        <v>43066.5</v>
      </c>
      <c r="F324" s="48">
        <v>2</v>
      </c>
      <c r="G324" s="49">
        <f t="shared" si="20"/>
        <v>71777.5</v>
      </c>
      <c r="H324" s="1"/>
      <c r="I324" s="41">
        <v>316</v>
      </c>
      <c r="J324" s="44" t="str">
        <f t="shared" si="21"/>
        <v>Рессора задняя в сборе ЗИЛ 130, 130Д-2912011-В2</v>
      </c>
      <c r="K324" s="42"/>
      <c r="L324" s="15"/>
      <c r="M324" s="16" t="str">
        <f t="shared" si="22"/>
        <v>шт</v>
      </c>
      <c r="N324" s="17">
        <f>0</f>
        <v>0</v>
      </c>
      <c r="O324" s="12"/>
      <c r="P324" s="16">
        <f t="shared" si="23"/>
        <v>2</v>
      </c>
      <c r="Q324" s="18">
        <f t="shared" si="24"/>
        <v>0</v>
      </c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30" x14ac:dyDescent="0.25">
      <c r="A325" s="6"/>
      <c r="B325" s="25">
        <v>317</v>
      </c>
      <c r="C325" s="36" t="s">
        <v>340</v>
      </c>
      <c r="D325" s="46" t="s">
        <v>22</v>
      </c>
      <c r="E325" s="47">
        <v>3567</v>
      </c>
      <c r="F325" s="48">
        <v>2</v>
      </c>
      <c r="G325" s="49">
        <f t="shared" si="20"/>
        <v>5945</v>
      </c>
      <c r="H325" s="1"/>
      <c r="I325" s="41">
        <v>317</v>
      </c>
      <c r="J325" s="44" t="str">
        <f t="shared" si="21"/>
        <v>Комплект прокладок двигателя ЗИЛ-130 полный, 19 наименований</v>
      </c>
      <c r="K325" s="42"/>
      <c r="L325" s="15"/>
      <c r="M325" s="16" t="str">
        <f t="shared" si="22"/>
        <v>шт</v>
      </c>
      <c r="N325" s="17">
        <f>0</f>
        <v>0</v>
      </c>
      <c r="O325" s="12"/>
      <c r="P325" s="16">
        <f t="shared" si="23"/>
        <v>2</v>
      </c>
      <c r="Q325" s="18">
        <f t="shared" si="24"/>
        <v>0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6"/>
      <c r="B326" s="25">
        <v>318</v>
      </c>
      <c r="C326" s="36" t="s">
        <v>341</v>
      </c>
      <c r="D326" s="46" t="s">
        <v>22</v>
      </c>
      <c r="E326" s="47">
        <v>6823.5</v>
      </c>
      <c r="F326" s="48">
        <v>1</v>
      </c>
      <c r="G326" s="49">
        <f t="shared" si="20"/>
        <v>5686.25</v>
      </c>
      <c r="H326" s="1"/>
      <c r="I326" s="41">
        <v>318</v>
      </c>
      <c r="J326" s="44" t="str">
        <f t="shared" si="21"/>
        <v>распределитель зажигания ЗИЛ-130, 4902.3706</v>
      </c>
      <c r="K326" s="42"/>
      <c r="L326" s="15"/>
      <c r="M326" s="16" t="str">
        <f t="shared" si="22"/>
        <v>шт</v>
      </c>
      <c r="N326" s="17">
        <f>0</f>
        <v>0</v>
      </c>
      <c r="O326" s="12"/>
      <c r="P326" s="16">
        <f t="shared" si="23"/>
        <v>1</v>
      </c>
      <c r="Q326" s="18">
        <f t="shared" si="24"/>
        <v>0</v>
      </c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6"/>
      <c r="B327" s="25">
        <v>319</v>
      </c>
      <c r="C327" s="36" t="s">
        <v>342</v>
      </c>
      <c r="D327" s="46" t="s">
        <v>22</v>
      </c>
      <c r="E327" s="47">
        <v>249300</v>
      </c>
      <c r="F327" s="48">
        <v>1</v>
      </c>
      <c r="G327" s="49">
        <f t="shared" si="20"/>
        <v>207750</v>
      </c>
      <c r="H327" s="1"/>
      <c r="I327" s="41">
        <v>319</v>
      </c>
      <c r="J327" s="44" t="str">
        <f t="shared" si="21"/>
        <v>двигатель ЗИЛ 130, 508.100040</v>
      </c>
      <c r="K327" s="42"/>
      <c r="L327" s="15"/>
      <c r="M327" s="16" t="str">
        <f t="shared" si="22"/>
        <v>шт</v>
      </c>
      <c r="N327" s="17">
        <f>0</f>
        <v>0</v>
      </c>
      <c r="O327" s="12"/>
      <c r="P327" s="16">
        <f t="shared" si="23"/>
        <v>1</v>
      </c>
      <c r="Q327" s="18">
        <f t="shared" si="24"/>
        <v>0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6"/>
      <c r="B328" s="25">
        <v>320</v>
      </c>
      <c r="C328" s="36" t="s">
        <v>343</v>
      </c>
      <c r="D328" s="46" t="s">
        <v>22</v>
      </c>
      <c r="E328" s="47">
        <v>3069</v>
      </c>
      <c r="F328" s="48">
        <v>2</v>
      </c>
      <c r="G328" s="49">
        <f t="shared" ref="G328:G390" si="25">(E328*F328)/1.2</f>
        <v>5115</v>
      </c>
      <c r="H328" s="1"/>
      <c r="I328" s="41">
        <v>320</v>
      </c>
      <c r="J328" s="44" t="str">
        <f t="shared" si="21"/>
        <v>Подшипник, 7815А</v>
      </c>
      <c r="K328" s="42"/>
      <c r="L328" s="15"/>
      <c r="M328" s="16" t="str">
        <f t="shared" si="22"/>
        <v>шт</v>
      </c>
      <c r="N328" s="17">
        <f>0</f>
        <v>0</v>
      </c>
      <c r="O328" s="12"/>
      <c r="P328" s="16">
        <f t="shared" si="23"/>
        <v>2</v>
      </c>
      <c r="Q328" s="18">
        <f t="shared" si="24"/>
        <v>0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6"/>
      <c r="B329" s="25">
        <v>321</v>
      </c>
      <c r="C329" s="36" t="s">
        <v>344</v>
      </c>
      <c r="D329" s="46" t="s">
        <v>22</v>
      </c>
      <c r="E329" s="47">
        <v>14152.5</v>
      </c>
      <c r="F329" s="48">
        <v>1</v>
      </c>
      <c r="G329" s="49">
        <f t="shared" si="25"/>
        <v>11793.75</v>
      </c>
      <c r="H329" s="1"/>
      <c r="I329" s="41">
        <v>321</v>
      </c>
      <c r="J329" s="44" t="str">
        <f t="shared" ref="J329:J392" si="26">C329</f>
        <v>карбюратор, К 88 А</v>
      </c>
      <c r="K329" s="42"/>
      <c r="L329" s="15"/>
      <c r="M329" s="16" t="str">
        <f t="shared" ref="M329:M392" si="27">D329</f>
        <v>шт</v>
      </c>
      <c r="N329" s="17">
        <f>0</f>
        <v>0</v>
      </c>
      <c r="O329" s="12"/>
      <c r="P329" s="16">
        <f t="shared" ref="P329:P392" si="28">F329</f>
        <v>1</v>
      </c>
      <c r="Q329" s="18">
        <f t="shared" si="24"/>
        <v>0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6"/>
      <c r="B330" s="25">
        <v>322</v>
      </c>
      <c r="C330" s="36" t="s">
        <v>345</v>
      </c>
      <c r="D330" s="46" t="s">
        <v>22</v>
      </c>
      <c r="E330" s="47">
        <v>18750</v>
      </c>
      <c r="F330" s="48">
        <v>1</v>
      </c>
      <c r="G330" s="49">
        <f t="shared" si="25"/>
        <v>15625</v>
      </c>
      <c r="H330" s="1"/>
      <c r="I330" s="41">
        <v>322</v>
      </c>
      <c r="J330" s="44" t="str">
        <f t="shared" si="26"/>
        <v>Стартер ЗИЛ, СТ230К-3708000</v>
      </c>
      <c r="K330" s="42"/>
      <c r="L330" s="15"/>
      <c r="M330" s="16" t="str">
        <f t="shared" si="27"/>
        <v>шт</v>
      </c>
      <c r="N330" s="17">
        <f>0</f>
        <v>0</v>
      </c>
      <c r="O330" s="12"/>
      <c r="P330" s="16">
        <f t="shared" si="28"/>
        <v>1</v>
      </c>
      <c r="Q330" s="18">
        <f t="shared" ref="Q330:Q393" si="29">O330*P330</f>
        <v>0</v>
      </c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6"/>
      <c r="B331" s="25">
        <v>323</v>
      </c>
      <c r="C331" s="36" t="s">
        <v>346</v>
      </c>
      <c r="D331" s="46" t="s">
        <v>22</v>
      </c>
      <c r="E331" s="47">
        <v>550.5</v>
      </c>
      <c r="F331" s="48">
        <v>15</v>
      </c>
      <c r="G331" s="49">
        <f t="shared" si="25"/>
        <v>6881.25</v>
      </c>
      <c r="H331" s="1"/>
      <c r="I331" s="41">
        <v>323</v>
      </c>
      <c r="J331" s="44" t="str">
        <f t="shared" si="26"/>
        <v>Фильтр воздушный, 040-1109080</v>
      </c>
      <c r="K331" s="42"/>
      <c r="L331" s="15"/>
      <c r="M331" s="16" t="str">
        <f t="shared" si="27"/>
        <v>шт</v>
      </c>
      <c r="N331" s="17">
        <f>0</f>
        <v>0</v>
      </c>
      <c r="O331" s="12"/>
      <c r="P331" s="16">
        <f t="shared" si="28"/>
        <v>15</v>
      </c>
      <c r="Q331" s="18">
        <f t="shared" si="29"/>
        <v>0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6"/>
      <c r="B332" s="25">
        <v>324</v>
      </c>
      <c r="C332" s="36" t="s">
        <v>347</v>
      </c>
      <c r="D332" s="46" t="s">
        <v>22</v>
      </c>
      <c r="E332" s="47">
        <v>495</v>
      </c>
      <c r="F332" s="48">
        <v>2</v>
      </c>
      <c r="G332" s="49">
        <f t="shared" si="25"/>
        <v>825</v>
      </c>
      <c r="H332" s="1"/>
      <c r="I332" s="41">
        <v>324</v>
      </c>
      <c r="J332" s="44" t="str">
        <f t="shared" si="26"/>
        <v>Оптический элемент, 09-3711200-10</v>
      </c>
      <c r="K332" s="42"/>
      <c r="L332" s="15"/>
      <c r="M332" s="16" t="str">
        <f t="shared" si="27"/>
        <v>шт</v>
      </c>
      <c r="N332" s="17">
        <f>0</f>
        <v>0</v>
      </c>
      <c r="O332" s="12"/>
      <c r="P332" s="16">
        <f t="shared" si="28"/>
        <v>2</v>
      </c>
      <c r="Q332" s="18">
        <f t="shared" si="29"/>
        <v>0</v>
      </c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6"/>
      <c r="B333" s="25">
        <v>325</v>
      </c>
      <c r="C333" s="36" t="s">
        <v>348</v>
      </c>
      <c r="D333" s="46" t="s">
        <v>22</v>
      </c>
      <c r="E333" s="47">
        <v>475.5</v>
      </c>
      <c r="F333" s="48">
        <v>2</v>
      </c>
      <c r="G333" s="49">
        <f t="shared" si="25"/>
        <v>792.5</v>
      </c>
      <c r="H333" s="1"/>
      <c r="I333" s="41">
        <v>325</v>
      </c>
      <c r="J333" s="44" t="str">
        <f t="shared" si="26"/>
        <v>Подшипник редуктора УАЗ передний, 102304</v>
      </c>
      <c r="K333" s="42"/>
      <c r="L333" s="15"/>
      <c r="M333" s="16" t="str">
        <f t="shared" si="27"/>
        <v>шт</v>
      </c>
      <c r="N333" s="17">
        <f>0</f>
        <v>0</v>
      </c>
      <c r="O333" s="12"/>
      <c r="P333" s="16">
        <f t="shared" si="28"/>
        <v>2</v>
      </c>
      <c r="Q333" s="18">
        <f t="shared" si="29"/>
        <v>0</v>
      </c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30" x14ac:dyDescent="0.25">
      <c r="A334" s="6"/>
      <c r="B334" s="25">
        <v>326</v>
      </c>
      <c r="C334" s="36" t="s">
        <v>349</v>
      </c>
      <c r="D334" s="46" t="s">
        <v>22</v>
      </c>
      <c r="E334" s="47">
        <v>94.5</v>
      </c>
      <c r="F334" s="48">
        <v>4</v>
      </c>
      <c r="G334" s="49">
        <f t="shared" si="25"/>
        <v>315</v>
      </c>
      <c r="H334" s="1"/>
      <c r="I334" s="41">
        <v>326</v>
      </c>
      <c r="J334" s="44" t="str">
        <f t="shared" si="26"/>
        <v>Фильтр топливный погружного насоса (сетка), 1118-1139200</v>
      </c>
      <c r="K334" s="42"/>
      <c r="L334" s="15"/>
      <c r="M334" s="16" t="str">
        <f t="shared" si="27"/>
        <v>шт</v>
      </c>
      <c r="N334" s="17">
        <f>0</f>
        <v>0</v>
      </c>
      <c r="O334" s="12"/>
      <c r="P334" s="16">
        <f t="shared" si="28"/>
        <v>4</v>
      </c>
      <c r="Q334" s="18">
        <f t="shared" si="29"/>
        <v>0</v>
      </c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6"/>
      <c r="B335" s="25">
        <v>327</v>
      </c>
      <c r="C335" s="36" t="s">
        <v>350</v>
      </c>
      <c r="D335" s="46" t="s">
        <v>22</v>
      </c>
      <c r="E335" s="47">
        <v>2260.5</v>
      </c>
      <c r="F335" s="48">
        <v>2</v>
      </c>
      <c r="G335" s="49">
        <f t="shared" si="25"/>
        <v>3767.5</v>
      </c>
      <c r="H335" s="1"/>
      <c r="I335" s="41">
        <v>327</v>
      </c>
      <c r="J335" s="44" t="str">
        <f t="shared" si="26"/>
        <v>Бачок омывателя , 1132-5208010</v>
      </c>
      <c r="K335" s="42"/>
      <c r="L335" s="15"/>
      <c r="M335" s="16" t="str">
        <f t="shared" si="27"/>
        <v>шт</v>
      </c>
      <c r="N335" s="17">
        <f>0</f>
        <v>0</v>
      </c>
      <c r="O335" s="12"/>
      <c r="P335" s="16">
        <f t="shared" si="28"/>
        <v>2</v>
      </c>
      <c r="Q335" s="18">
        <f t="shared" si="29"/>
        <v>0</v>
      </c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6"/>
      <c r="B336" s="25">
        <v>328</v>
      </c>
      <c r="C336" s="36" t="s">
        <v>351</v>
      </c>
      <c r="D336" s="46" t="s">
        <v>22</v>
      </c>
      <c r="E336" s="47">
        <v>796.5</v>
      </c>
      <c r="F336" s="48">
        <v>8</v>
      </c>
      <c r="G336" s="49">
        <f t="shared" si="25"/>
        <v>5310</v>
      </c>
      <c r="H336" s="1"/>
      <c r="I336" s="41">
        <v>328</v>
      </c>
      <c r="J336" s="44" t="str">
        <f t="shared" si="26"/>
        <v>Колодка тормозная, 12-3501090</v>
      </c>
      <c r="K336" s="42"/>
      <c r="L336" s="15"/>
      <c r="M336" s="16" t="str">
        <f t="shared" si="27"/>
        <v>шт</v>
      </c>
      <c r="N336" s="17">
        <f>0</f>
        <v>0</v>
      </c>
      <c r="O336" s="12"/>
      <c r="P336" s="16">
        <f t="shared" si="28"/>
        <v>8</v>
      </c>
      <c r="Q336" s="18">
        <f t="shared" si="29"/>
        <v>0</v>
      </c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6"/>
      <c r="B337" s="25">
        <v>329</v>
      </c>
      <c r="C337" s="36" t="s">
        <v>352</v>
      </c>
      <c r="D337" s="46" t="s">
        <v>23</v>
      </c>
      <c r="E337" s="47">
        <v>828</v>
      </c>
      <c r="F337" s="48">
        <v>26</v>
      </c>
      <c r="G337" s="49">
        <f t="shared" si="25"/>
        <v>17940</v>
      </c>
      <c r="H337" s="1"/>
      <c r="I337" s="41">
        <v>329</v>
      </c>
      <c r="J337" s="44" t="str">
        <f t="shared" si="26"/>
        <v>Комплект ремонтный ступицы УАЗ, 127509</v>
      </c>
      <c r="K337" s="42"/>
      <c r="L337" s="15"/>
      <c r="M337" s="16" t="str">
        <f t="shared" si="27"/>
        <v>компл</v>
      </c>
      <c r="N337" s="17">
        <f>0</f>
        <v>0</v>
      </c>
      <c r="O337" s="12"/>
      <c r="P337" s="16">
        <f t="shared" si="28"/>
        <v>26</v>
      </c>
      <c r="Q337" s="18">
        <f t="shared" si="29"/>
        <v>0</v>
      </c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6"/>
      <c r="B338" s="25">
        <v>330</v>
      </c>
      <c r="C338" s="36" t="s">
        <v>353</v>
      </c>
      <c r="D338" s="46" t="s">
        <v>22</v>
      </c>
      <c r="E338" s="47">
        <v>828</v>
      </c>
      <c r="F338" s="48">
        <v>14</v>
      </c>
      <c r="G338" s="49">
        <f t="shared" si="25"/>
        <v>9660</v>
      </c>
      <c r="H338" s="1"/>
      <c r="I338" s="41">
        <v>330</v>
      </c>
      <c r="J338" s="44" t="str">
        <f t="shared" si="26"/>
        <v>Подшипник ступицы, 127509</v>
      </c>
      <c r="K338" s="42"/>
      <c r="L338" s="15"/>
      <c r="M338" s="16" t="str">
        <f t="shared" si="27"/>
        <v>шт</v>
      </c>
      <c r="N338" s="17">
        <f>0</f>
        <v>0</v>
      </c>
      <c r="O338" s="12"/>
      <c r="P338" s="16">
        <f t="shared" si="28"/>
        <v>14</v>
      </c>
      <c r="Q338" s="18">
        <f t="shared" si="29"/>
        <v>0</v>
      </c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6"/>
      <c r="B339" s="25">
        <v>331</v>
      </c>
      <c r="C339" s="36" t="s">
        <v>354</v>
      </c>
      <c r="D339" s="46" t="s">
        <v>22</v>
      </c>
      <c r="E339" s="47">
        <v>880.5</v>
      </c>
      <c r="F339" s="48">
        <v>6</v>
      </c>
      <c r="G339" s="49">
        <f t="shared" si="25"/>
        <v>4402.5</v>
      </c>
      <c r="H339" s="1"/>
      <c r="I339" s="41">
        <v>331</v>
      </c>
      <c r="J339" s="44" t="str">
        <f t="shared" si="26"/>
        <v>Фильтр топливный, 15-1117010</v>
      </c>
      <c r="K339" s="42"/>
      <c r="L339" s="15"/>
      <c r="M339" s="16" t="str">
        <f t="shared" si="27"/>
        <v>шт</v>
      </c>
      <c r="N339" s="17">
        <f>0</f>
        <v>0</v>
      </c>
      <c r="O339" s="12"/>
      <c r="P339" s="16">
        <f t="shared" si="28"/>
        <v>6</v>
      </c>
      <c r="Q339" s="18">
        <f t="shared" si="29"/>
        <v>0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6"/>
      <c r="B340" s="25">
        <v>332</v>
      </c>
      <c r="C340" s="36" t="s">
        <v>355</v>
      </c>
      <c r="D340" s="46" t="s">
        <v>22</v>
      </c>
      <c r="E340" s="47">
        <v>37.5</v>
      </c>
      <c r="F340" s="48">
        <v>24</v>
      </c>
      <c r="G340" s="49">
        <f t="shared" si="25"/>
        <v>750</v>
      </c>
      <c r="H340" s="1"/>
      <c r="I340" s="41">
        <v>332</v>
      </c>
      <c r="J340" s="44" t="str">
        <f t="shared" si="26"/>
        <v>Гайка колесная УАЗ 20-3101040-Б, 20-3101040-Б</v>
      </c>
      <c r="K340" s="42"/>
      <c r="L340" s="15"/>
      <c r="M340" s="16" t="str">
        <f t="shared" si="27"/>
        <v>шт</v>
      </c>
      <c r="N340" s="17">
        <f>0</f>
        <v>0</v>
      </c>
      <c r="O340" s="12"/>
      <c r="P340" s="16">
        <f t="shared" si="28"/>
        <v>24</v>
      </c>
      <c r="Q340" s="18">
        <f t="shared" si="29"/>
        <v>0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30" x14ac:dyDescent="0.25">
      <c r="A341" s="6"/>
      <c r="B341" s="25">
        <v>333</v>
      </c>
      <c r="C341" s="36" t="s">
        <v>356</v>
      </c>
      <c r="D341" s="46" t="s">
        <v>22</v>
      </c>
      <c r="E341" s="47">
        <v>116.4</v>
      </c>
      <c r="F341" s="48">
        <v>16</v>
      </c>
      <c r="G341" s="49">
        <f t="shared" si="25"/>
        <v>1552.0000000000002</v>
      </c>
      <c r="H341" s="1"/>
      <c r="I341" s="41">
        <v>333</v>
      </c>
      <c r="J341" s="44" t="str">
        <f t="shared" si="26"/>
        <v>накладка фрикционная колодки, УАЗ, 20-3501105</v>
      </c>
      <c r="K341" s="42"/>
      <c r="L341" s="15"/>
      <c r="M341" s="16" t="str">
        <f t="shared" si="27"/>
        <v>шт</v>
      </c>
      <c r="N341" s="17">
        <f>0</f>
        <v>0</v>
      </c>
      <c r="O341" s="12"/>
      <c r="P341" s="16">
        <f t="shared" si="28"/>
        <v>16</v>
      </c>
      <c r="Q341" s="18">
        <f t="shared" si="29"/>
        <v>0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6"/>
      <c r="B342" s="25">
        <v>334</v>
      </c>
      <c r="C342" s="36" t="s">
        <v>357</v>
      </c>
      <c r="D342" s="46" t="s">
        <v>22</v>
      </c>
      <c r="E342" s="47">
        <v>1188</v>
      </c>
      <c r="F342" s="48">
        <v>4</v>
      </c>
      <c r="G342" s="49">
        <f t="shared" si="25"/>
        <v>3960</v>
      </c>
      <c r="H342" s="1"/>
      <c r="I342" s="41">
        <v>334</v>
      </c>
      <c r="J342" s="44" t="str">
        <f t="shared" si="26"/>
        <v xml:space="preserve">Мотор отопителя МЭ236В, 21-3780 </v>
      </c>
      <c r="K342" s="42"/>
      <c r="L342" s="15"/>
      <c r="M342" s="16" t="str">
        <f t="shared" si="27"/>
        <v>шт</v>
      </c>
      <c r="N342" s="17">
        <f>0</f>
        <v>0</v>
      </c>
      <c r="O342" s="12"/>
      <c r="P342" s="16">
        <f t="shared" si="28"/>
        <v>4</v>
      </c>
      <c r="Q342" s="18">
        <f t="shared" si="29"/>
        <v>0</v>
      </c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6"/>
      <c r="B343" s="25">
        <v>335</v>
      </c>
      <c r="C343" s="36" t="s">
        <v>358</v>
      </c>
      <c r="D343" s="46" t="s">
        <v>22</v>
      </c>
      <c r="E343" s="47">
        <v>292.5</v>
      </c>
      <c r="F343" s="48">
        <v>1</v>
      </c>
      <c r="G343" s="49">
        <f t="shared" si="25"/>
        <v>243.75</v>
      </c>
      <c r="H343" s="1"/>
      <c r="I343" s="41">
        <v>335</v>
      </c>
      <c r="J343" s="44" t="str">
        <f t="shared" si="26"/>
        <v>Фильтр масляный, 2105-102005</v>
      </c>
      <c r="K343" s="42"/>
      <c r="L343" s="15"/>
      <c r="M343" s="16" t="str">
        <f t="shared" si="27"/>
        <v>шт</v>
      </c>
      <c r="N343" s="17">
        <f>0</f>
        <v>0</v>
      </c>
      <c r="O343" s="12"/>
      <c r="P343" s="16">
        <f t="shared" si="28"/>
        <v>1</v>
      </c>
      <c r="Q343" s="18">
        <f t="shared" si="29"/>
        <v>0</v>
      </c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30" x14ac:dyDescent="0.25">
      <c r="A344" s="6"/>
      <c r="B344" s="25">
        <v>336</v>
      </c>
      <c r="C344" s="36" t="s">
        <v>359</v>
      </c>
      <c r="D344" s="46" t="s">
        <v>22</v>
      </c>
      <c r="E344" s="47">
        <v>157.5</v>
      </c>
      <c r="F344" s="48">
        <v>6</v>
      </c>
      <c r="G344" s="49">
        <f t="shared" si="25"/>
        <v>787.5</v>
      </c>
      <c r="H344" s="1"/>
      <c r="I344" s="41">
        <v>336</v>
      </c>
      <c r="J344" s="44" t="str">
        <f t="shared" si="26"/>
        <v>Крышка бака топливного с ключом, 2108-1103010-11</v>
      </c>
      <c r="K344" s="42"/>
      <c r="L344" s="15"/>
      <c r="M344" s="16" t="str">
        <f t="shared" si="27"/>
        <v>шт</v>
      </c>
      <c r="N344" s="17">
        <f>0</f>
        <v>0</v>
      </c>
      <c r="O344" s="12"/>
      <c r="P344" s="16">
        <f t="shared" si="28"/>
        <v>6</v>
      </c>
      <c r="Q344" s="18">
        <f t="shared" si="29"/>
        <v>0</v>
      </c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30" x14ac:dyDescent="0.25">
      <c r="A345" s="6"/>
      <c r="B345" s="25">
        <v>337</v>
      </c>
      <c r="C345" s="36" t="s">
        <v>360</v>
      </c>
      <c r="D345" s="46" t="s">
        <v>22</v>
      </c>
      <c r="E345" s="47">
        <v>5475</v>
      </c>
      <c r="F345" s="48">
        <v>1</v>
      </c>
      <c r="G345" s="49">
        <f t="shared" si="25"/>
        <v>4562.5</v>
      </c>
      <c r="H345" s="1"/>
      <c r="I345" s="41">
        <v>337</v>
      </c>
      <c r="J345" s="44" t="str">
        <f t="shared" si="26"/>
        <v>Бензонасос электрический с фильтром, 21103.1139008</v>
      </c>
      <c r="K345" s="42"/>
      <c r="L345" s="15"/>
      <c r="M345" s="16" t="str">
        <f t="shared" si="27"/>
        <v>шт</v>
      </c>
      <c r="N345" s="17">
        <f>0</f>
        <v>0</v>
      </c>
      <c r="O345" s="12"/>
      <c r="P345" s="16">
        <f t="shared" si="28"/>
        <v>1</v>
      </c>
      <c r="Q345" s="18">
        <f t="shared" si="29"/>
        <v>0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6"/>
      <c r="B346" s="25">
        <v>338</v>
      </c>
      <c r="C346" s="36" t="s">
        <v>361</v>
      </c>
      <c r="D346" s="46" t="s">
        <v>22</v>
      </c>
      <c r="E346" s="47">
        <v>124098</v>
      </c>
      <c r="F346" s="48">
        <v>4</v>
      </c>
      <c r="G346" s="49">
        <f t="shared" si="25"/>
        <v>413660</v>
      </c>
      <c r="H346" s="1"/>
      <c r="I346" s="41">
        <v>338</v>
      </c>
      <c r="J346" s="44" t="str">
        <f t="shared" si="26"/>
        <v>Коробка КПП 5-ступ., 2206-1700010-1</v>
      </c>
      <c r="K346" s="42"/>
      <c r="L346" s="15"/>
      <c r="M346" s="16" t="str">
        <f t="shared" si="27"/>
        <v>шт</v>
      </c>
      <c r="N346" s="17">
        <f>0</f>
        <v>0</v>
      </c>
      <c r="O346" s="12"/>
      <c r="P346" s="16">
        <f t="shared" si="28"/>
        <v>4</v>
      </c>
      <c r="Q346" s="18">
        <f t="shared" si="29"/>
        <v>0</v>
      </c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6"/>
      <c r="B347" s="25">
        <v>339</v>
      </c>
      <c r="C347" s="36" t="s">
        <v>362</v>
      </c>
      <c r="D347" s="46" t="s">
        <v>22</v>
      </c>
      <c r="E347" s="47">
        <v>9951</v>
      </c>
      <c r="F347" s="48">
        <v>4</v>
      </c>
      <c r="G347" s="49">
        <f t="shared" si="25"/>
        <v>33170</v>
      </c>
      <c r="H347" s="1"/>
      <c r="I347" s="41">
        <v>339</v>
      </c>
      <c r="J347" s="44" t="str">
        <f t="shared" si="26"/>
        <v>Вал карданный задний, 2206-2201010-10</v>
      </c>
      <c r="K347" s="42"/>
      <c r="L347" s="15"/>
      <c r="M347" s="16" t="str">
        <f t="shared" si="27"/>
        <v>шт</v>
      </c>
      <c r="N347" s="17">
        <f>0</f>
        <v>0</v>
      </c>
      <c r="O347" s="12"/>
      <c r="P347" s="16">
        <f t="shared" si="28"/>
        <v>4</v>
      </c>
      <c r="Q347" s="18">
        <f t="shared" si="29"/>
        <v>0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30" x14ac:dyDescent="0.25">
      <c r="A348" s="6"/>
      <c r="B348" s="25">
        <v>340</v>
      </c>
      <c r="C348" s="36" t="s">
        <v>363</v>
      </c>
      <c r="D348" s="46" t="s">
        <v>22</v>
      </c>
      <c r="E348" s="47">
        <v>9951</v>
      </c>
      <c r="F348" s="48">
        <v>1</v>
      </c>
      <c r="G348" s="49">
        <f t="shared" si="25"/>
        <v>8292.5</v>
      </c>
      <c r="H348" s="1"/>
      <c r="I348" s="41">
        <v>340</v>
      </c>
      <c r="J348" s="44" t="str">
        <f t="shared" si="26"/>
        <v>Вал карданный УАЗ 2206 задний ЕВРО 4 под мост Спайсер, 220695-2201010-25</v>
      </c>
      <c r="K348" s="42"/>
      <c r="L348" s="15"/>
      <c r="M348" s="16" t="str">
        <f t="shared" si="27"/>
        <v>шт</v>
      </c>
      <c r="N348" s="17">
        <f>0</f>
        <v>0</v>
      </c>
      <c r="O348" s="12"/>
      <c r="P348" s="16">
        <f t="shared" si="28"/>
        <v>1</v>
      </c>
      <c r="Q348" s="18">
        <f t="shared" si="29"/>
        <v>0</v>
      </c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6"/>
      <c r="B349" s="25">
        <v>341</v>
      </c>
      <c r="C349" s="36" t="s">
        <v>364</v>
      </c>
      <c r="D349" s="46" t="s">
        <v>22</v>
      </c>
      <c r="E349" s="47">
        <v>11079</v>
      </c>
      <c r="F349" s="48">
        <v>4</v>
      </c>
      <c r="G349" s="49">
        <f t="shared" si="25"/>
        <v>36930</v>
      </c>
      <c r="H349" s="1"/>
      <c r="I349" s="41">
        <v>341</v>
      </c>
      <c r="J349" s="44" t="str">
        <f t="shared" si="26"/>
        <v>Вал карданный передний, 220695-2203010-10</v>
      </c>
      <c r="K349" s="42"/>
      <c r="L349" s="15"/>
      <c r="M349" s="16" t="str">
        <f t="shared" si="27"/>
        <v>шт</v>
      </c>
      <c r="N349" s="17">
        <f>0</f>
        <v>0</v>
      </c>
      <c r="O349" s="12"/>
      <c r="P349" s="16">
        <f t="shared" si="28"/>
        <v>4</v>
      </c>
      <c r="Q349" s="18">
        <f t="shared" si="29"/>
        <v>0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30" x14ac:dyDescent="0.25">
      <c r="A350" s="6"/>
      <c r="B350" s="25">
        <v>342</v>
      </c>
      <c r="C350" s="36" t="s">
        <v>365</v>
      </c>
      <c r="D350" s="46" t="s">
        <v>22</v>
      </c>
      <c r="E350" s="47">
        <v>41271</v>
      </c>
      <c r="F350" s="48">
        <v>1</v>
      </c>
      <c r="G350" s="49">
        <f t="shared" si="25"/>
        <v>34392.5</v>
      </c>
      <c r="H350" s="1"/>
      <c r="I350" s="41">
        <v>342</v>
      </c>
      <c r="J350" s="44" t="str">
        <f t="shared" si="26"/>
        <v>Блок управления двигателем, 220695-3763013-00</v>
      </c>
      <c r="K350" s="42"/>
      <c r="L350" s="15"/>
      <c r="M350" s="16" t="str">
        <f t="shared" si="27"/>
        <v>шт</v>
      </c>
      <c r="N350" s="17">
        <f>0</f>
        <v>0</v>
      </c>
      <c r="O350" s="12"/>
      <c r="P350" s="16">
        <f t="shared" si="28"/>
        <v>1</v>
      </c>
      <c r="Q350" s="18">
        <f t="shared" si="29"/>
        <v>0</v>
      </c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6"/>
      <c r="B351" s="25">
        <v>343</v>
      </c>
      <c r="C351" s="36" t="s">
        <v>366</v>
      </c>
      <c r="D351" s="46" t="s">
        <v>22</v>
      </c>
      <c r="E351" s="47">
        <v>2055</v>
      </c>
      <c r="F351" s="48">
        <v>6</v>
      </c>
      <c r="G351" s="49">
        <f t="shared" si="25"/>
        <v>10275</v>
      </c>
      <c r="H351" s="1"/>
      <c r="I351" s="41">
        <v>343</v>
      </c>
      <c r="J351" s="44" t="str">
        <f t="shared" si="26"/>
        <v>Датчик кислорода, 220695-3826013</v>
      </c>
      <c r="K351" s="42"/>
      <c r="L351" s="15"/>
      <c r="M351" s="16" t="str">
        <f t="shared" si="27"/>
        <v>шт</v>
      </c>
      <c r="N351" s="17">
        <f>0</f>
        <v>0</v>
      </c>
      <c r="O351" s="12"/>
      <c r="P351" s="16">
        <f t="shared" si="28"/>
        <v>6</v>
      </c>
      <c r="Q351" s="18">
        <f t="shared" si="29"/>
        <v>0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6"/>
      <c r="B352" s="25">
        <v>344</v>
      </c>
      <c r="C352" s="36" t="s">
        <v>367</v>
      </c>
      <c r="D352" s="46" t="s">
        <v>22</v>
      </c>
      <c r="E352" s="47">
        <v>540</v>
      </c>
      <c r="F352" s="48">
        <v>4</v>
      </c>
      <c r="G352" s="49">
        <f t="shared" si="25"/>
        <v>1800</v>
      </c>
      <c r="H352" s="1"/>
      <c r="I352" s="41">
        <v>344</v>
      </c>
      <c r="J352" s="44" t="str">
        <f t="shared" si="26"/>
        <v>Фонарь противотуманный, 2462-3716010</v>
      </c>
      <c r="K352" s="42"/>
      <c r="L352" s="15"/>
      <c r="M352" s="16" t="str">
        <f t="shared" si="27"/>
        <v>шт</v>
      </c>
      <c r="N352" s="17">
        <f>0</f>
        <v>0</v>
      </c>
      <c r="O352" s="12"/>
      <c r="P352" s="16">
        <f t="shared" si="28"/>
        <v>4</v>
      </c>
      <c r="Q352" s="18">
        <f t="shared" si="29"/>
        <v>0</v>
      </c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6"/>
      <c r="B353" s="25">
        <v>345</v>
      </c>
      <c r="C353" s="36" t="s">
        <v>368</v>
      </c>
      <c r="D353" s="46" t="s">
        <v>22</v>
      </c>
      <c r="E353" s="47">
        <v>460.5</v>
      </c>
      <c r="F353" s="48">
        <v>3</v>
      </c>
      <c r="G353" s="49">
        <f t="shared" si="25"/>
        <v>1151.25</v>
      </c>
      <c r="H353" s="1"/>
      <c r="I353" s="41">
        <v>345</v>
      </c>
      <c r="J353" s="44" t="str">
        <f t="shared" si="26"/>
        <v>Датчик заднего хода КПП, 255-1702050</v>
      </c>
      <c r="K353" s="42"/>
      <c r="L353" s="15"/>
      <c r="M353" s="16" t="str">
        <f t="shared" si="27"/>
        <v>шт</v>
      </c>
      <c r="N353" s="17">
        <f>0</f>
        <v>0</v>
      </c>
      <c r="O353" s="12"/>
      <c r="P353" s="16">
        <f t="shared" si="28"/>
        <v>3</v>
      </c>
      <c r="Q353" s="18">
        <f t="shared" si="29"/>
        <v>0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6"/>
      <c r="B354" s="25">
        <v>346</v>
      </c>
      <c r="C354" s="36" t="s">
        <v>369</v>
      </c>
      <c r="D354" s="46" t="s">
        <v>22</v>
      </c>
      <c r="E354" s="47">
        <v>3573</v>
      </c>
      <c r="F354" s="48">
        <v>4</v>
      </c>
      <c r="G354" s="49">
        <f t="shared" si="25"/>
        <v>11910</v>
      </c>
      <c r="H354" s="1"/>
      <c r="I354" s="41">
        <v>346</v>
      </c>
      <c r="J354" s="44" t="str">
        <f t="shared" si="26"/>
        <v>Фара под гидрокорректор с ободом, 3-3711-16</v>
      </c>
      <c r="K354" s="42"/>
      <c r="L354" s="15"/>
      <c r="M354" s="16" t="str">
        <f t="shared" si="27"/>
        <v>шт</v>
      </c>
      <c r="N354" s="17">
        <f>0</f>
        <v>0</v>
      </c>
      <c r="O354" s="12"/>
      <c r="P354" s="16">
        <f t="shared" si="28"/>
        <v>4</v>
      </c>
      <c r="Q354" s="18">
        <f t="shared" si="29"/>
        <v>0</v>
      </c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6"/>
      <c r="B355" s="25">
        <v>347</v>
      </c>
      <c r="C355" s="36" t="s">
        <v>370</v>
      </c>
      <c r="D355" s="46" t="s">
        <v>22</v>
      </c>
      <c r="E355" s="47">
        <v>1606.5</v>
      </c>
      <c r="F355" s="48">
        <v>6</v>
      </c>
      <c r="G355" s="49">
        <f t="shared" si="25"/>
        <v>8032.5</v>
      </c>
      <c r="H355" s="1"/>
      <c r="I355" s="41">
        <v>347</v>
      </c>
      <c r="J355" s="44" t="str">
        <f t="shared" si="26"/>
        <v>Катушка зажигания, 30125-3705000</v>
      </c>
      <c r="K355" s="42"/>
      <c r="L355" s="15"/>
      <c r="M355" s="16" t="str">
        <f t="shared" si="27"/>
        <v>шт</v>
      </c>
      <c r="N355" s="17">
        <f>0</f>
        <v>0</v>
      </c>
      <c r="O355" s="12"/>
      <c r="P355" s="16">
        <f t="shared" si="28"/>
        <v>6</v>
      </c>
      <c r="Q355" s="18">
        <f t="shared" si="29"/>
        <v>0</v>
      </c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6"/>
      <c r="B356" s="25">
        <v>348</v>
      </c>
      <c r="C356" s="36" t="s">
        <v>371</v>
      </c>
      <c r="D356" s="46" t="s">
        <v>22</v>
      </c>
      <c r="E356" s="47">
        <v>981</v>
      </c>
      <c r="F356" s="48">
        <v>2</v>
      </c>
      <c r="G356" s="49">
        <f t="shared" si="25"/>
        <v>1635</v>
      </c>
      <c r="H356" s="1"/>
      <c r="I356" s="41">
        <v>348</v>
      </c>
      <c r="J356" s="44" t="str">
        <f t="shared" si="26"/>
        <v>подшипник вала вторичного УАЗ, 3056207</v>
      </c>
      <c r="K356" s="42"/>
      <c r="L356" s="15"/>
      <c r="M356" s="16" t="str">
        <f t="shared" si="27"/>
        <v>шт</v>
      </c>
      <c r="N356" s="17">
        <f>0</f>
        <v>0</v>
      </c>
      <c r="O356" s="12"/>
      <c r="P356" s="16">
        <f t="shared" si="28"/>
        <v>2</v>
      </c>
      <c r="Q356" s="18">
        <f t="shared" si="29"/>
        <v>0</v>
      </c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6"/>
      <c r="B357" s="25">
        <v>349</v>
      </c>
      <c r="C357" s="36" t="s">
        <v>372</v>
      </c>
      <c r="D357" s="46" t="s">
        <v>22</v>
      </c>
      <c r="E357" s="47">
        <v>660</v>
      </c>
      <c r="F357" s="48">
        <v>8</v>
      </c>
      <c r="G357" s="49">
        <f t="shared" si="25"/>
        <v>4400</v>
      </c>
      <c r="H357" s="1"/>
      <c r="I357" s="41">
        <v>349</v>
      </c>
      <c r="J357" s="44" t="str">
        <f t="shared" si="26"/>
        <v>Крестовина УАЗ, ГАЗ-24, 3102-2201025</v>
      </c>
      <c r="K357" s="42"/>
      <c r="L357" s="15"/>
      <c r="M357" s="16" t="str">
        <f t="shared" si="27"/>
        <v>шт</v>
      </c>
      <c r="N357" s="17">
        <f>0</f>
        <v>0</v>
      </c>
      <c r="O357" s="12"/>
      <c r="P357" s="16">
        <f t="shared" si="28"/>
        <v>8</v>
      </c>
      <c r="Q357" s="18">
        <f t="shared" si="29"/>
        <v>0</v>
      </c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6"/>
      <c r="B358" s="25">
        <v>350</v>
      </c>
      <c r="C358" s="36" t="s">
        <v>373</v>
      </c>
      <c r="D358" s="46" t="s">
        <v>22</v>
      </c>
      <c r="E358" s="47">
        <v>952.5</v>
      </c>
      <c r="F358" s="48">
        <v>24</v>
      </c>
      <c r="G358" s="49">
        <f t="shared" si="25"/>
        <v>19050</v>
      </c>
      <c r="H358" s="1"/>
      <c r="I358" s="41">
        <v>350</v>
      </c>
      <c r="J358" s="44" t="str">
        <f t="shared" si="26"/>
        <v>Крестовина ГАЗ, УАЗ, 3102-2201800Р</v>
      </c>
      <c r="K358" s="42"/>
      <c r="L358" s="15"/>
      <c r="M358" s="16" t="str">
        <f t="shared" si="27"/>
        <v>шт</v>
      </c>
      <c r="N358" s="17">
        <f>0</f>
        <v>0</v>
      </c>
      <c r="O358" s="12"/>
      <c r="P358" s="16">
        <f t="shared" si="28"/>
        <v>24</v>
      </c>
      <c r="Q358" s="18">
        <f t="shared" si="29"/>
        <v>0</v>
      </c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6"/>
      <c r="B359" s="25">
        <v>351</v>
      </c>
      <c r="C359" s="36" t="s">
        <v>374</v>
      </c>
      <c r="D359" s="46" t="s">
        <v>22</v>
      </c>
      <c r="E359" s="47">
        <v>567</v>
      </c>
      <c r="F359" s="48">
        <v>4</v>
      </c>
      <c r="G359" s="49">
        <f t="shared" si="25"/>
        <v>1890</v>
      </c>
      <c r="H359" s="1"/>
      <c r="I359" s="41">
        <v>351</v>
      </c>
      <c r="J359" s="44" t="str">
        <f t="shared" si="26"/>
        <v>Фильтр масляный УАЗ, 3105-1012005</v>
      </c>
      <c r="K359" s="42"/>
      <c r="L359" s="15"/>
      <c r="M359" s="16" t="str">
        <f t="shared" si="27"/>
        <v>шт</v>
      </c>
      <c r="N359" s="17">
        <f>0</f>
        <v>0</v>
      </c>
      <c r="O359" s="12"/>
      <c r="P359" s="16">
        <f t="shared" si="28"/>
        <v>4</v>
      </c>
      <c r="Q359" s="18">
        <f t="shared" si="29"/>
        <v>0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6"/>
      <c r="B360" s="25">
        <v>352</v>
      </c>
      <c r="C360" s="36" t="s">
        <v>375</v>
      </c>
      <c r="D360" s="46" t="s">
        <v>22</v>
      </c>
      <c r="E360" s="47">
        <v>1887</v>
      </c>
      <c r="F360" s="48">
        <v>2</v>
      </c>
      <c r="G360" s="49">
        <f t="shared" si="25"/>
        <v>3145</v>
      </c>
      <c r="H360" s="1"/>
      <c r="I360" s="41">
        <v>352</v>
      </c>
      <c r="J360" s="44" t="str">
        <f t="shared" si="26"/>
        <v>Глушитель, 3151-1201010</v>
      </c>
      <c r="K360" s="42"/>
      <c r="L360" s="15"/>
      <c r="M360" s="16" t="str">
        <f t="shared" si="27"/>
        <v>шт</v>
      </c>
      <c r="N360" s="17">
        <f>0</f>
        <v>0</v>
      </c>
      <c r="O360" s="12"/>
      <c r="P360" s="16">
        <f t="shared" si="28"/>
        <v>2</v>
      </c>
      <c r="Q360" s="18">
        <f t="shared" si="29"/>
        <v>0</v>
      </c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30" x14ac:dyDescent="0.25">
      <c r="A361" s="6"/>
      <c r="B361" s="25">
        <v>353</v>
      </c>
      <c r="C361" s="36" t="s">
        <v>376</v>
      </c>
      <c r="D361" s="46" t="s">
        <v>22</v>
      </c>
      <c r="E361" s="47">
        <v>10102.5</v>
      </c>
      <c r="F361" s="48">
        <v>1</v>
      </c>
      <c r="G361" s="49">
        <f t="shared" si="25"/>
        <v>8418.75</v>
      </c>
      <c r="H361" s="1"/>
      <c r="I361" s="41">
        <v>353</v>
      </c>
      <c r="J361" s="44" t="str">
        <f t="shared" si="26"/>
        <v>Вал карданный задний ред. моста 3151-2201010, 3151-2201010</v>
      </c>
      <c r="K361" s="42"/>
      <c r="L361" s="15"/>
      <c r="M361" s="16" t="str">
        <f t="shared" si="27"/>
        <v>шт</v>
      </c>
      <c r="N361" s="17">
        <f>0</f>
        <v>0</v>
      </c>
      <c r="O361" s="12"/>
      <c r="P361" s="16">
        <f t="shared" si="28"/>
        <v>1</v>
      </c>
      <c r="Q361" s="18">
        <f t="shared" si="29"/>
        <v>0</v>
      </c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30" x14ac:dyDescent="0.25">
      <c r="A362" s="6"/>
      <c r="B362" s="25">
        <v>354</v>
      </c>
      <c r="C362" s="36" t="s">
        <v>377</v>
      </c>
      <c r="D362" s="46" t="s">
        <v>23</v>
      </c>
      <c r="E362" s="47">
        <v>1320</v>
      </c>
      <c r="F362" s="48">
        <v>2</v>
      </c>
      <c r="G362" s="49">
        <f t="shared" si="25"/>
        <v>2200</v>
      </c>
      <c r="H362" s="1"/>
      <c r="I362" s="41">
        <v>354</v>
      </c>
      <c r="J362" s="44" t="str">
        <f t="shared" si="26"/>
        <v>Шкворень УАЗ с подшипником н/о (4шт.), 3151-2304019</v>
      </c>
      <c r="K362" s="42"/>
      <c r="L362" s="15"/>
      <c r="M362" s="16" t="str">
        <f t="shared" si="27"/>
        <v>компл</v>
      </c>
      <c r="N362" s="17">
        <f>0</f>
        <v>0</v>
      </c>
      <c r="O362" s="12"/>
      <c r="P362" s="16">
        <f t="shared" si="28"/>
        <v>2</v>
      </c>
      <c r="Q362" s="18">
        <f t="shared" si="29"/>
        <v>0</v>
      </c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6"/>
      <c r="B363" s="25">
        <v>355</v>
      </c>
      <c r="C363" s="36" t="s">
        <v>378</v>
      </c>
      <c r="D363" s="46" t="s">
        <v>22</v>
      </c>
      <c r="E363" s="47">
        <v>2250</v>
      </c>
      <c r="F363" s="48">
        <v>18</v>
      </c>
      <c r="G363" s="49">
        <f t="shared" si="25"/>
        <v>33750</v>
      </c>
      <c r="H363" s="1"/>
      <c r="I363" s="41">
        <v>355</v>
      </c>
      <c r="J363" s="44" t="str">
        <f t="shared" si="26"/>
        <v>Амортизатор, 3151-2905006</v>
      </c>
      <c r="K363" s="42"/>
      <c r="L363" s="15"/>
      <c r="M363" s="16" t="str">
        <f t="shared" si="27"/>
        <v>шт</v>
      </c>
      <c r="N363" s="17">
        <f>0</f>
        <v>0</v>
      </c>
      <c r="O363" s="12"/>
      <c r="P363" s="16">
        <f t="shared" si="28"/>
        <v>18</v>
      </c>
      <c r="Q363" s="18">
        <f t="shared" si="29"/>
        <v>0</v>
      </c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6"/>
      <c r="B364" s="25">
        <v>356</v>
      </c>
      <c r="C364" s="36" t="s">
        <v>379</v>
      </c>
      <c r="D364" s="46" t="s">
        <v>22</v>
      </c>
      <c r="E364" s="47">
        <v>2250</v>
      </c>
      <c r="F364" s="48">
        <v>16</v>
      </c>
      <c r="G364" s="49">
        <f t="shared" si="25"/>
        <v>30000</v>
      </c>
      <c r="H364" s="1"/>
      <c r="I364" s="41">
        <v>356</v>
      </c>
      <c r="J364" s="44" t="str">
        <f t="shared" si="26"/>
        <v>Амортизатор, 3151-2915006</v>
      </c>
      <c r="K364" s="42"/>
      <c r="L364" s="15"/>
      <c r="M364" s="16" t="str">
        <f t="shared" si="27"/>
        <v>шт</v>
      </c>
      <c r="N364" s="17">
        <f>0</f>
        <v>0</v>
      </c>
      <c r="O364" s="12"/>
      <c r="P364" s="16">
        <f t="shared" si="28"/>
        <v>16</v>
      </c>
      <c r="Q364" s="18">
        <f t="shared" si="29"/>
        <v>0</v>
      </c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6"/>
      <c r="B365" s="25">
        <v>357</v>
      </c>
      <c r="C365" s="36" t="s">
        <v>380</v>
      </c>
      <c r="D365" s="46" t="s">
        <v>22</v>
      </c>
      <c r="E365" s="47">
        <v>1245</v>
      </c>
      <c r="F365" s="48">
        <v>18</v>
      </c>
      <c r="G365" s="49">
        <f t="shared" si="25"/>
        <v>18675</v>
      </c>
      <c r="H365" s="1"/>
      <c r="I365" s="41">
        <v>357</v>
      </c>
      <c r="J365" s="44" t="str">
        <f t="shared" si="26"/>
        <v>Подшипник ступицы УАЗ, 3151-3103025</v>
      </c>
      <c r="K365" s="42"/>
      <c r="L365" s="15"/>
      <c r="M365" s="16" t="str">
        <f t="shared" si="27"/>
        <v>шт</v>
      </c>
      <c r="N365" s="17">
        <f>0</f>
        <v>0</v>
      </c>
      <c r="O365" s="12"/>
      <c r="P365" s="16">
        <f t="shared" si="28"/>
        <v>18</v>
      </c>
      <c r="Q365" s="18">
        <f t="shared" si="29"/>
        <v>0</v>
      </c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30" x14ac:dyDescent="0.25">
      <c r="A366" s="6"/>
      <c r="B366" s="25">
        <v>358</v>
      </c>
      <c r="C366" s="36" t="s">
        <v>381</v>
      </c>
      <c r="D366" s="46" t="s">
        <v>22</v>
      </c>
      <c r="E366" s="47">
        <v>780</v>
      </c>
      <c r="F366" s="48">
        <v>2</v>
      </c>
      <c r="G366" s="49">
        <f t="shared" si="25"/>
        <v>1300</v>
      </c>
      <c r="H366" s="1"/>
      <c r="I366" s="41">
        <v>358</v>
      </c>
      <c r="J366" s="44" t="str">
        <f t="shared" si="26"/>
        <v>Цилиндр задний тормозной УАЗ 3151-3502040, 3151-3502040</v>
      </c>
      <c r="K366" s="42"/>
      <c r="L366" s="15"/>
      <c r="M366" s="16" t="str">
        <f t="shared" si="27"/>
        <v>шт</v>
      </c>
      <c r="N366" s="17">
        <f>0</f>
        <v>0</v>
      </c>
      <c r="O366" s="12"/>
      <c r="P366" s="16">
        <f t="shared" si="28"/>
        <v>2</v>
      </c>
      <c r="Q366" s="18">
        <f t="shared" si="29"/>
        <v>0</v>
      </c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6"/>
      <c r="B367" s="25">
        <v>359</v>
      </c>
      <c r="C367" s="36" t="s">
        <v>382</v>
      </c>
      <c r="D367" s="46" t="s">
        <v>22</v>
      </c>
      <c r="E367" s="47">
        <v>2493</v>
      </c>
      <c r="F367" s="48">
        <v>4</v>
      </c>
      <c r="G367" s="49">
        <f t="shared" si="25"/>
        <v>8310</v>
      </c>
      <c r="H367" s="1"/>
      <c r="I367" s="41">
        <v>359</v>
      </c>
      <c r="J367" s="44" t="str">
        <f t="shared" si="26"/>
        <v>цилиндр гл. тормоза 2х бач., 3151-3505010</v>
      </c>
      <c r="K367" s="42"/>
      <c r="L367" s="15"/>
      <c r="M367" s="16" t="str">
        <f t="shared" si="27"/>
        <v>шт</v>
      </c>
      <c r="N367" s="17">
        <f>0</f>
        <v>0</v>
      </c>
      <c r="O367" s="12"/>
      <c r="P367" s="16">
        <f t="shared" si="28"/>
        <v>4</v>
      </c>
      <c r="Q367" s="18">
        <f t="shared" si="29"/>
        <v>0</v>
      </c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6"/>
      <c r="B368" s="25">
        <v>360</v>
      </c>
      <c r="C368" s="36" t="s">
        <v>383</v>
      </c>
      <c r="D368" s="46" t="s">
        <v>22</v>
      </c>
      <c r="E368" s="47">
        <v>7927.5</v>
      </c>
      <c r="F368" s="48">
        <v>1</v>
      </c>
      <c r="G368" s="49">
        <f t="shared" si="25"/>
        <v>6606.25</v>
      </c>
      <c r="H368" s="1"/>
      <c r="I368" s="41">
        <v>360</v>
      </c>
      <c r="J368" s="44" t="str">
        <f t="shared" si="26"/>
        <v>Генератор, 3151-3701000</v>
      </c>
      <c r="K368" s="42"/>
      <c r="L368" s="15"/>
      <c r="M368" s="16" t="str">
        <f t="shared" si="27"/>
        <v>шт</v>
      </c>
      <c r="N368" s="17">
        <f>0</f>
        <v>0</v>
      </c>
      <c r="O368" s="12"/>
      <c r="P368" s="16">
        <f t="shared" si="28"/>
        <v>1</v>
      </c>
      <c r="Q368" s="18">
        <f t="shared" si="29"/>
        <v>0</v>
      </c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30" x14ac:dyDescent="0.25">
      <c r="A369" s="6"/>
      <c r="B369" s="25">
        <v>361</v>
      </c>
      <c r="C369" s="36" t="s">
        <v>384</v>
      </c>
      <c r="D369" s="46" t="s">
        <v>22</v>
      </c>
      <c r="E369" s="47">
        <v>85555.5</v>
      </c>
      <c r="F369" s="48">
        <v>1</v>
      </c>
      <c r="G369" s="49">
        <f t="shared" si="25"/>
        <v>71296.25</v>
      </c>
      <c r="H369" s="1"/>
      <c r="I369" s="41">
        <v>361</v>
      </c>
      <c r="J369" s="44" t="str">
        <f t="shared" si="26"/>
        <v>Рулевой механизм (механизм ГУРа), 3151-48-3400500 ( ШНКФ 453461.133-50)</v>
      </c>
      <c r="K369" s="42"/>
      <c r="L369" s="15"/>
      <c r="M369" s="16" t="str">
        <f t="shared" si="27"/>
        <v>шт</v>
      </c>
      <c r="N369" s="17">
        <f>0</f>
        <v>0</v>
      </c>
      <c r="O369" s="12"/>
      <c r="P369" s="16">
        <f t="shared" si="28"/>
        <v>1</v>
      </c>
      <c r="Q369" s="18">
        <f t="shared" si="29"/>
        <v>0</v>
      </c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6"/>
      <c r="B370" s="25">
        <v>362</v>
      </c>
      <c r="C370" s="36" t="s">
        <v>385</v>
      </c>
      <c r="D370" s="46" t="s">
        <v>22</v>
      </c>
      <c r="E370" s="47">
        <v>5581.5</v>
      </c>
      <c r="F370" s="48">
        <v>1</v>
      </c>
      <c r="G370" s="49">
        <f t="shared" si="25"/>
        <v>4651.25</v>
      </c>
      <c r="H370" s="1"/>
      <c r="I370" s="41">
        <v>362</v>
      </c>
      <c r="J370" s="44" t="str">
        <f t="shared" si="26"/>
        <v>Радиатор отопления кузова, 3151-8101060-41</v>
      </c>
      <c r="K370" s="42"/>
      <c r="L370" s="15"/>
      <c r="M370" s="16" t="str">
        <f t="shared" si="27"/>
        <v>шт</v>
      </c>
      <c r="N370" s="17">
        <f>0</f>
        <v>0</v>
      </c>
      <c r="O370" s="12"/>
      <c r="P370" s="16">
        <f t="shared" si="28"/>
        <v>1</v>
      </c>
      <c r="Q370" s="18">
        <f t="shared" si="29"/>
        <v>0</v>
      </c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6"/>
      <c r="B371" s="25">
        <v>363</v>
      </c>
      <c r="C371" s="36" t="s">
        <v>386</v>
      </c>
      <c r="D371" s="46" t="s">
        <v>23</v>
      </c>
      <c r="E371" s="47">
        <v>1237.5</v>
      </c>
      <c r="F371" s="48">
        <v>2</v>
      </c>
      <c r="G371" s="49">
        <f t="shared" si="25"/>
        <v>2062.5</v>
      </c>
      <c r="H371" s="1"/>
      <c r="I371" s="41">
        <v>363</v>
      </c>
      <c r="J371" s="44" t="str">
        <f t="shared" si="26"/>
        <v>Зеркало, 3151-8201502/03-11</v>
      </c>
      <c r="K371" s="42"/>
      <c r="L371" s="15"/>
      <c r="M371" s="16" t="str">
        <f t="shared" si="27"/>
        <v>компл</v>
      </c>
      <c r="N371" s="17">
        <f>0</f>
        <v>0</v>
      </c>
      <c r="O371" s="12"/>
      <c r="P371" s="16">
        <f t="shared" si="28"/>
        <v>2</v>
      </c>
      <c r="Q371" s="18">
        <f t="shared" si="29"/>
        <v>0</v>
      </c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6"/>
      <c r="B372" s="25">
        <v>364</v>
      </c>
      <c r="C372" s="36" t="s">
        <v>387</v>
      </c>
      <c r="D372" s="46" t="s">
        <v>22</v>
      </c>
      <c r="E372" s="47">
        <v>517.5</v>
      </c>
      <c r="F372" s="48">
        <v>5</v>
      </c>
      <c r="G372" s="49">
        <f t="shared" si="25"/>
        <v>2156.25</v>
      </c>
      <c r="H372" s="1"/>
      <c r="I372" s="41">
        <v>364</v>
      </c>
      <c r="J372" s="44" t="str">
        <f t="shared" si="26"/>
        <v>Фильтр топливный, 3151-95-1117010</v>
      </c>
      <c r="K372" s="42"/>
      <c r="L372" s="15"/>
      <c r="M372" s="16" t="str">
        <f t="shared" si="27"/>
        <v>шт</v>
      </c>
      <c r="N372" s="17">
        <f>0</f>
        <v>0</v>
      </c>
      <c r="O372" s="12"/>
      <c r="P372" s="16">
        <f t="shared" si="28"/>
        <v>5</v>
      </c>
      <c r="Q372" s="18">
        <f t="shared" si="29"/>
        <v>0</v>
      </c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30" x14ac:dyDescent="0.25">
      <c r="A373" s="6"/>
      <c r="B373" s="25">
        <v>365</v>
      </c>
      <c r="C373" s="36" t="s">
        <v>388</v>
      </c>
      <c r="D373" s="46" t="s">
        <v>22</v>
      </c>
      <c r="E373" s="47">
        <v>1020</v>
      </c>
      <c r="F373" s="48">
        <v>1</v>
      </c>
      <c r="G373" s="49">
        <f t="shared" si="25"/>
        <v>850</v>
      </c>
      <c r="H373" s="1"/>
      <c r="I373" s="41">
        <v>365</v>
      </c>
      <c r="J373" s="44" t="str">
        <f t="shared" si="26"/>
        <v>Комплект трубок тормозных на задний мост, 3151-95-3501085-13</v>
      </c>
      <c r="K373" s="42"/>
      <c r="L373" s="15"/>
      <c r="M373" s="16" t="str">
        <f t="shared" si="27"/>
        <v>шт</v>
      </c>
      <c r="N373" s="17">
        <f>0</f>
        <v>0</v>
      </c>
      <c r="O373" s="12"/>
      <c r="P373" s="16">
        <f t="shared" si="28"/>
        <v>1</v>
      </c>
      <c r="Q373" s="18">
        <f t="shared" si="29"/>
        <v>0</v>
      </c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6"/>
      <c r="B374" s="25">
        <v>366</v>
      </c>
      <c r="C374" s="36" t="s">
        <v>389</v>
      </c>
      <c r="D374" s="46" t="s">
        <v>22</v>
      </c>
      <c r="E374" s="47">
        <v>550.5</v>
      </c>
      <c r="F374" s="48">
        <v>1</v>
      </c>
      <c r="G374" s="49">
        <f t="shared" si="25"/>
        <v>458.75</v>
      </c>
      <c r="H374" s="1"/>
      <c r="I374" s="41">
        <v>366</v>
      </c>
      <c r="J374" s="44" t="str">
        <f t="shared" si="26"/>
        <v>Трос стояночного тормоза, 3151-95-3508068</v>
      </c>
      <c r="K374" s="42"/>
      <c r="L374" s="15"/>
      <c r="M374" s="16" t="str">
        <f t="shared" si="27"/>
        <v>шт</v>
      </c>
      <c r="N374" s="17">
        <f>0</f>
        <v>0</v>
      </c>
      <c r="O374" s="12"/>
      <c r="P374" s="16">
        <f t="shared" si="28"/>
        <v>1</v>
      </c>
      <c r="Q374" s="18">
        <f t="shared" si="29"/>
        <v>0</v>
      </c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30" x14ac:dyDescent="0.25">
      <c r="A375" s="6"/>
      <c r="B375" s="25">
        <v>367</v>
      </c>
      <c r="C375" s="36" t="s">
        <v>390</v>
      </c>
      <c r="D375" s="46" t="s">
        <v>22</v>
      </c>
      <c r="E375" s="47">
        <v>817.5</v>
      </c>
      <c r="F375" s="48">
        <v>1</v>
      </c>
      <c r="G375" s="49">
        <f t="shared" si="25"/>
        <v>681.25</v>
      </c>
      <c r="H375" s="1"/>
      <c r="I375" s="41">
        <v>367</v>
      </c>
      <c r="J375" s="44" t="str">
        <f t="shared" si="26"/>
        <v>Элемент воздушного фильтра (ЭВФ 040), 31512-1109080-42</v>
      </c>
      <c r="K375" s="42"/>
      <c r="L375" s="15"/>
      <c r="M375" s="16" t="str">
        <f t="shared" si="27"/>
        <v>шт</v>
      </c>
      <c r="N375" s="17">
        <f>0</f>
        <v>0</v>
      </c>
      <c r="O375" s="12"/>
      <c r="P375" s="16">
        <f t="shared" si="28"/>
        <v>1</v>
      </c>
      <c r="Q375" s="18">
        <f t="shared" si="29"/>
        <v>0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6"/>
      <c r="B376" s="25">
        <v>368</v>
      </c>
      <c r="C376" s="36" t="s">
        <v>391</v>
      </c>
      <c r="D376" s="46" t="s">
        <v>22</v>
      </c>
      <c r="E376" s="47">
        <v>10170</v>
      </c>
      <c r="F376" s="48">
        <v>1</v>
      </c>
      <c r="G376" s="49">
        <f t="shared" si="25"/>
        <v>8475</v>
      </c>
      <c r="H376" s="1"/>
      <c r="I376" s="41">
        <v>368</v>
      </c>
      <c r="J376" s="44" t="str">
        <f t="shared" si="26"/>
        <v>Вал карданный (задний), 31512-2201010-20</v>
      </c>
      <c r="K376" s="42"/>
      <c r="L376" s="15"/>
      <c r="M376" s="16" t="str">
        <f t="shared" si="27"/>
        <v>шт</v>
      </c>
      <c r="N376" s="17">
        <f>0</f>
        <v>0</v>
      </c>
      <c r="O376" s="12"/>
      <c r="P376" s="16">
        <f t="shared" si="28"/>
        <v>1</v>
      </c>
      <c r="Q376" s="18">
        <f t="shared" si="29"/>
        <v>0</v>
      </c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6"/>
      <c r="B377" s="25">
        <v>369</v>
      </c>
      <c r="C377" s="36" t="s">
        <v>392</v>
      </c>
      <c r="D377" s="46" t="s">
        <v>22</v>
      </c>
      <c r="E377" s="47">
        <v>8670</v>
      </c>
      <c r="F377" s="48">
        <v>1</v>
      </c>
      <c r="G377" s="49">
        <f t="shared" si="25"/>
        <v>7225</v>
      </c>
      <c r="H377" s="1"/>
      <c r="I377" s="41">
        <v>369</v>
      </c>
      <c r="J377" s="44" t="str">
        <f t="shared" si="26"/>
        <v>Вал карданный (передний) , 31512-2203010</v>
      </c>
      <c r="K377" s="42"/>
      <c r="L377" s="15"/>
      <c r="M377" s="16" t="str">
        <f t="shared" si="27"/>
        <v>шт</v>
      </c>
      <c r="N377" s="17">
        <f>0</f>
        <v>0</v>
      </c>
      <c r="O377" s="12"/>
      <c r="P377" s="16">
        <f t="shared" si="28"/>
        <v>1</v>
      </c>
      <c r="Q377" s="18">
        <f t="shared" si="29"/>
        <v>0</v>
      </c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30" x14ac:dyDescent="0.25">
      <c r="A378" s="6"/>
      <c r="B378" s="25">
        <v>370</v>
      </c>
      <c r="C378" s="36" t="s">
        <v>393</v>
      </c>
      <c r="D378" s="46" t="s">
        <v>22</v>
      </c>
      <c r="E378" s="47">
        <v>5643</v>
      </c>
      <c r="F378" s="48">
        <v>1</v>
      </c>
      <c r="G378" s="49">
        <f t="shared" si="25"/>
        <v>4702.5</v>
      </c>
      <c r="H378" s="1"/>
      <c r="I378" s="41">
        <v>370</v>
      </c>
      <c r="J378" s="44" t="str">
        <f t="shared" si="26"/>
        <v>Шарнир поворотного кулака переднего моста правый, 31512-2304060  1445мм L=633,7мм</v>
      </c>
      <c r="K378" s="42"/>
      <c r="L378" s="15"/>
      <c r="M378" s="16" t="str">
        <f t="shared" si="27"/>
        <v>шт</v>
      </c>
      <c r="N378" s="17">
        <f>0</f>
        <v>0</v>
      </c>
      <c r="O378" s="12"/>
      <c r="P378" s="16">
        <f t="shared" si="28"/>
        <v>1</v>
      </c>
      <c r="Q378" s="18">
        <f t="shared" si="29"/>
        <v>0</v>
      </c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6"/>
      <c r="B379" s="25">
        <v>371</v>
      </c>
      <c r="C379" s="36" t="s">
        <v>394</v>
      </c>
      <c r="D379" s="46" t="s">
        <v>22</v>
      </c>
      <c r="E379" s="47">
        <v>6832.5</v>
      </c>
      <c r="F379" s="48">
        <v>1</v>
      </c>
      <c r="G379" s="49">
        <f t="shared" si="25"/>
        <v>5693.75</v>
      </c>
      <c r="H379" s="1"/>
      <c r="I379" s="41">
        <v>371</v>
      </c>
      <c r="J379" s="44" t="str">
        <f t="shared" si="26"/>
        <v>Шарнир поворот кулака , 31512-2304061</v>
      </c>
      <c r="K379" s="42"/>
      <c r="L379" s="15"/>
      <c r="M379" s="16" t="str">
        <f t="shared" si="27"/>
        <v>шт</v>
      </c>
      <c r="N379" s="17">
        <f>0</f>
        <v>0</v>
      </c>
      <c r="O379" s="12"/>
      <c r="P379" s="16">
        <f t="shared" si="28"/>
        <v>1</v>
      </c>
      <c r="Q379" s="18">
        <f t="shared" si="29"/>
        <v>0</v>
      </c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6"/>
      <c r="B380" s="25">
        <v>372</v>
      </c>
      <c r="C380" s="36" t="s">
        <v>395</v>
      </c>
      <c r="D380" s="46" t="s">
        <v>22</v>
      </c>
      <c r="E380" s="47">
        <v>73425</v>
      </c>
      <c r="F380" s="48">
        <v>1</v>
      </c>
      <c r="G380" s="49">
        <f t="shared" si="25"/>
        <v>61187.5</v>
      </c>
      <c r="H380" s="1"/>
      <c r="I380" s="41">
        <v>372</v>
      </c>
      <c r="J380" s="44" t="str">
        <f t="shared" si="26"/>
        <v>Мост задний в сборе, 31512-2400010</v>
      </c>
      <c r="K380" s="42"/>
      <c r="L380" s="15"/>
      <c r="M380" s="16" t="str">
        <f t="shared" si="27"/>
        <v>шт</v>
      </c>
      <c r="N380" s="17">
        <f>0</f>
        <v>0</v>
      </c>
      <c r="O380" s="12"/>
      <c r="P380" s="16">
        <f t="shared" si="28"/>
        <v>1</v>
      </c>
      <c r="Q380" s="18">
        <f t="shared" si="29"/>
        <v>0</v>
      </c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30" x14ac:dyDescent="0.25">
      <c r="A381" s="6"/>
      <c r="B381" s="25">
        <v>373</v>
      </c>
      <c r="C381" s="36" t="s">
        <v>396</v>
      </c>
      <c r="D381" s="46" t="s">
        <v>22</v>
      </c>
      <c r="E381" s="47">
        <v>12105</v>
      </c>
      <c r="F381" s="48">
        <v>1</v>
      </c>
      <c r="G381" s="49">
        <f t="shared" si="25"/>
        <v>10087.5</v>
      </c>
      <c r="H381" s="1"/>
      <c r="I381" s="41">
        <v>373</v>
      </c>
      <c r="J381" s="44" t="str">
        <f t="shared" si="26"/>
        <v>Рессора задняя (3 листа) L=1415 мм, 31512-2912010</v>
      </c>
      <c r="K381" s="42"/>
      <c r="L381" s="15"/>
      <c r="M381" s="16" t="str">
        <f t="shared" si="27"/>
        <v>шт</v>
      </c>
      <c r="N381" s="17">
        <f>0</f>
        <v>0</v>
      </c>
      <c r="O381" s="12"/>
      <c r="P381" s="16">
        <f t="shared" si="28"/>
        <v>1</v>
      </c>
      <c r="Q381" s="18">
        <f t="shared" si="29"/>
        <v>0</v>
      </c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6"/>
      <c r="B382" s="25">
        <v>374</v>
      </c>
      <c r="C382" s="36" t="s">
        <v>397</v>
      </c>
      <c r="D382" s="46" t="s">
        <v>22</v>
      </c>
      <c r="E382" s="47">
        <v>8175</v>
      </c>
      <c r="F382" s="48">
        <v>1</v>
      </c>
      <c r="G382" s="49">
        <f t="shared" si="25"/>
        <v>6812.5</v>
      </c>
      <c r="H382" s="1"/>
      <c r="I382" s="41">
        <v>374</v>
      </c>
      <c r="J382" s="44" t="str">
        <f t="shared" si="26"/>
        <v>стартер в сборе, 31512-3708001</v>
      </c>
      <c r="K382" s="42"/>
      <c r="L382" s="15"/>
      <c r="M382" s="16" t="str">
        <f t="shared" si="27"/>
        <v>шт</v>
      </c>
      <c r="N382" s="17">
        <f>0</f>
        <v>0</v>
      </c>
      <c r="O382" s="12"/>
      <c r="P382" s="16">
        <f t="shared" si="28"/>
        <v>1</v>
      </c>
      <c r="Q382" s="18">
        <f t="shared" si="29"/>
        <v>0</v>
      </c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6"/>
      <c r="B383" s="25">
        <v>375</v>
      </c>
      <c r="C383" s="36" t="s">
        <v>398</v>
      </c>
      <c r="D383" s="46" t="s">
        <v>22</v>
      </c>
      <c r="E383" s="47">
        <v>817.5</v>
      </c>
      <c r="F383" s="48">
        <v>7</v>
      </c>
      <c r="G383" s="49">
        <f t="shared" si="25"/>
        <v>4768.75</v>
      </c>
      <c r="H383" s="1"/>
      <c r="I383" s="41">
        <v>375</v>
      </c>
      <c r="J383" s="44" t="str">
        <f t="shared" si="26"/>
        <v xml:space="preserve">Элемент воздушного фильтра, 315126-1109080 </v>
      </c>
      <c r="K383" s="42"/>
      <c r="L383" s="15"/>
      <c r="M383" s="16" t="str">
        <f t="shared" si="27"/>
        <v>шт</v>
      </c>
      <c r="N383" s="17">
        <f>0</f>
        <v>0</v>
      </c>
      <c r="O383" s="12"/>
      <c r="P383" s="16">
        <f t="shared" si="28"/>
        <v>7</v>
      </c>
      <c r="Q383" s="18">
        <f t="shared" si="29"/>
        <v>0</v>
      </c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6"/>
      <c r="B384" s="25">
        <v>376</v>
      </c>
      <c r="C384" s="36" t="s">
        <v>399</v>
      </c>
      <c r="D384" s="46" t="s">
        <v>22</v>
      </c>
      <c r="E384" s="47">
        <v>21100.5</v>
      </c>
      <c r="F384" s="48">
        <v>1</v>
      </c>
      <c r="G384" s="49">
        <f t="shared" si="25"/>
        <v>17583.75</v>
      </c>
      <c r="H384" s="1"/>
      <c r="I384" s="41">
        <v>376</v>
      </c>
      <c r="J384" s="44" t="str">
        <f t="shared" si="26"/>
        <v>Cиденье переднее правое, 31514-6810010-40</v>
      </c>
      <c r="K384" s="42"/>
      <c r="L384" s="15"/>
      <c r="M384" s="16" t="str">
        <f t="shared" si="27"/>
        <v>шт</v>
      </c>
      <c r="N384" s="17">
        <f>0</f>
        <v>0</v>
      </c>
      <c r="O384" s="12"/>
      <c r="P384" s="16">
        <f t="shared" si="28"/>
        <v>1</v>
      </c>
      <c r="Q384" s="18">
        <f t="shared" si="29"/>
        <v>0</v>
      </c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6"/>
      <c r="B385" s="25">
        <v>377</v>
      </c>
      <c r="C385" s="36" t="s">
        <v>400</v>
      </c>
      <c r="D385" s="46" t="s">
        <v>22</v>
      </c>
      <c r="E385" s="47">
        <v>21100.5</v>
      </c>
      <c r="F385" s="48">
        <v>1</v>
      </c>
      <c r="G385" s="49">
        <f t="shared" si="25"/>
        <v>17583.75</v>
      </c>
      <c r="H385" s="1"/>
      <c r="I385" s="41">
        <v>377</v>
      </c>
      <c r="J385" s="44" t="str">
        <f t="shared" si="26"/>
        <v>Сиденье переднее левое, 31514-6810011-40</v>
      </c>
      <c r="K385" s="42"/>
      <c r="L385" s="15"/>
      <c r="M385" s="16" t="str">
        <f t="shared" si="27"/>
        <v>шт</v>
      </c>
      <c r="N385" s="17">
        <f>0</f>
        <v>0</v>
      </c>
      <c r="O385" s="12"/>
      <c r="P385" s="16">
        <f t="shared" si="28"/>
        <v>1</v>
      </c>
      <c r="Q385" s="18">
        <f t="shared" si="29"/>
        <v>0</v>
      </c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30" x14ac:dyDescent="0.25">
      <c r="A386" s="6"/>
      <c r="B386" s="25">
        <v>378</v>
      </c>
      <c r="C386" s="36" t="s">
        <v>401</v>
      </c>
      <c r="D386" s="46" t="s">
        <v>22</v>
      </c>
      <c r="E386" s="47">
        <v>447</v>
      </c>
      <c r="F386" s="48">
        <v>3</v>
      </c>
      <c r="G386" s="49">
        <f t="shared" si="25"/>
        <v>1117.5</v>
      </c>
      <c r="H386" s="1"/>
      <c r="I386" s="41">
        <v>378</v>
      </c>
      <c r="J386" s="44" t="str">
        <f t="shared" si="26"/>
        <v>Фильтр тонкой очистки топлива Евро-3, УАЗ-3163, 315195-1117010-10</v>
      </c>
      <c r="K386" s="42"/>
      <c r="L386" s="15"/>
      <c r="M386" s="16" t="str">
        <f t="shared" si="27"/>
        <v>шт</v>
      </c>
      <c r="N386" s="17">
        <f>0</f>
        <v>0</v>
      </c>
      <c r="O386" s="12"/>
      <c r="P386" s="16">
        <f t="shared" si="28"/>
        <v>3</v>
      </c>
      <c r="Q386" s="18">
        <f t="shared" si="29"/>
        <v>0</v>
      </c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6"/>
      <c r="B387" s="25">
        <v>379</v>
      </c>
      <c r="C387" s="36" t="s">
        <v>402</v>
      </c>
      <c r="D387" s="46" t="s">
        <v>22</v>
      </c>
      <c r="E387" s="47">
        <v>13390.5</v>
      </c>
      <c r="F387" s="48">
        <v>1</v>
      </c>
      <c r="G387" s="49">
        <f t="shared" si="25"/>
        <v>11158.75</v>
      </c>
      <c r="H387" s="1"/>
      <c r="I387" s="41">
        <v>379</v>
      </c>
      <c r="J387" s="44" t="str">
        <f t="shared" si="26"/>
        <v>Радиатор охлаждения , 3160 - 1301010-01</v>
      </c>
      <c r="K387" s="42"/>
      <c r="L387" s="15"/>
      <c r="M387" s="16" t="str">
        <f t="shared" si="27"/>
        <v>шт</v>
      </c>
      <c r="N387" s="17">
        <f>0</f>
        <v>0</v>
      </c>
      <c r="O387" s="12"/>
      <c r="P387" s="16">
        <f t="shared" si="28"/>
        <v>1</v>
      </c>
      <c r="Q387" s="18">
        <f t="shared" si="29"/>
        <v>0</v>
      </c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30" x14ac:dyDescent="0.25">
      <c r="A388" s="6"/>
      <c r="B388" s="25">
        <v>380</v>
      </c>
      <c r="C388" s="36" t="s">
        <v>403</v>
      </c>
      <c r="D388" s="46" t="s">
        <v>22</v>
      </c>
      <c r="E388" s="47">
        <v>143.55000000000001</v>
      </c>
      <c r="F388" s="48">
        <v>8</v>
      </c>
      <c r="G388" s="49">
        <f t="shared" si="25"/>
        <v>957.00000000000011</v>
      </c>
      <c r="H388" s="1"/>
      <c r="I388" s="41">
        <v>380</v>
      </c>
      <c r="J388" s="44" t="str">
        <f t="shared" si="26"/>
        <v>Втулка ушка рессоры металическая, 3160-00-2912032-95</v>
      </c>
      <c r="K388" s="42"/>
      <c r="L388" s="15"/>
      <c r="M388" s="16" t="str">
        <f t="shared" si="27"/>
        <v>шт</v>
      </c>
      <c r="N388" s="17">
        <f>0</f>
        <v>0</v>
      </c>
      <c r="O388" s="12"/>
      <c r="P388" s="16">
        <f t="shared" si="28"/>
        <v>8</v>
      </c>
      <c r="Q388" s="18">
        <f t="shared" si="29"/>
        <v>0</v>
      </c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6"/>
      <c r="B389" s="25">
        <v>381</v>
      </c>
      <c r="C389" s="36" t="s">
        <v>404</v>
      </c>
      <c r="D389" s="46" t="s">
        <v>22</v>
      </c>
      <c r="E389" s="47">
        <v>747</v>
      </c>
      <c r="F389" s="48">
        <v>4</v>
      </c>
      <c r="G389" s="49">
        <f t="shared" si="25"/>
        <v>2490</v>
      </c>
      <c r="H389" s="1"/>
      <c r="I389" s="41">
        <v>381</v>
      </c>
      <c r="J389" s="44" t="str">
        <f t="shared" si="26"/>
        <v>Подушка опоры двигателя, 3160-1001020-01</v>
      </c>
      <c r="K389" s="42"/>
      <c r="L389" s="15"/>
      <c r="M389" s="16" t="str">
        <f t="shared" si="27"/>
        <v>шт</v>
      </c>
      <c r="N389" s="17">
        <f>0</f>
        <v>0</v>
      </c>
      <c r="O389" s="12"/>
      <c r="P389" s="16">
        <f t="shared" si="28"/>
        <v>4</v>
      </c>
      <c r="Q389" s="18">
        <f t="shared" si="29"/>
        <v>0</v>
      </c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30" x14ac:dyDescent="0.25">
      <c r="A390" s="6"/>
      <c r="B390" s="25">
        <v>382</v>
      </c>
      <c r="C390" s="36" t="s">
        <v>405</v>
      </c>
      <c r="D390" s="46" t="s">
        <v>22</v>
      </c>
      <c r="E390" s="47">
        <v>1005</v>
      </c>
      <c r="F390" s="48">
        <v>2</v>
      </c>
      <c r="G390" s="49">
        <f t="shared" si="25"/>
        <v>1675</v>
      </c>
      <c r="H390" s="1"/>
      <c r="I390" s="41">
        <v>382</v>
      </c>
      <c r="J390" s="44" t="str">
        <f t="shared" si="26"/>
        <v>Фильтр воздушный УАЗ-3160, 3163 высокий, 3160-1109080-11, 409-1109013</v>
      </c>
      <c r="K390" s="42"/>
      <c r="L390" s="15"/>
      <c r="M390" s="16" t="str">
        <f t="shared" si="27"/>
        <v>шт</v>
      </c>
      <c r="N390" s="17">
        <f>0</f>
        <v>0</v>
      </c>
      <c r="O390" s="12"/>
      <c r="P390" s="16">
        <f t="shared" si="28"/>
        <v>2</v>
      </c>
      <c r="Q390" s="18">
        <f t="shared" si="29"/>
        <v>0</v>
      </c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6"/>
      <c r="B391" s="25">
        <v>383</v>
      </c>
      <c r="C391" s="36" t="s">
        <v>406</v>
      </c>
      <c r="D391" s="46" t="s">
        <v>22</v>
      </c>
      <c r="E391" s="47">
        <v>5280</v>
      </c>
      <c r="F391" s="48">
        <v>1</v>
      </c>
      <c r="G391" s="49">
        <f t="shared" ref="G391:G454" si="30">(E391*F391)/1.2</f>
        <v>4400</v>
      </c>
      <c r="H391" s="1"/>
      <c r="I391" s="41">
        <v>383</v>
      </c>
      <c r="J391" s="44" t="str">
        <f t="shared" si="26"/>
        <v>Глушитель, 3160-1201010-11-20</v>
      </c>
      <c r="K391" s="42"/>
      <c r="L391" s="15"/>
      <c r="M391" s="16" t="str">
        <f t="shared" si="27"/>
        <v>шт</v>
      </c>
      <c r="N391" s="17">
        <f>0</f>
        <v>0</v>
      </c>
      <c r="O391" s="12"/>
      <c r="P391" s="16">
        <f t="shared" si="28"/>
        <v>1</v>
      </c>
      <c r="Q391" s="18">
        <f t="shared" si="29"/>
        <v>0</v>
      </c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6"/>
      <c r="B392" s="25">
        <v>384</v>
      </c>
      <c r="C392" s="36" t="s">
        <v>407</v>
      </c>
      <c r="D392" s="46" t="s">
        <v>22</v>
      </c>
      <c r="E392" s="47">
        <v>27480</v>
      </c>
      <c r="F392" s="48">
        <v>2</v>
      </c>
      <c r="G392" s="49">
        <f t="shared" si="30"/>
        <v>45800</v>
      </c>
      <c r="H392" s="1"/>
      <c r="I392" s="41">
        <v>384</v>
      </c>
      <c r="J392" s="44" t="str">
        <f t="shared" si="26"/>
        <v>Радиатор водяной УАЗ, 3160-1301010</v>
      </c>
      <c r="K392" s="42"/>
      <c r="L392" s="15"/>
      <c r="M392" s="16" t="str">
        <f t="shared" si="27"/>
        <v>шт</v>
      </c>
      <c r="N392" s="17">
        <f>0</f>
        <v>0</v>
      </c>
      <c r="O392" s="12"/>
      <c r="P392" s="16">
        <f t="shared" si="28"/>
        <v>2</v>
      </c>
      <c r="Q392" s="18">
        <f t="shared" si="29"/>
        <v>0</v>
      </c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30" x14ac:dyDescent="0.25">
      <c r="A393" s="6"/>
      <c r="B393" s="25">
        <v>385</v>
      </c>
      <c r="C393" s="36" t="s">
        <v>408</v>
      </c>
      <c r="D393" s="46" t="s">
        <v>22</v>
      </c>
      <c r="E393" s="47">
        <v>726</v>
      </c>
      <c r="F393" s="48">
        <v>1</v>
      </c>
      <c r="G393" s="49">
        <f t="shared" si="30"/>
        <v>605</v>
      </c>
      <c r="H393" s="1"/>
      <c r="I393" s="41">
        <v>385</v>
      </c>
      <c r="J393" s="44" t="str">
        <f t="shared" ref="J393:J456" si="31">C393</f>
        <v>Комплект патрубков радиатора (4шт), 3160-1303010</v>
      </c>
      <c r="K393" s="42"/>
      <c r="L393" s="15"/>
      <c r="M393" s="16" t="str">
        <f t="shared" ref="M393:M456" si="32">D393</f>
        <v>шт</v>
      </c>
      <c r="N393" s="17">
        <f>0</f>
        <v>0</v>
      </c>
      <c r="O393" s="12"/>
      <c r="P393" s="16">
        <f t="shared" ref="P393:P456" si="33">F393</f>
        <v>1</v>
      </c>
      <c r="Q393" s="18">
        <f t="shared" si="29"/>
        <v>0</v>
      </c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30" x14ac:dyDescent="0.25">
      <c r="A394" s="6"/>
      <c r="B394" s="25">
        <v>386</v>
      </c>
      <c r="C394" s="36" t="s">
        <v>409</v>
      </c>
      <c r="D394" s="46" t="s">
        <v>22</v>
      </c>
      <c r="E394" s="47">
        <v>6453</v>
      </c>
      <c r="F394" s="48">
        <v>1</v>
      </c>
      <c r="G394" s="49">
        <f t="shared" si="30"/>
        <v>5377.5</v>
      </c>
      <c r="H394" s="1"/>
      <c r="I394" s="41">
        <v>386</v>
      </c>
      <c r="J394" s="44" t="str">
        <f t="shared" si="31"/>
        <v>Электровентилятор УАЗ-3160 Патриот, 3160-1308024</v>
      </c>
      <c r="K394" s="42"/>
      <c r="L394" s="15"/>
      <c r="M394" s="16" t="str">
        <f t="shared" si="32"/>
        <v>шт</v>
      </c>
      <c r="N394" s="17">
        <f>0</f>
        <v>0</v>
      </c>
      <c r="O394" s="12"/>
      <c r="P394" s="16">
        <f t="shared" si="33"/>
        <v>1</v>
      </c>
      <c r="Q394" s="18">
        <f t="shared" ref="Q394:Q457" si="34">O394*P394</f>
        <v>0</v>
      </c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6"/>
      <c r="B395" s="25">
        <v>387</v>
      </c>
      <c r="C395" s="36" t="s">
        <v>410</v>
      </c>
      <c r="D395" s="46" t="s">
        <v>22</v>
      </c>
      <c r="E395" s="47">
        <v>2625</v>
      </c>
      <c r="F395" s="48">
        <v>2</v>
      </c>
      <c r="G395" s="49">
        <f t="shared" si="30"/>
        <v>4375</v>
      </c>
      <c r="H395" s="1"/>
      <c r="I395" s="41">
        <v>387</v>
      </c>
      <c r="J395" s="44" t="str">
        <f t="shared" si="31"/>
        <v>Бачок расширительный УАЗ-3160, 3160-1311014</v>
      </c>
      <c r="K395" s="42"/>
      <c r="L395" s="15"/>
      <c r="M395" s="16" t="str">
        <f t="shared" si="32"/>
        <v>шт</v>
      </c>
      <c r="N395" s="17">
        <f>0</f>
        <v>0</v>
      </c>
      <c r="O395" s="12"/>
      <c r="P395" s="16">
        <f t="shared" si="33"/>
        <v>2</v>
      </c>
      <c r="Q395" s="18">
        <f t="shared" si="34"/>
        <v>0</v>
      </c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6"/>
      <c r="B396" s="25">
        <v>388</v>
      </c>
      <c r="C396" s="36" t="s">
        <v>411</v>
      </c>
      <c r="D396" s="46" t="s">
        <v>22</v>
      </c>
      <c r="E396" s="47">
        <v>1260</v>
      </c>
      <c r="F396" s="48">
        <v>1</v>
      </c>
      <c r="G396" s="49">
        <f t="shared" si="30"/>
        <v>1050</v>
      </c>
      <c r="H396" s="1"/>
      <c r="I396" s="41">
        <v>388</v>
      </c>
      <c r="J396" s="44" t="str">
        <f t="shared" si="31"/>
        <v>цилиндр сцепления УАЗ, 3160-1602510</v>
      </c>
      <c r="K396" s="42"/>
      <c r="L396" s="15"/>
      <c r="M396" s="16" t="str">
        <f t="shared" si="32"/>
        <v>шт</v>
      </c>
      <c r="N396" s="17">
        <f>0</f>
        <v>0</v>
      </c>
      <c r="O396" s="12"/>
      <c r="P396" s="16">
        <f t="shared" si="33"/>
        <v>1</v>
      </c>
      <c r="Q396" s="18">
        <f t="shared" si="34"/>
        <v>0</v>
      </c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6"/>
      <c r="B397" s="25">
        <v>389</v>
      </c>
      <c r="C397" s="36" t="s">
        <v>412</v>
      </c>
      <c r="D397" s="46" t="s">
        <v>22</v>
      </c>
      <c r="E397" s="47">
        <v>16920</v>
      </c>
      <c r="F397" s="48">
        <v>1</v>
      </c>
      <c r="G397" s="49">
        <f t="shared" si="30"/>
        <v>14100</v>
      </c>
      <c r="H397" s="1"/>
      <c r="I397" s="41">
        <v>389</v>
      </c>
      <c r="J397" s="44" t="str">
        <f t="shared" si="31"/>
        <v>Насос гидроусилителя, 3160-20-3407010-00</v>
      </c>
      <c r="K397" s="42"/>
      <c r="L397" s="15"/>
      <c r="M397" s="16" t="str">
        <f t="shared" si="32"/>
        <v>шт</v>
      </c>
      <c r="N397" s="17">
        <f>0</f>
        <v>0</v>
      </c>
      <c r="O397" s="12"/>
      <c r="P397" s="16">
        <f t="shared" si="33"/>
        <v>1</v>
      </c>
      <c r="Q397" s="18">
        <f t="shared" si="34"/>
        <v>0</v>
      </c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6"/>
      <c r="B398" s="25">
        <v>390</v>
      </c>
      <c r="C398" s="36" t="s">
        <v>413</v>
      </c>
      <c r="D398" s="46" t="s">
        <v>22</v>
      </c>
      <c r="E398" s="47">
        <v>297</v>
      </c>
      <c r="F398" s="48">
        <v>1</v>
      </c>
      <c r="G398" s="49">
        <f t="shared" si="30"/>
        <v>247.5</v>
      </c>
      <c r="H398" s="1"/>
      <c r="I398" s="41">
        <v>390</v>
      </c>
      <c r="J398" s="44" t="str">
        <f t="shared" si="31"/>
        <v>Ключ регулировки шкворней, 3160-2304</v>
      </c>
      <c r="K398" s="42"/>
      <c r="L398" s="15"/>
      <c r="M398" s="16" t="str">
        <f t="shared" si="32"/>
        <v>шт</v>
      </c>
      <c r="N398" s="17">
        <f>0</f>
        <v>0</v>
      </c>
      <c r="O398" s="12"/>
      <c r="P398" s="16">
        <f t="shared" si="33"/>
        <v>1</v>
      </c>
      <c r="Q398" s="18">
        <f t="shared" si="34"/>
        <v>0</v>
      </c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6"/>
      <c r="B399" s="25">
        <v>391</v>
      </c>
      <c r="C399" s="36" t="s">
        <v>414</v>
      </c>
      <c r="D399" s="46" t="s">
        <v>22</v>
      </c>
      <c r="E399" s="47">
        <v>297</v>
      </c>
      <c r="F399" s="48">
        <v>1</v>
      </c>
      <c r="G399" s="49">
        <f t="shared" si="30"/>
        <v>247.5</v>
      </c>
      <c r="H399" s="1"/>
      <c r="I399" s="41">
        <v>391</v>
      </c>
      <c r="J399" s="44" t="str">
        <f t="shared" si="31"/>
        <v>Ключ шкворня УАЗ, 3160-2304019</v>
      </c>
      <c r="K399" s="42"/>
      <c r="L399" s="15"/>
      <c r="M399" s="16" t="str">
        <f t="shared" si="32"/>
        <v>шт</v>
      </c>
      <c r="N399" s="17">
        <f>0</f>
        <v>0</v>
      </c>
      <c r="O399" s="12"/>
      <c r="P399" s="16">
        <f t="shared" si="33"/>
        <v>1</v>
      </c>
      <c r="Q399" s="18">
        <f t="shared" si="34"/>
        <v>0</v>
      </c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6"/>
      <c r="B400" s="25">
        <v>392</v>
      </c>
      <c r="C400" s="36" t="s">
        <v>415</v>
      </c>
      <c r="D400" s="46" t="s">
        <v>22</v>
      </c>
      <c r="E400" s="47">
        <v>205.5</v>
      </c>
      <c r="F400" s="48">
        <v>2</v>
      </c>
      <c r="G400" s="49">
        <f t="shared" si="30"/>
        <v>342.5</v>
      </c>
      <c r="H400" s="1"/>
      <c r="I400" s="41">
        <v>392</v>
      </c>
      <c r="J400" s="44" t="str">
        <f t="shared" si="31"/>
        <v>Сальник поворотного кулака, 3160-2304052</v>
      </c>
      <c r="K400" s="42"/>
      <c r="L400" s="15"/>
      <c r="M400" s="16" t="str">
        <f t="shared" si="32"/>
        <v>шт</v>
      </c>
      <c r="N400" s="17">
        <f>0</f>
        <v>0</v>
      </c>
      <c r="O400" s="12"/>
      <c r="P400" s="16">
        <f t="shared" si="33"/>
        <v>2</v>
      </c>
      <c r="Q400" s="18">
        <f t="shared" si="34"/>
        <v>0</v>
      </c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6"/>
      <c r="B401" s="25">
        <v>393</v>
      </c>
      <c r="C401" s="36" t="s">
        <v>416</v>
      </c>
      <c r="D401" s="46" t="s">
        <v>22</v>
      </c>
      <c r="E401" s="47">
        <v>2250</v>
      </c>
      <c r="F401" s="48">
        <v>2</v>
      </c>
      <c r="G401" s="49">
        <f t="shared" si="30"/>
        <v>3750</v>
      </c>
      <c r="H401" s="1"/>
      <c r="I401" s="41">
        <v>393</v>
      </c>
      <c r="J401" s="44" t="str">
        <f t="shared" si="31"/>
        <v>Амортизатор УАЗ 3160-2905006, 3160-2905006</v>
      </c>
      <c r="K401" s="42"/>
      <c r="L401" s="15"/>
      <c r="M401" s="16" t="str">
        <f t="shared" si="32"/>
        <v>шт</v>
      </c>
      <c r="N401" s="17">
        <f>0</f>
        <v>0</v>
      </c>
      <c r="O401" s="12"/>
      <c r="P401" s="16">
        <f t="shared" si="33"/>
        <v>2</v>
      </c>
      <c r="Q401" s="18">
        <f t="shared" si="34"/>
        <v>0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30" x14ac:dyDescent="0.25">
      <c r="A402" s="6"/>
      <c r="B402" s="25">
        <v>394</v>
      </c>
      <c r="C402" s="36" t="s">
        <v>417</v>
      </c>
      <c r="D402" s="46" t="s">
        <v>22</v>
      </c>
      <c r="E402" s="47">
        <v>147</v>
      </c>
      <c r="F402" s="48">
        <v>2</v>
      </c>
      <c r="G402" s="49">
        <f t="shared" si="30"/>
        <v>245</v>
      </c>
      <c r="H402" s="1"/>
      <c r="I402" s="41">
        <v>394</v>
      </c>
      <c r="J402" s="44" t="str">
        <f t="shared" si="31"/>
        <v>Втулка стабилизатора УАЗ-Хантер центральная, 3160-2906040</v>
      </c>
      <c r="K402" s="42"/>
      <c r="L402" s="15"/>
      <c r="M402" s="16" t="str">
        <f t="shared" si="32"/>
        <v>шт</v>
      </c>
      <c r="N402" s="17">
        <f>0</f>
        <v>0</v>
      </c>
      <c r="O402" s="12"/>
      <c r="P402" s="16">
        <f t="shared" si="33"/>
        <v>2</v>
      </c>
      <c r="Q402" s="18">
        <f t="shared" si="34"/>
        <v>0</v>
      </c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30" x14ac:dyDescent="0.25">
      <c r="A403" s="6"/>
      <c r="B403" s="25">
        <v>395</v>
      </c>
      <c r="C403" s="36" t="s">
        <v>418</v>
      </c>
      <c r="D403" s="46" t="s">
        <v>22</v>
      </c>
      <c r="E403" s="47">
        <v>33174</v>
      </c>
      <c r="F403" s="48">
        <v>1</v>
      </c>
      <c r="G403" s="49">
        <f t="shared" si="30"/>
        <v>27645</v>
      </c>
      <c r="H403" s="1"/>
      <c r="I403" s="41">
        <v>395</v>
      </c>
      <c r="J403" s="44" t="str">
        <f t="shared" si="31"/>
        <v>Дифференциал в сборе с главной парой 9/37, 3160-30-2403010-11</v>
      </c>
      <c r="K403" s="42"/>
      <c r="L403" s="15"/>
      <c r="M403" s="16" t="str">
        <f t="shared" si="32"/>
        <v>шт</v>
      </c>
      <c r="N403" s="17">
        <f>0</f>
        <v>0</v>
      </c>
      <c r="O403" s="12"/>
      <c r="P403" s="16">
        <f t="shared" si="33"/>
        <v>1</v>
      </c>
      <c r="Q403" s="18">
        <f t="shared" si="34"/>
        <v>0</v>
      </c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6"/>
      <c r="B404" s="25">
        <v>396</v>
      </c>
      <c r="C404" s="36" t="s">
        <v>419</v>
      </c>
      <c r="D404" s="46" t="s">
        <v>22</v>
      </c>
      <c r="E404" s="47">
        <v>29625</v>
      </c>
      <c r="F404" s="48">
        <v>1</v>
      </c>
      <c r="G404" s="49">
        <f t="shared" si="30"/>
        <v>24687.5</v>
      </c>
      <c r="H404" s="1"/>
      <c r="I404" s="41">
        <v>396</v>
      </c>
      <c r="J404" s="44" t="str">
        <f t="shared" si="31"/>
        <v>Насос ГУРа, 3160-3407008</v>
      </c>
      <c r="K404" s="42"/>
      <c r="L404" s="15"/>
      <c r="M404" s="16" t="str">
        <f t="shared" si="32"/>
        <v>шт</v>
      </c>
      <c r="N404" s="17">
        <f>0</f>
        <v>0</v>
      </c>
      <c r="O404" s="12"/>
      <c r="P404" s="16">
        <f t="shared" si="33"/>
        <v>1</v>
      </c>
      <c r="Q404" s="18">
        <f t="shared" si="34"/>
        <v>0</v>
      </c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6"/>
      <c r="B405" s="25">
        <v>397</v>
      </c>
      <c r="C405" s="36" t="s">
        <v>420</v>
      </c>
      <c r="D405" s="46" t="s">
        <v>23</v>
      </c>
      <c r="E405" s="47">
        <v>1080</v>
      </c>
      <c r="F405" s="48">
        <v>25</v>
      </c>
      <c r="G405" s="49">
        <f t="shared" si="30"/>
        <v>22500</v>
      </c>
      <c r="H405" s="1"/>
      <c r="I405" s="41">
        <v>397</v>
      </c>
      <c r="J405" s="44" t="str">
        <f t="shared" si="31"/>
        <v>Колодка передняя дисковая , 3160-35010090</v>
      </c>
      <c r="K405" s="42"/>
      <c r="L405" s="15"/>
      <c r="M405" s="16" t="str">
        <f t="shared" si="32"/>
        <v>компл</v>
      </c>
      <c r="N405" s="17">
        <f>0</f>
        <v>0</v>
      </c>
      <c r="O405" s="12"/>
      <c r="P405" s="16">
        <f t="shared" si="33"/>
        <v>25</v>
      </c>
      <c r="Q405" s="18">
        <f t="shared" si="34"/>
        <v>0</v>
      </c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30" x14ac:dyDescent="0.25">
      <c r="A406" s="6"/>
      <c r="B406" s="25">
        <v>398</v>
      </c>
      <c r="C406" s="36" t="s">
        <v>421</v>
      </c>
      <c r="D406" s="46" t="s">
        <v>22</v>
      </c>
      <c r="E406" s="47">
        <v>9981</v>
      </c>
      <c r="F406" s="48">
        <v>2</v>
      </c>
      <c r="G406" s="49">
        <f t="shared" si="30"/>
        <v>16635</v>
      </c>
      <c r="H406" s="1"/>
      <c r="I406" s="41">
        <v>398</v>
      </c>
      <c r="J406" s="44" t="str">
        <f t="shared" si="31"/>
        <v>Суппорт тормоза переднего в сборе, 3160-3501010</v>
      </c>
      <c r="K406" s="42"/>
      <c r="L406" s="15"/>
      <c r="M406" s="16" t="str">
        <f t="shared" si="32"/>
        <v>шт</v>
      </c>
      <c r="N406" s="17">
        <f>0</f>
        <v>0</v>
      </c>
      <c r="O406" s="12"/>
      <c r="P406" s="16">
        <f t="shared" si="33"/>
        <v>2</v>
      </c>
      <c r="Q406" s="18">
        <f t="shared" si="34"/>
        <v>0</v>
      </c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6"/>
      <c r="B407" s="25">
        <v>399</v>
      </c>
      <c r="C407" s="36" t="s">
        <v>422</v>
      </c>
      <c r="D407" s="46" t="s">
        <v>22</v>
      </c>
      <c r="E407" s="47">
        <v>0</v>
      </c>
      <c r="F407" s="48">
        <v>2</v>
      </c>
      <c r="G407" s="49">
        <f t="shared" si="30"/>
        <v>0</v>
      </c>
      <c r="H407" s="1"/>
      <c r="I407" s="41">
        <v>399</v>
      </c>
      <c r="J407" s="44" t="str">
        <f t="shared" si="31"/>
        <v>Тормоз передний правый в сборе, 3160-3501010</v>
      </c>
      <c r="K407" s="42"/>
      <c r="L407" s="15"/>
      <c r="M407" s="16" t="str">
        <f t="shared" si="32"/>
        <v>шт</v>
      </c>
      <c r="N407" s="17">
        <f>0</f>
        <v>0</v>
      </c>
      <c r="O407" s="12"/>
      <c r="P407" s="16">
        <f t="shared" si="33"/>
        <v>2</v>
      </c>
      <c r="Q407" s="18">
        <f t="shared" si="34"/>
        <v>0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30" x14ac:dyDescent="0.25">
      <c r="A408" s="6"/>
      <c r="B408" s="25">
        <v>400</v>
      </c>
      <c r="C408" s="36" t="s">
        <v>423</v>
      </c>
      <c r="D408" s="46" t="s">
        <v>22</v>
      </c>
      <c r="E408" s="47">
        <v>9981</v>
      </c>
      <c r="F408" s="48">
        <v>2</v>
      </c>
      <c r="G408" s="49">
        <f t="shared" si="30"/>
        <v>16635</v>
      </c>
      <c r="H408" s="1"/>
      <c r="I408" s="41">
        <v>400</v>
      </c>
      <c r="J408" s="44" t="str">
        <f t="shared" si="31"/>
        <v>Суппорт левый в сборе универсальный, 3160-3501011</v>
      </c>
      <c r="K408" s="42"/>
      <c r="L408" s="15"/>
      <c r="M408" s="16" t="str">
        <f t="shared" si="32"/>
        <v>шт</v>
      </c>
      <c r="N408" s="17">
        <f>0</f>
        <v>0</v>
      </c>
      <c r="O408" s="12"/>
      <c r="P408" s="16">
        <f t="shared" si="33"/>
        <v>2</v>
      </c>
      <c r="Q408" s="18">
        <f t="shared" si="34"/>
        <v>0</v>
      </c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6"/>
      <c r="B409" s="25">
        <v>401</v>
      </c>
      <c r="C409" s="36" t="s">
        <v>424</v>
      </c>
      <c r="D409" s="46" t="s">
        <v>22</v>
      </c>
      <c r="E409" s="47">
        <v>9150</v>
      </c>
      <c r="F409" s="48">
        <v>2</v>
      </c>
      <c r="G409" s="49">
        <f t="shared" si="30"/>
        <v>15250</v>
      </c>
      <c r="H409" s="1"/>
      <c r="I409" s="41">
        <v>401</v>
      </c>
      <c r="J409" s="44" t="str">
        <f t="shared" si="31"/>
        <v>Тормоз передний левый в сборе, 3160-3501011</v>
      </c>
      <c r="K409" s="42"/>
      <c r="L409" s="15"/>
      <c r="M409" s="16" t="str">
        <f t="shared" si="32"/>
        <v>шт</v>
      </c>
      <c r="N409" s="17">
        <f>0</f>
        <v>0</v>
      </c>
      <c r="O409" s="12"/>
      <c r="P409" s="16">
        <f t="shared" si="33"/>
        <v>2</v>
      </c>
      <c r="Q409" s="18">
        <f t="shared" si="34"/>
        <v>0</v>
      </c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6"/>
      <c r="B410" s="25">
        <v>402</v>
      </c>
      <c r="C410" s="36" t="s">
        <v>425</v>
      </c>
      <c r="D410" s="46" t="s">
        <v>23</v>
      </c>
      <c r="E410" s="47">
        <v>1072.5</v>
      </c>
      <c r="F410" s="48">
        <v>23</v>
      </c>
      <c r="G410" s="49">
        <f t="shared" si="30"/>
        <v>20556.25</v>
      </c>
      <c r="H410" s="1"/>
      <c r="I410" s="41">
        <v>402</v>
      </c>
      <c r="J410" s="44" t="str">
        <f t="shared" si="31"/>
        <v>Колодка тормозная передняя, 3160-3501090</v>
      </c>
      <c r="K410" s="42"/>
      <c r="L410" s="15"/>
      <c r="M410" s="16" t="str">
        <f t="shared" si="32"/>
        <v>компл</v>
      </c>
      <c r="N410" s="17">
        <f>0</f>
        <v>0</v>
      </c>
      <c r="O410" s="12"/>
      <c r="P410" s="16">
        <f t="shared" si="33"/>
        <v>23</v>
      </c>
      <c r="Q410" s="18">
        <f t="shared" si="34"/>
        <v>0</v>
      </c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6"/>
      <c r="B411" s="25">
        <v>403</v>
      </c>
      <c r="C411" s="36" t="s">
        <v>426</v>
      </c>
      <c r="D411" s="46" t="s">
        <v>22</v>
      </c>
      <c r="E411" s="47">
        <v>900</v>
      </c>
      <c r="F411" s="48">
        <v>2</v>
      </c>
      <c r="G411" s="49">
        <f t="shared" si="30"/>
        <v>1500</v>
      </c>
      <c r="H411" s="1"/>
      <c r="I411" s="41">
        <v>403</v>
      </c>
      <c r="J411" s="44" t="str">
        <f t="shared" si="31"/>
        <v>Цилиндр тормозной УАЗ 3160, 3160-3502040</v>
      </c>
      <c r="K411" s="42"/>
      <c r="L411" s="15"/>
      <c r="M411" s="16" t="str">
        <f t="shared" si="32"/>
        <v>шт</v>
      </c>
      <c r="N411" s="17">
        <f>0</f>
        <v>0</v>
      </c>
      <c r="O411" s="12"/>
      <c r="P411" s="16">
        <f t="shared" si="33"/>
        <v>2</v>
      </c>
      <c r="Q411" s="18">
        <f t="shared" si="34"/>
        <v>0</v>
      </c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30" x14ac:dyDescent="0.25">
      <c r="A412" s="6"/>
      <c r="B412" s="25">
        <v>404</v>
      </c>
      <c r="C412" s="36" t="s">
        <v>427</v>
      </c>
      <c r="D412" s="46" t="s">
        <v>22</v>
      </c>
      <c r="E412" s="47">
        <v>4221</v>
      </c>
      <c r="F412" s="48">
        <v>5</v>
      </c>
      <c r="G412" s="49">
        <f t="shared" si="30"/>
        <v>17587.5</v>
      </c>
      <c r="H412" s="1"/>
      <c r="I412" s="41">
        <v>404</v>
      </c>
      <c r="J412" s="44" t="str">
        <f t="shared" si="31"/>
        <v>Цилиндр тормоза главный УАЗ 3160 с бачком, 3160-3505010</v>
      </c>
      <c r="K412" s="42"/>
      <c r="L412" s="15"/>
      <c r="M412" s="16" t="str">
        <f t="shared" si="32"/>
        <v>шт</v>
      </c>
      <c r="N412" s="17">
        <f>0</f>
        <v>0</v>
      </c>
      <c r="O412" s="12"/>
      <c r="P412" s="16">
        <f t="shared" si="33"/>
        <v>5</v>
      </c>
      <c r="Q412" s="18">
        <f t="shared" si="34"/>
        <v>0</v>
      </c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6"/>
      <c r="B413" s="25">
        <v>405</v>
      </c>
      <c r="C413" s="36" t="s">
        <v>428</v>
      </c>
      <c r="D413" s="46" t="s">
        <v>22</v>
      </c>
      <c r="E413" s="47">
        <v>247.5</v>
      </c>
      <c r="F413" s="48">
        <v>3</v>
      </c>
      <c r="G413" s="49">
        <f t="shared" si="30"/>
        <v>618.75</v>
      </c>
      <c r="H413" s="1"/>
      <c r="I413" s="41">
        <v>405</v>
      </c>
      <c r="J413" s="44" t="str">
        <f t="shared" si="31"/>
        <v>Шланг тормозной передний, 3160-3506060</v>
      </c>
      <c r="K413" s="42"/>
      <c r="L413" s="15"/>
      <c r="M413" s="16" t="str">
        <f t="shared" si="32"/>
        <v>шт</v>
      </c>
      <c r="N413" s="17">
        <f>0</f>
        <v>0</v>
      </c>
      <c r="O413" s="12"/>
      <c r="P413" s="16">
        <f t="shared" si="33"/>
        <v>3</v>
      </c>
      <c r="Q413" s="18">
        <f t="shared" si="34"/>
        <v>0</v>
      </c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30" x14ac:dyDescent="0.25">
      <c r="A414" s="6"/>
      <c r="B414" s="25">
        <v>406</v>
      </c>
      <c r="C414" s="36" t="s">
        <v>429</v>
      </c>
      <c r="D414" s="46" t="s">
        <v>22</v>
      </c>
      <c r="E414" s="47">
        <v>4897.5</v>
      </c>
      <c r="F414" s="48">
        <v>1</v>
      </c>
      <c r="G414" s="49">
        <f t="shared" si="30"/>
        <v>4081.25</v>
      </c>
      <c r="H414" s="1"/>
      <c r="I414" s="41">
        <v>406</v>
      </c>
      <c r="J414" s="44" t="str">
        <f t="shared" si="31"/>
        <v>Датчик массового расхода воздуха 3160-3826020, 3160-3826020</v>
      </c>
      <c r="K414" s="42"/>
      <c r="L414" s="15"/>
      <c r="M414" s="16" t="str">
        <f t="shared" si="32"/>
        <v>шт</v>
      </c>
      <c r="N414" s="17">
        <f>0</f>
        <v>0</v>
      </c>
      <c r="O414" s="12"/>
      <c r="P414" s="16">
        <f t="shared" si="33"/>
        <v>1</v>
      </c>
      <c r="Q414" s="18">
        <f t="shared" si="34"/>
        <v>0</v>
      </c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30" x14ac:dyDescent="0.25">
      <c r="A415" s="6"/>
      <c r="B415" s="25">
        <v>407</v>
      </c>
      <c r="C415" s="36" t="s">
        <v>430</v>
      </c>
      <c r="D415" s="46" t="s">
        <v>22</v>
      </c>
      <c r="E415" s="47">
        <v>7494</v>
      </c>
      <c r="F415" s="48">
        <v>4</v>
      </c>
      <c r="G415" s="49">
        <f t="shared" si="30"/>
        <v>24980</v>
      </c>
      <c r="H415" s="1"/>
      <c r="I415" s="41">
        <v>407</v>
      </c>
      <c r="J415" s="44" t="str">
        <f t="shared" si="31"/>
        <v>Шарнир поворотного кулака короткий (прав), 3160-50-2304060</v>
      </c>
      <c r="K415" s="42"/>
      <c r="L415" s="15"/>
      <c r="M415" s="16" t="str">
        <f t="shared" si="32"/>
        <v>шт</v>
      </c>
      <c r="N415" s="17">
        <f>0</f>
        <v>0</v>
      </c>
      <c r="O415" s="12"/>
      <c r="P415" s="16">
        <f t="shared" si="33"/>
        <v>4</v>
      </c>
      <c r="Q415" s="18">
        <f t="shared" si="34"/>
        <v>0</v>
      </c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30" x14ac:dyDescent="0.25">
      <c r="A416" s="6"/>
      <c r="B416" s="25">
        <v>408</v>
      </c>
      <c r="C416" s="36" t="s">
        <v>431</v>
      </c>
      <c r="D416" s="46" t="s">
        <v>22</v>
      </c>
      <c r="E416" s="47">
        <v>8545.5</v>
      </c>
      <c r="F416" s="48">
        <v>5</v>
      </c>
      <c r="G416" s="49">
        <f t="shared" si="30"/>
        <v>35606.25</v>
      </c>
      <c r="H416" s="1"/>
      <c r="I416" s="41">
        <v>408</v>
      </c>
      <c r="J416" s="44" t="str">
        <f t="shared" si="31"/>
        <v>Шарнир поворотного кулака длинный (лев), 3160-50-2304061</v>
      </c>
      <c r="K416" s="42"/>
      <c r="L416" s="15"/>
      <c r="M416" s="16" t="str">
        <f t="shared" si="32"/>
        <v>шт</v>
      </c>
      <c r="N416" s="17">
        <f>0</f>
        <v>0</v>
      </c>
      <c r="O416" s="12"/>
      <c r="P416" s="16">
        <f t="shared" si="33"/>
        <v>5</v>
      </c>
      <c r="Q416" s="18">
        <f t="shared" si="34"/>
        <v>0</v>
      </c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6"/>
      <c r="B417" s="25">
        <v>409</v>
      </c>
      <c r="C417" s="36" t="s">
        <v>432</v>
      </c>
      <c r="D417" s="46" t="s">
        <v>22</v>
      </c>
      <c r="E417" s="47">
        <v>5775</v>
      </c>
      <c r="F417" s="48">
        <v>2</v>
      </c>
      <c r="G417" s="49">
        <f t="shared" si="30"/>
        <v>9625</v>
      </c>
      <c r="H417" s="1"/>
      <c r="I417" s="41">
        <v>409</v>
      </c>
      <c r="J417" s="44" t="str">
        <f t="shared" si="31"/>
        <v>Стекло ветровое, 3160-5206010-01</v>
      </c>
      <c r="K417" s="42"/>
      <c r="L417" s="15"/>
      <c r="M417" s="16" t="str">
        <f t="shared" si="32"/>
        <v>шт</v>
      </c>
      <c r="N417" s="17">
        <f>0</f>
        <v>0</v>
      </c>
      <c r="O417" s="12"/>
      <c r="P417" s="16">
        <f t="shared" si="33"/>
        <v>2</v>
      </c>
      <c r="Q417" s="18">
        <f t="shared" si="34"/>
        <v>0</v>
      </c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6"/>
      <c r="B418" s="25">
        <v>410</v>
      </c>
      <c r="C418" s="36" t="s">
        <v>433</v>
      </c>
      <c r="D418" s="46" t="s">
        <v>22</v>
      </c>
      <c r="E418" s="47">
        <v>2766</v>
      </c>
      <c r="F418" s="48">
        <v>4</v>
      </c>
      <c r="G418" s="49">
        <f t="shared" si="30"/>
        <v>9220</v>
      </c>
      <c r="H418" s="1"/>
      <c r="I418" s="41">
        <v>410</v>
      </c>
      <c r="J418" s="44" t="str">
        <f t="shared" si="31"/>
        <v>Ручка двери , 3160-6305150</v>
      </c>
      <c r="K418" s="42"/>
      <c r="L418" s="15"/>
      <c r="M418" s="16" t="str">
        <f t="shared" si="32"/>
        <v>шт</v>
      </c>
      <c r="N418" s="17">
        <f>0</f>
        <v>0</v>
      </c>
      <c r="O418" s="12"/>
      <c r="P418" s="16">
        <f t="shared" si="33"/>
        <v>4</v>
      </c>
      <c r="Q418" s="18">
        <f t="shared" si="34"/>
        <v>0</v>
      </c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30" x14ac:dyDescent="0.25">
      <c r="A419" s="6"/>
      <c r="B419" s="25">
        <v>411</v>
      </c>
      <c r="C419" s="36" t="s">
        <v>434</v>
      </c>
      <c r="D419" s="46" t="s">
        <v>22</v>
      </c>
      <c r="E419" s="47">
        <v>11752.5</v>
      </c>
      <c r="F419" s="48">
        <v>1</v>
      </c>
      <c r="G419" s="49">
        <f t="shared" si="30"/>
        <v>9793.75</v>
      </c>
      <c r="H419" s="1"/>
      <c r="I419" s="41">
        <v>411</v>
      </c>
      <c r="J419" s="44" t="str">
        <f t="shared" si="31"/>
        <v>Вал карданный передний (L-509mm), 31601-2200010-10</v>
      </c>
      <c r="K419" s="42"/>
      <c r="L419" s="15"/>
      <c r="M419" s="16" t="str">
        <f t="shared" si="32"/>
        <v>шт</v>
      </c>
      <c r="N419" s="17">
        <f>0</f>
        <v>0</v>
      </c>
      <c r="O419" s="12"/>
      <c r="P419" s="16">
        <f t="shared" si="33"/>
        <v>1</v>
      </c>
      <c r="Q419" s="18">
        <f t="shared" si="34"/>
        <v>0</v>
      </c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6"/>
      <c r="B420" s="25">
        <v>412</v>
      </c>
      <c r="C420" s="36" t="s">
        <v>435</v>
      </c>
      <c r="D420" s="46" t="s">
        <v>22</v>
      </c>
      <c r="E420" s="47">
        <v>583.5</v>
      </c>
      <c r="F420" s="48">
        <v>1</v>
      </c>
      <c r="G420" s="49">
        <f t="shared" si="30"/>
        <v>486.25</v>
      </c>
      <c r="H420" s="1"/>
      <c r="I420" s="41">
        <v>412</v>
      </c>
      <c r="J420" s="44" t="str">
        <f t="shared" si="31"/>
        <v>Фильтр тонкой очистки, 31602-1117020-01</v>
      </c>
      <c r="K420" s="42"/>
      <c r="L420" s="15"/>
      <c r="M420" s="16" t="str">
        <f t="shared" si="32"/>
        <v>шт</v>
      </c>
      <c r="N420" s="17">
        <f>0</f>
        <v>0</v>
      </c>
      <c r="O420" s="12"/>
      <c r="P420" s="16">
        <f t="shared" si="33"/>
        <v>1</v>
      </c>
      <c r="Q420" s="18">
        <f t="shared" si="34"/>
        <v>0</v>
      </c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6"/>
      <c r="B421" s="25">
        <v>413</v>
      </c>
      <c r="C421" s="36" t="s">
        <v>436</v>
      </c>
      <c r="D421" s="46" t="s">
        <v>22</v>
      </c>
      <c r="E421" s="47">
        <v>1132.5</v>
      </c>
      <c r="F421" s="48">
        <v>5</v>
      </c>
      <c r="G421" s="49">
        <f t="shared" si="30"/>
        <v>4718.75</v>
      </c>
      <c r="H421" s="1"/>
      <c r="I421" s="41">
        <v>413</v>
      </c>
      <c r="J421" s="44" t="str">
        <f t="shared" si="31"/>
        <v>Ремень 6РК 1210, 31602-1308020-01</v>
      </c>
      <c r="K421" s="42"/>
      <c r="L421" s="15"/>
      <c r="M421" s="16" t="str">
        <f t="shared" si="32"/>
        <v>шт</v>
      </c>
      <c r="N421" s="17">
        <f>0</f>
        <v>0</v>
      </c>
      <c r="O421" s="12"/>
      <c r="P421" s="16">
        <f t="shared" si="33"/>
        <v>5</v>
      </c>
      <c r="Q421" s="18">
        <f t="shared" si="34"/>
        <v>0</v>
      </c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30" x14ac:dyDescent="0.25">
      <c r="A422" s="6"/>
      <c r="B422" s="25">
        <v>414</v>
      </c>
      <c r="C422" s="36" t="s">
        <v>437</v>
      </c>
      <c r="D422" s="46" t="s">
        <v>22</v>
      </c>
      <c r="E422" s="47">
        <v>1320</v>
      </c>
      <c r="F422" s="48">
        <v>1</v>
      </c>
      <c r="G422" s="49">
        <f t="shared" si="30"/>
        <v>1100</v>
      </c>
      <c r="H422" s="1"/>
      <c r="I422" s="41">
        <v>414</v>
      </c>
      <c r="J422" s="44" t="str">
        <f t="shared" si="31"/>
        <v>Муфта сцепления в сборе с подшипником УАЗ, 31605-1601180</v>
      </c>
      <c r="K422" s="42"/>
      <c r="L422" s="15"/>
      <c r="M422" s="16" t="str">
        <f t="shared" si="32"/>
        <v>шт</v>
      </c>
      <c r="N422" s="17">
        <f>0</f>
        <v>0</v>
      </c>
      <c r="O422" s="12"/>
      <c r="P422" s="16">
        <f t="shared" si="33"/>
        <v>1</v>
      </c>
      <c r="Q422" s="18">
        <f t="shared" si="34"/>
        <v>0</v>
      </c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6"/>
      <c r="B423" s="25">
        <v>415</v>
      </c>
      <c r="C423" s="36" t="s">
        <v>438</v>
      </c>
      <c r="D423" s="46" t="s">
        <v>22</v>
      </c>
      <c r="E423" s="47">
        <v>1531.5</v>
      </c>
      <c r="F423" s="48">
        <v>5</v>
      </c>
      <c r="G423" s="49">
        <f t="shared" si="30"/>
        <v>6381.25</v>
      </c>
      <c r="H423" s="1"/>
      <c r="I423" s="41">
        <v>415</v>
      </c>
      <c r="J423" s="44" t="str">
        <f t="shared" si="31"/>
        <v>Цилиндр сцепления рабочий, 31605-1602510-02</v>
      </c>
      <c r="K423" s="42"/>
      <c r="L423" s="15"/>
      <c r="M423" s="16" t="str">
        <f t="shared" si="32"/>
        <v>шт</v>
      </c>
      <c r="N423" s="17">
        <f>0</f>
        <v>0</v>
      </c>
      <c r="O423" s="12"/>
      <c r="P423" s="16">
        <f t="shared" si="33"/>
        <v>5</v>
      </c>
      <c r="Q423" s="18">
        <f t="shared" si="34"/>
        <v>0</v>
      </c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30" x14ac:dyDescent="0.25">
      <c r="A424" s="6"/>
      <c r="B424" s="25">
        <v>416</v>
      </c>
      <c r="C424" s="36" t="s">
        <v>439</v>
      </c>
      <c r="D424" s="46" t="s">
        <v>22</v>
      </c>
      <c r="E424" s="47">
        <v>4800</v>
      </c>
      <c r="F424" s="48">
        <v>7</v>
      </c>
      <c r="G424" s="49">
        <f t="shared" si="30"/>
        <v>28000</v>
      </c>
      <c r="H424" s="1"/>
      <c r="I424" s="41">
        <v>416</v>
      </c>
      <c r="J424" s="44" t="str">
        <f t="shared" si="31"/>
        <v>Насос топливный, погружной с мотором, 316051-1139020</v>
      </c>
      <c r="K424" s="42"/>
      <c r="L424" s="15"/>
      <c r="M424" s="16" t="str">
        <f t="shared" si="32"/>
        <v>шт</v>
      </c>
      <c r="N424" s="17">
        <f>0</f>
        <v>0</v>
      </c>
      <c r="O424" s="12"/>
      <c r="P424" s="16">
        <f t="shared" si="33"/>
        <v>7</v>
      </c>
      <c r="Q424" s="18">
        <f t="shared" si="34"/>
        <v>0</v>
      </c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6"/>
      <c r="B425" s="25">
        <v>417</v>
      </c>
      <c r="C425" s="36" t="s">
        <v>440</v>
      </c>
      <c r="D425" s="46" t="s">
        <v>22</v>
      </c>
      <c r="E425" s="47">
        <v>35571</v>
      </c>
      <c r="F425" s="48">
        <v>3</v>
      </c>
      <c r="G425" s="49">
        <f t="shared" si="30"/>
        <v>88927.5</v>
      </c>
      <c r="H425" s="1"/>
      <c r="I425" s="41">
        <v>417</v>
      </c>
      <c r="J425" s="44" t="str">
        <f t="shared" si="31"/>
        <v>Радиатор 3-ряд., 31608-1301010-02</v>
      </c>
      <c r="K425" s="42"/>
      <c r="L425" s="15"/>
      <c r="M425" s="16" t="str">
        <f t="shared" si="32"/>
        <v>шт</v>
      </c>
      <c r="N425" s="17">
        <f>0</f>
        <v>0</v>
      </c>
      <c r="O425" s="12"/>
      <c r="P425" s="16">
        <f t="shared" si="33"/>
        <v>3</v>
      </c>
      <c r="Q425" s="18">
        <f t="shared" si="34"/>
        <v>0</v>
      </c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30" x14ac:dyDescent="0.25">
      <c r="A426" s="6"/>
      <c r="B426" s="25">
        <v>418</v>
      </c>
      <c r="C426" s="36" t="s">
        <v>441</v>
      </c>
      <c r="D426" s="46" t="s">
        <v>22</v>
      </c>
      <c r="E426" s="47">
        <v>9948</v>
      </c>
      <c r="F426" s="48">
        <v>2</v>
      </c>
      <c r="G426" s="49">
        <f t="shared" si="30"/>
        <v>16580</v>
      </c>
      <c r="H426" s="1"/>
      <c r="I426" s="41">
        <v>418</v>
      </c>
      <c r="J426" s="44" t="str">
        <f t="shared" si="31"/>
        <v>Опора шаровая поворотного кулака, 3162-2304012</v>
      </c>
      <c r="K426" s="42"/>
      <c r="L426" s="15"/>
      <c r="M426" s="16" t="str">
        <f t="shared" si="32"/>
        <v>шт</v>
      </c>
      <c r="N426" s="17">
        <f>0</f>
        <v>0</v>
      </c>
      <c r="O426" s="12"/>
      <c r="P426" s="16">
        <f t="shared" si="33"/>
        <v>2</v>
      </c>
      <c r="Q426" s="18">
        <f t="shared" si="34"/>
        <v>0</v>
      </c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6"/>
      <c r="B427" s="25">
        <v>419</v>
      </c>
      <c r="C427" s="36" t="s">
        <v>442</v>
      </c>
      <c r="D427" s="46" t="s">
        <v>22</v>
      </c>
      <c r="E427" s="47">
        <v>93877.5</v>
      </c>
      <c r="F427" s="48">
        <v>1</v>
      </c>
      <c r="G427" s="49">
        <f t="shared" si="30"/>
        <v>78231.25</v>
      </c>
      <c r="H427" s="1"/>
      <c r="I427" s="41">
        <v>419</v>
      </c>
      <c r="J427" s="44" t="str">
        <f t="shared" si="31"/>
        <v>Мост задний Патриот, 3162-2400010-10</v>
      </c>
      <c r="K427" s="42"/>
      <c r="L427" s="15"/>
      <c r="M427" s="16" t="str">
        <f t="shared" si="32"/>
        <v>шт</v>
      </c>
      <c r="N427" s="17">
        <f>0</f>
        <v>0</v>
      </c>
      <c r="O427" s="12"/>
      <c r="P427" s="16">
        <f t="shared" si="33"/>
        <v>1</v>
      </c>
      <c r="Q427" s="18">
        <f t="shared" si="34"/>
        <v>0</v>
      </c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30" x14ac:dyDescent="0.25">
      <c r="A428" s="6"/>
      <c r="B428" s="25">
        <v>420</v>
      </c>
      <c r="C428" s="36" t="s">
        <v>443</v>
      </c>
      <c r="D428" s="46" t="s">
        <v>22</v>
      </c>
      <c r="E428" s="47">
        <v>2250</v>
      </c>
      <c r="F428" s="48">
        <v>8</v>
      </c>
      <c r="G428" s="49">
        <f t="shared" si="30"/>
        <v>15000</v>
      </c>
      <c r="H428" s="1"/>
      <c r="I428" s="41">
        <v>420</v>
      </c>
      <c r="J428" s="44" t="str">
        <f t="shared" si="31"/>
        <v>Амортизатор газомасляный задний, 3162-2905006-10</v>
      </c>
      <c r="K428" s="42"/>
      <c r="L428" s="15"/>
      <c r="M428" s="16" t="str">
        <f t="shared" si="32"/>
        <v>шт</v>
      </c>
      <c r="N428" s="17">
        <f>0</f>
        <v>0</v>
      </c>
      <c r="O428" s="12"/>
      <c r="P428" s="16">
        <f t="shared" si="33"/>
        <v>8</v>
      </c>
      <c r="Q428" s="18">
        <f t="shared" si="34"/>
        <v>0</v>
      </c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30" x14ac:dyDescent="0.25">
      <c r="A429" s="6"/>
      <c r="B429" s="25">
        <v>421</v>
      </c>
      <c r="C429" s="36" t="s">
        <v>444</v>
      </c>
      <c r="D429" s="46" t="s">
        <v>22</v>
      </c>
      <c r="E429" s="47">
        <v>2250</v>
      </c>
      <c r="F429" s="48">
        <v>2</v>
      </c>
      <c r="G429" s="49">
        <f t="shared" si="30"/>
        <v>3750</v>
      </c>
      <c r="H429" s="1"/>
      <c r="I429" s="41">
        <v>421</v>
      </c>
      <c r="J429" s="44" t="str">
        <f t="shared" si="31"/>
        <v>Амортизатор передний УАЗ-Патриот газомасляный, 3162-2905006-95</v>
      </c>
      <c r="K429" s="42"/>
      <c r="L429" s="15"/>
      <c r="M429" s="16" t="str">
        <f t="shared" si="32"/>
        <v>шт</v>
      </c>
      <c r="N429" s="17">
        <f>0</f>
        <v>0</v>
      </c>
      <c r="O429" s="12"/>
      <c r="P429" s="16">
        <f t="shared" si="33"/>
        <v>2</v>
      </c>
      <c r="Q429" s="18">
        <f t="shared" si="34"/>
        <v>0</v>
      </c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6"/>
      <c r="B430" s="25">
        <v>422</v>
      </c>
      <c r="C430" s="36" t="s">
        <v>445</v>
      </c>
      <c r="D430" s="46" t="s">
        <v>22</v>
      </c>
      <c r="E430" s="47">
        <v>2250</v>
      </c>
      <c r="F430" s="48">
        <v>6</v>
      </c>
      <c r="G430" s="49">
        <f t="shared" si="30"/>
        <v>11250</v>
      </c>
      <c r="H430" s="1"/>
      <c r="I430" s="41">
        <v>422</v>
      </c>
      <c r="J430" s="44" t="str">
        <f t="shared" si="31"/>
        <v>Амортизатор задний, 3162-2915006-51</v>
      </c>
      <c r="K430" s="42"/>
      <c r="L430" s="15"/>
      <c r="M430" s="16" t="str">
        <f t="shared" si="32"/>
        <v>шт</v>
      </c>
      <c r="N430" s="17">
        <f>0</f>
        <v>0</v>
      </c>
      <c r="O430" s="12"/>
      <c r="P430" s="16">
        <f t="shared" si="33"/>
        <v>6</v>
      </c>
      <c r="Q430" s="18">
        <f t="shared" si="34"/>
        <v>0</v>
      </c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6"/>
      <c r="B431" s="25">
        <v>423</v>
      </c>
      <c r="C431" s="36" t="s">
        <v>446</v>
      </c>
      <c r="D431" s="46" t="s">
        <v>22</v>
      </c>
      <c r="E431" s="47">
        <v>3237</v>
      </c>
      <c r="F431" s="48">
        <v>2</v>
      </c>
      <c r="G431" s="49">
        <f t="shared" si="30"/>
        <v>5395</v>
      </c>
      <c r="H431" s="1"/>
      <c r="I431" s="41">
        <v>423</v>
      </c>
      <c r="J431" s="44" t="str">
        <f t="shared" si="31"/>
        <v>Цилиндр  главный тормозной, 3162-3505010</v>
      </c>
      <c r="K431" s="42"/>
      <c r="L431" s="15"/>
      <c r="M431" s="16" t="str">
        <f t="shared" si="32"/>
        <v>шт</v>
      </c>
      <c r="N431" s="17">
        <f>0</f>
        <v>0</v>
      </c>
      <c r="O431" s="12"/>
      <c r="P431" s="16">
        <f t="shared" si="33"/>
        <v>2</v>
      </c>
      <c r="Q431" s="18">
        <f t="shared" si="34"/>
        <v>0</v>
      </c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6"/>
      <c r="B432" s="25">
        <v>424</v>
      </c>
      <c r="C432" s="36" t="s">
        <v>447</v>
      </c>
      <c r="D432" s="46" t="s">
        <v>22</v>
      </c>
      <c r="E432" s="47">
        <v>1110</v>
      </c>
      <c r="F432" s="48">
        <v>1</v>
      </c>
      <c r="G432" s="49">
        <f t="shared" si="30"/>
        <v>925</v>
      </c>
      <c r="H432" s="1"/>
      <c r="I432" s="41">
        <v>424</v>
      </c>
      <c r="J432" s="44" t="str">
        <f t="shared" si="31"/>
        <v>Замок зажигания, 3162-3704010</v>
      </c>
      <c r="K432" s="42"/>
      <c r="L432" s="15"/>
      <c r="M432" s="16" t="str">
        <f t="shared" si="32"/>
        <v>шт</v>
      </c>
      <c r="N432" s="17">
        <f>0</f>
        <v>0</v>
      </c>
      <c r="O432" s="12"/>
      <c r="P432" s="16">
        <f t="shared" si="33"/>
        <v>1</v>
      </c>
      <c r="Q432" s="18">
        <f t="shared" si="34"/>
        <v>0</v>
      </c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30" x14ac:dyDescent="0.25">
      <c r="A433" s="6"/>
      <c r="B433" s="25">
        <v>425</v>
      </c>
      <c r="C433" s="36" t="s">
        <v>448</v>
      </c>
      <c r="D433" s="46" t="s">
        <v>22</v>
      </c>
      <c r="E433" s="47">
        <v>562.5</v>
      </c>
      <c r="F433" s="48">
        <v>2</v>
      </c>
      <c r="G433" s="49">
        <f t="shared" si="30"/>
        <v>937.5</v>
      </c>
      <c r="H433" s="1"/>
      <c r="I433" s="41">
        <v>425</v>
      </c>
      <c r="J433" s="44" t="str">
        <f t="shared" si="31"/>
        <v>Ремень 6РК1235 привода насоса ГУРа "УАЗ", 3163-00-1308020-30</v>
      </c>
      <c r="K433" s="42"/>
      <c r="L433" s="15"/>
      <c r="M433" s="16" t="str">
        <f t="shared" si="32"/>
        <v>шт</v>
      </c>
      <c r="N433" s="17">
        <f>0</f>
        <v>0</v>
      </c>
      <c r="O433" s="12"/>
      <c r="P433" s="16">
        <f t="shared" si="33"/>
        <v>2</v>
      </c>
      <c r="Q433" s="18">
        <f t="shared" si="34"/>
        <v>0</v>
      </c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6"/>
      <c r="B434" s="25">
        <v>426</v>
      </c>
      <c r="C434" s="36" t="s">
        <v>449</v>
      </c>
      <c r="D434" s="46" t="s">
        <v>22</v>
      </c>
      <c r="E434" s="47">
        <v>10335</v>
      </c>
      <c r="F434" s="48">
        <v>1</v>
      </c>
      <c r="G434" s="49">
        <f t="shared" si="30"/>
        <v>8612.5</v>
      </c>
      <c r="H434" s="1"/>
      <c r="I434" s="41">
        <v>426</v>
      </c>
      <c r="J434" s="44" t="str">
        <f t="shared" si="31"/>
        <v>Ремкомплект ГРМ , 3163-1006040-371</v>
      </c>
      <c r="K434" s="42"/>
      <c r="L434" s="15"/>
      <c r="M434" s="16" t="str">
        <f t="shared" si="32"/>
        <v>шт</v>
      </c>
      <c r="N434" s="17">
        <f>0</f>
        <v>0</v>
      </c>
      <c r="O434" s="12"/>
      <c r="P434" s="16">
        <f t="shared" si="33"/>
        <v>1</v>
      </c>
      <c r="Q434" s="18">
        <f t="shared" si="34"/>
        <v>0</v>
      </c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30" x14ac:dyDescent="0.25">
      <c r="A435" s="6"/>
      <c r="B435" s="25">
        <v>427</v>
      </c>
      <c r="C435" s="36" t="s">
        <v>450</v>
      </c>
      <c r="D435" s="46" t="s">
        <v>22</v>
      </c>
      <c r="E435" s="47">
        <v>4128</v>
      </c>
      <c r="F435" s="48">
        <v>1</v>
      </c>
      <c r="G435" s="49">
        <f t="shared" si="30"/>
        <v>3440</v>
      </c>
      <c r="H435" s="1"/>
      <c r="I435" s="41">
        <v>427</v>
      </c>
      <c r="J435" s="44" t="str">
        <f t="shared" si="31"/>
        <v>Модуль погружного бензонасоса УАЗ Патриот ЕВРО-3, 3163-1139020-01</v>
      </c>
      <c r="K435" s="42"/>
      <c r="L435" s="15"/>
      <c r="M435" s="16" t="str">
        <f t="shared" si="32"/>
        <v>шт</v>
      </c>
      <c r="N435" s="17">
        <f>0</f>
        <v>0</v>
      </c>
      <c r="O435" s="12"/>
      <c r="P435" s="16">
        <f t="shared" si="33"/>
        <v>1</v>
      </c>
      <c r="Q435" s="18">
        <f t="shared" si="34"/>
        <v>0</v>
      </c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6"/>
      <c r="B436" s="25">
        <v>428</v>
      </c>
      <c r="C436" s="36" t="s">
        <v>451</v>
      </c>
      <c r="D436" s="46" t="s">
        <v>22</v>
      </c>
      <c r="E436" s="47">
        <v>4155</v>
      </c>
      <c r="F436" s="48">
        <v>4</v>
      </c>
      <c r="G436" s="49">
        <f t="shared" si="30"/>
        <v>13850</v>
      </c>
      <c r="H436" s="1"/>
      <c r="I436" s="41">
        <v>428</v>
      </c>
      <c r="J436" s="44" t="str">
        <f t="shared" si="31"/>
        <v>Диск сцепления, 3163-1601130</v>
      </c>
      <c r="K436" s="42"/>
      <c r="L436" s="15"/>
      <c r="M436" s="16" t="str">
        <f t="shared" si="32"/>
        <v>шт</v>
      </c>
      <c r="N436" s="17">
        <f>0</f>
        <v>0</v>
      </c>
      <c r="O436" s="12"/>
      <c r="P436" s="16">
        <f t="shared" si="33"/>
        <v>4</v>
      </c>
      <c r="Q436" s="18">
        <f t="shared" si="34"/>
        <v>0</v>
      </c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6"/>
      <c r="B437" s="25">
        <v>429</v>
      </c>
      <c r="C437" s="36" t="s">
        <v>452</v>
      </c>
      <c r="D437" s="46" t="s">
        <v>22</v>
      </c>
      <c r="E437" s="47">
        <v>147750</v>
      </c>
      <c r="F437" s="48">
        <v>1</v>
      </c>
      <c r="G437" s="49">
        <f t="shared" si="30"/>
        <v>123125</v>
      </c>
      <c r="H437" s="1"/>
      <c r="I437" s="41">
        <v>429</v>
      </c>
      <c r="J437" s="44" t="str">
        <f t="shared" si="31"/>
        <v>КПП в сборе, 3163-1700010</v>
      </c>
      <c r="K437" s="42"/>
      <c r="L437" s="15"/>
      <c r="M437" s="16" t="str">
        <f t="shared" si="32"/>
        <v>шт</v>
      </c>
      <c r="N437" s="17">
        <f>0</f>
        <v>0</v>
      </c>
      <c r="O437" s="12"/>
      <c r="P437" s="16">
        <f t="shared" si="33"/>
        <v>1</v>
      </c>
      <c r="Q437" s="18">
        <f t="shared" si="34"/>
        <v>0</v>
      </c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6"/>
      <c r="B438" s="25">
        <v>430</v>
      </c>
      <c r="C438" s="36" t="s">
        <v>453</v>
      </c>
      <c r="D438" s="46" t="s">
        <v>23</v>
      </c>
      <c r="E438" s="47">
        <v>2580</v>
      </c>
      <c r="F438" s="48">
        <v>7</v>
      </c>
      <c r="G438" s="49">
        <f t="shared" si="30"/>
        <v>15050</v>
      </c>
      <c r="H438" s="1"/>
      <c r="I438" s="41">
        <v>430</v>
      </c>
      <c r="J438" s="44" t="str">
        <f t="shared" si="31"/>
        <v>Шкворень (4шт), 3163-2304019</v>
      </c>
      <c r="K438" s="42"/>
      <c r="L438" s="15"/>
      <c r="M438" s="16" t="str">
        <f t="shared" si="32"/>
        <v>компл</v>
      </c>
      <c r="N438" s="17">
        <f>0</f>
        <v>0</v>
      </c>
      <c r="O438" s="12"/>
      <c r="P438" s="16">
        <f t="shared" si="33"/>
        <v>7</v>
      </c>
      <c r="Q438" s="18">
        <f t="shared" si="34"/>
        <v>0</v>
      </c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6"/>
      <c r="B439" s="25">
        <v>431</v>
      </c>
      <c r="C439" s="36" t="s">
        <v>454</v>
      </c>
      <c r="D439" s="46" t="s">
        <v>22</v>
      </c>
      <c r="E439" s="47">
        <v>307.5</v>
      </c>
      <c r="F439" s="48">
        <v>4</v>
      </c>
      <c r="G439" s="49">
        <f t="shared" si="30"/>
        <v>1025</v>
      </c>
      <c r="H439" s="1"/>
      <c r="I439" s="41">
        <v>431</v>
      </c>
      <c r="J439" s="44" t="str">
        <f t="shared" si="31"/>
        <v>Сайлентблок рессоры, 3163-2912020</v>
      </c>
      <c r="K439" s="42"/>
      <c r="L439" s="15"/>
      <c r="M439" s="16" t="str">
        <f t="shared" si="32"/>
        <v>шт</v>
      </c>
      <c r="N439" s="17">
        <f>0</f>
        <v>0</v>
      </c>
      <c r="O439" s="12"/>
      <c r="P439" s="16">
        <f t="shared" si="33"/>
        <v>4</v>
      </c>
      <c r="Q439" s="18">
        <f t="shared" si="34"/>
        <v>0</v>
      </c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30" x14ac:dyDescent="0.25">
      <c r="A440" s="6"/>
      <c r="B440" s="25">
        <v>432</v>
      </c>
      <c r="C440" s="36" t="s">
        <v>455</v>
      </c>
      <c r="D440" s="46" t="s">
        <v>22</v>
      </c>
      <c r="E440" s="47">
        <v>355.5</v>
      </c>
      <c r="F440" s="48">
        <v>3</v>
      </c>
      <c r="G440" s="49">
        <f t="shared" si="30"/>
        <v>888.75</v>
      </c>
      <c r="H440" s="1"/>
      <c r="I440" s="41">
        <v>432</v>
      </c>
      <c r="J440" s="44" t="str">
        <f t="shared" si="31"/>
        <v>Шланг тормозной передний (длин), 3163-3506150</v>
      </c>
      <c r="K440" s="42"/>
      <c r="L440" s="15"/>
      <c r="M440" s="16" t="str">
        <f t="shared" si="32"/>
        <v>шт</v>
      </c>
      <c r="N440" s="17">
        <f>0</f>
        <v>0</v>
      </c>
      <c r="O440" s="12"/>
      <c r="P440" s="16">
        <f t="shared" si="33"/>
        <v>3</v>
      </c>
      <c r="Q440" s="18">
        <f t="shared" si="34"/>
        <v>0</v>
      </c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6"/>
      <c r="B441" s="25">
        <v>433</v>
      </c>
      <c r="C441" s="36" t="s">
        <v>456</v>
      </c>
      <c r="D441" s="46" t="s">
        <v>22</v>
      </c>
      <c r="E441" s="47">
        <v>2449.5</v>
      </c>
      <c r="F441" s="48">
        <v>1</v>
      </c>
      <c r="G441" s="49">
        <f t="shared" si="30"/>
        <v>2041.25</v>
      </c>
      <c r="H441" s="1"/>
      <c r="I441" s="41">
        <v>433</v>
      </c>
      <c r="J441" s="44" t="str">
        <f t="shared" si="31"/>
        <v>Мотор отопителя, 3163-8110020</v>
      </c>
      <c r="K441" s="42"/>
      <c r="L441" s="15"/>
      <c r="M441" s="16" t="str">
        <f t="shared" si="32"/>
        <v>шт</v>
      </c>
      <c r="N441" s="17">
        <f>0</f>
        <v>0</v>
      </c>
      <c r="O441" s="12"/>
      <c r="P441" s="16">
        <f t="shared" si="33"/>
        <v>1</v>
      </c>
      <c r="Q441" s="18">
        <f t="shared" si="34"/>
        <v>0</v>
      </c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6"/>
      <c r="B442" s="25">
        <v>434</v>
      </c>
      <c r="C442" s="36" t="s">
        <v>457</v>
      </c>
      <c r="D442" s="46" t="s">
        <v>22</v>
      </c>
      <c r="E442" s="47">
        <v>123934.5</v>
      </c>
      <c r="F442" s="48">
        <v>1</v>
      </c>
      <c r="G442" s="49">
        <f t="shared" si="30"/>
        <v>103278.75</v>
      </c>
      <c r="H442" s="1"/>
      <c r="I442" s="41">
        <v>434</v>
      </c>
      <c r="J442" s="44" t="str">
        <f t="shared" si="31"/>
        <v>КПП УАЗ 452/3303  5-ступ/АДС, 3182-1700010</v>
      </c>
      <c r="K442" s="42"/>
      <c r="L442" s="15"/>
      <c r="M442" s="16" t="str">
        <f t="shared" si="32"/>
        <v>шт</v>
      </c>
      <c r="N442" s="17">
        <f>0</f>
        <v>0</v>
      </c>
      <c r="O442" s="12"/>
      <c r="P442" s="16">
        <f t="shared" si="33"/>
        <v>1</v>
      </c>
      <c r="Q442" s="18">
        <f t="shared" si="34"/>
        <v>0</v>
      </c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6"/>
      <c r="B443" s="25">
        <v>435</v>
      </c>
      <c r="C443" s="36" t="s">
        <v>458</v>
      </c>
      <c r="D443" s="46" t="s">
        <v>22</v>
      </c>
      <c r="E443" s="47">
        <v>1897.5</v>
      </c>
      <c r="F443" s="48">
        <v>1</v>
      </c>
      <c r="G443" s="49">
        <f t="shared" si="30"/>
        <v>1581.25</v>
      </c>
      <c r="H443" s="1"/>
      <c r="I443" s="41">
        <v>435</v>
      </c>
      <c r="J443" s="44" t="str">
        <f t="shared" si="31"/>
        <v>Электропомпа отопителя, 32-3780010</v>
      </c>
      <c r="K443" s="42"/>
      <c r="L443" s="15"/>
      <c r="M443" s="16" t="str">
        <f t="shared" si="32"/>
        <v>шт</v>
      </c>
      <c r="N443" s="17">
        <f>0</f>
        <v>0</v>
      </c>
      <c r="O443" s="12"/>
      <c r="P443" s="16">
        <f t="shared" si="33"/>
        <v>1</v>
      </c>
      <c r="Q443" s="18">
        <f t="shared" si="34"/>
        <v>0</v>
      </c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6"/>
      <c r="B444" s="25">
        <v>436</v>
      </c>
      <c r="C444" s="36" t="s">
        <v>459</v>
      </c>
      <c r="D444" s="46" t="s">
        <v>22</v>
      </c>
      <c r="E444" s="47">
        <v>7470</v>
      </c>
      <c r="F444" s="48">
        <v>6</v>
      </c>
      <c r="G444" s="49">
        <f t="shared" si="30"/>
        <v>37350</v>
      </c>
      <c r="H444" s="1"/>
      <c r="I444" s="41">
        <v>436</v>
      </c>
      <c r="J444" s="44" t="str">
        <f t="shared" si="31"/>
        <v>Генератор ЗМЗ-409 14V 90А , 3212.3771</v>
      </c>
      <c r="K444" s="42"/>
      <c r="L444" s="15"/>
      <c r="M444" s="16" t="str">
        <f t="shared" si="32"/>
        <v>шт</v>
      </c>
      <c r="N444" s="17">
        <f>0</f>
        <v>0</v>
      </c>
      <c r="O444" s="12"/>
      <c r="P444" s="16">
        <f t="shared" si="33"/>
        <v>6</v>
      </c>
      <c r="Q444" s="18">
        <f t="shared" si="34"/>
        <v>0</v>
      </c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6"/>
      <c r="B445" s="25">
        <v>437</v>
      </c>
      <c r="C445" s="36" t="s">
        <v>460</v>
      </c>
      <c r="D445" s="46" t="s">
        <v>22</v>
      </c>
      <c r="E445" s="47">
        <v>3399</v>
      </c>
      <c r="F445" s="48">
        <v>1</v>
      </c>
      <c r="G445" s="49">
        <f t="shared" si="30"/>
        <v>2832.5</v>
      </c>
      <c r="H445" s="1"/>
      <c r="I445" s="41">
        <v>437</v>
      </c>
      <c r="J445" s="44" t="str">
        <f t="shared" si="31"/>
        <v>Резонатор, 3303-1202008</v>
      </c>
      <c r="K445" s="42"/>
      <c r="L445" s="15"/>
      <c r="M445" s="16" t="str">
        <f t="shared" si="32"/>
        <v>шт</v>
      </c>
      <c r="N445" s="17">
        <f>0</f>
        <v>0</v>
      </c>
      <c r="O445" s="12"/>
      <c r="P445" s="16">
        <f t="shared" si="33"/>
        <v>1</v>
      </c>
      <c r="Q445" s="18">
        <f t="shared" si="34"/>
        <v>0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30" x14ac:dyDescent="0.25">
      <c r="A446" s="6"/>
      <c r="B446" s="25">
        <v>438</v>
      </c>
      <c r="C446" s="36" t="s">
        <v>461</v>
      </c>
      <c r="D446" s="46" t="s">
        <v>22</v>
      </c>
      <c r="E446" s="47">
        <v>8788.5</v>
      </c>
      <c r="F446" s="48">
        <v>21</v>
      </c>
      <c r="G446" s="49">
        <f t="shared" si="30"/>
        <v>153798.75</v>
      </c>
      <c r="H446" s="1"/>
      <c r="I446" s="41">
        <v>438</v>
      </c>
      <c r="J446" s="44" t="str">
        <f t="shared" si="31"/>
        <v>Вал карданный УАЗ-452 передний, 33036-2203010-10</v>
      </c>
      <c r="K446" s="42"/>
      <c r="L446" s="15"/>
      <c r="M446" s="16" t="str">
        <f t="shared" si="32"/>
        <v>шт</v>
      </c>
      <c r="N446" s="17">
        <f>0</f>
        <v>0</v>
      </c>
      <c r="O446" s="12"/>
      <c r="P446" s="16">
        <f t="shared" si="33"/>
        <v>21</v>
      </c>
      <c r="Q446" s="18">
        <f t="shared" si="34"/>
        <v>0</v>
      </c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6"/>
      <c r="B447" s="25">
        <v>439</v>
      </c>
      <c r="C447" s="36" t="s">
        <v>462</v>
      </c>
      <c r="D447" s="46" t="s">
        <v>22</v>
      </c>
      <c r="E447" s="47">
        <v>92155.5</v>
      </c>
      <c r="F447" s="48">
        <v>1</v>
      </c>
      <c r="G447" s="49">
        <f t="shared" si="30"/>
        <v>76796.25</v>
      </c>
      <c r="H447" s="1"/>
      <c r="I447" s="41">
        <v>439</v>
      </c>
      <c r="J447" s="44" t="str">
        <f t="shared" si="31"/>
        <v>Редуктор передний, 33081-2402010</v>
      </c>
      <c r="K447" s="42"/>
      <c r="L447" s="15"/>
      <c r="M447" s="16" t="str">
        <f t="shared" si="32"/>
        <v>шт</v>
      </c>
      <c r="N447" s="17">
        <f>0</f>
        <v>0</v>
      </c>
      <c r="O447" s="12"/>
      <c r="P447" s="16">
        <f t="shared" si="33"/>
        <v>1</v>
      </c>
      <c r="Q447" s="18">
        <f t="shared" si="34"/>
        <v>0</v>
      </c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6"/>
      <c r="B448" s="25">
        <v>440</v>
      </c>
      <c r="C448" s="36" t="s">
        <v>463</v>
      </c>
      <c r="D448" s="46" t="s">
        <v>22</v>
      </c>
      <c r="E448" s="47">
        <v>1537.5</v>
      </c>
      <c r="F448" s="48">
        <v>4</v>
      </c>
      <c r="G448" s="49">
        <f t="shared" si="30"/>
        <v>5125</v>
      </c>
      <c r="H448" s="1"/>
      <c r="I448" s="41">
        <v>440</v>
      </c>
      <c r="J448" s="44" t="str">
        <f t="shared" si="31"/>
        <v>цилиндр сцепления рабочий, 3740-3511112</v>
      </c>
      <c r="K448" s="42"/>
      <c r="L448" s="15"/>
      <c r="M448" s="16" t="str">
        <f t="shared" si="32"/>
        <v>шт</v>
      </c>
      <c r="N448" s="17">
        <f>0</f>
        <v>0</v>
      </c>
      <c r="O448" s="12"/>
      <c r="P448" s="16">
        <f t="shared" si="33"/>
        <v>4</v>
      </c>
      <c r="Q448" s="18">
        <f t="shared" si="34"/>
        <v>0</v>
      </c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6"/>
      <c r="B449" s="25">
        <v>441</v>
      </c>
      <c r="C449" s="36" t="s">
        <v>464</v>
      </c>
      <c r="D449" s="46" t="s">
        <v>22</v>
      </c>
      <c r="E449" s="47">
        <v>142.5</v>
      </c>
      <c r="F449" s="48">
        <v>3</v>
      </c>
      <c r="G449" s="49">
        <f t="shared" si="30"/>
        <v>356.25</v>
      </c>
      <c r="H449" s="1"/>
      <c r="I449" s="41">
        <v>441</v>
      </c>
      <c r="J449" s="44" t="str">
        <f t="shared" si="31"/>
        <v>Датчик заднего хода ВК-418, 3741-00-3710500-03</v>
      </c>
      <c r="K449" s="42"/>
      <c r="L449" s="15"/>
      <c r="M449" s="16" t="str">
        <f t="shared" si="32"/>
        <v>шт</v>
      </c>
      <c r="N449" s="17">
        <f>0</f>
        <v>0</v>
      </c>
      <c r="O449" s="12"/>
      <c r="P449" s="16">
        <f t="shared" si="33"/>
        <v>3</v>
      </c>
      <c r="Q449" s="18">
        <f t="shared" si="34"/>
        <v>0</v>
      </c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6"/>
      <c r="B450" s="25">
        <v>442</v>
      </c>
      <c r="C450" s="36" t="s">
        <v>465</v>
      </c>
      <c r="D450" s="46" t="s">
        <v>22</v>
      </c>
      <c r="E450" s="47">
        <v>555</v>
      </c>
      <c r="F450" s="48">
        <v>1</v>
      </c>
      <c r="G450" s="49">
        <f t="shared" si="30"/>
        <v>462.5</v>
      </c>
      <c r="H450" s="1"/>
      <c r="I450" s="41">
        <v>442</v>
      </c>
      <c r="J450" s="44" t="str">
        <f t="shared" si="31"/>
        <v>Трос акселератора, 3741-08-1108050</v>
      </c>
      <c r="K450" s="42"/>
      <c r="L450" s="15"/>
      <c r="M450" s="16" t="str">
        <f t="shared" si="32"/>
        <v>шт</v>
      </c>
      <c r="N450" s="17">
        <f>0</f>
        <v>0</v>
      </c>
      <c r="O450" s="12"/>
      <c r="P450" s="16">
        <f t="shared" si="33"/>
        <v>1</v>
      </c>
      <c r="Q450" s="18">
        <f t="shared" si="34"/>
        <v>0</v>
      </c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6"/>
      <c r="B451" s="25">
        <v>443</v>
      </c>
      <c r="C451" s="36" t="s">
        <v>466</v>
      </c>
      <c r="D451" s="46" t="s">
        <v>22</v>
      </c>
      <c r="E451" s="47">
        <v>486</v>
      </c>
      <c r="F451" s="48">
        <v>1</v>
      </c>
      <c r="G451" s="49">
        <f t="shared" si="30"/>
        <v>405</v>
      </c>
      <c r="H451" s="1"/>
      <c r="I451" s="41">
        <v>443</v>
      </c>
      <c r="J451" s="44" t="str">
        <f t="shared" si="31"/>
        <v>Трос акселератора, 3741-10805010</v>
      </c>
      <c r="K451" s="42"/>
      <c r="L451" s="15"/>
      <c r="M451" s="16" t="str">
        <f t="shared" si="32"/>
        <v>шт</v>
      </c>
      <c r="N451" s="17">
        <f>0</f>
        <v>0</v>
      </c>
      <c r="O451" s="12"/>
      <c r="P451" s="16">
        <f t="shared" si="33"/>
        <v>1</v>
      </c>
      <c r="Q451" s="18">
        <f t="shared" si="34"/>
        <v>0</v>
      </c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6"/>
      <c r="B452" s="25">
        <v>444</v>
      </c>
      <c r="C452" s="36" t="s">
        <v>467</v>
      </c>
      <c r="D452" s="46" t="s">
        <v>22</v>
      </c>
      <c r="E452" s="47">
        <v>535.5</v>
      </c>
      <c r="F452" s="48">
        <v>9</v>
      </c>
      <c r="G452" s="49">
        <f t="shared" si="30"/>
        <v>4016.25</v>
      </c>
      <c r="H452" s="1"/>
      <c r="I452" s="41">
        <v>444</v>
      </c>
      <c r="J452" s="44" t="str">
        <f t="shared" si="31"/>
        <v>Фильтр воздушный, 3741-1109080</v>
      </c>
      <c r="K452" s="42"/>
      <c r="L452" s="15"/>
      <c r="M452" s="16" t="str">
        <f t="shared" si="32"/>
        <v>шт</v>
      </c>
      <c r="N452" s="17">
        <f>0</f>
        <v>0</v>
      </c>
      <c r="O452" s="12"/>
      <c r="P452" s="16">
        <f t="shared" si="33"/>
        <v>9</v>
      </c>
      <c r="Q452" s="18">
        <f t="shared" si="34"/>
        <v>0</v>
      </c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30" x14ac:dyDescent="0.25">
      <c r="A453" s="6"/>
      <c r="B453" s="25">
        <v>445</v>
      </c>
      <c r="C453" s="36" t="s">
        <v>468</v>
      </c>
      <c r="D453" s="46" t="s">
        <v>22</v>
      </c>
      <c r="E453" s="47">
        <v>1489.5</v>
      </c>
      <c r="F453" s="48">
        <v>2</v>
      </c>
      <c r="G453" s="49">
        <f t="shared" si="30"/>
        <v>2482.5</v>
      </c>
      <c r="H453" s="1"/>
      <c r="I453" s="41">
        <v>445</v>
      </c>
      <c r="J453" s="44" t="str">
        <f t="shared" si="31"/>
        <v>Фильтр тонкой очистки топлива УАЗ, 3741-1117009</v>
      </c>
      <c r="K453" s="42"/>
      <c r="L453" s="15"/>
      <c r="M453" s="16" t="str">
        <f t="shared" si="32"/>
        <v>шт</v>
      </c>
      <c r="N453" s="17">
        <f>0</f>
        <v>0</v>
      </c>
      <c r="O453" s="12"/>
      <c r="P453" s="16">
        <f t="shared" si="33"/>
        <v>2</v>
      </c>
      <c r="Q453" s="18">
        <f t="shared" si="34"/>
        <v>0</v>
      </c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30" x14ac:dyDescent="0.25">
      <c r="A454" s="6"/>
      <c r="B454" s="25">
        <v>446</v>
      </c>
      <c r="C454" s="36" t="s">
        <v>469</v>
      </c>
      <c r="D454" s="46" t="s">
        <v>22</v>
      </c>
      <c r="E454" s="47">
        <v>3120</v>
      </c>
      <c r="F454" s="48">
        <v>1</v>
      </c>
      <c r="G454" s="49">
        <f t="shared" si="30"/>
        <v>2600</v>
      </c>
      <c r="H454" s="1"/>
      <c r="I454" s="41">
        <v>446</v>
      </c>
      <c r="J454" s="44" t="str">
        <f t="shared" si="31"/>
        <v>Бензонасос погружной ЭБН 3741-1139020, 3741-1139020</v>
      </c>
      <c r="K454" s="42"/>
      <c r="L454" s="15"/>
      <c r="M454" s="16" t="str">
        <f t="shared" si="32"/>
        <v>шт</v>
      </c>
      <c r="N454" s="17">
        <f>0</f>
        <v>0</v>
      </c>
      <c r="O454" s="12"/>
      <c r="P454" s="16">
        <f t="shared" si="33"/>
        <v>1</v>
      </c>
      <c r="Q454" s="18">
        <f t="shared" si="34"/>
        <v>0</v>
      </c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30" x14ac:dyDescent="0.25">
      <c r="A455" s="6"/>
      <c r="B455" s="25">
        <v>447</v>
      </c>
      <c r="C455" s="36" t="s">
        <v>470</v>
      </c>
      <c r="D455" s="46" t="s">
        <v>22</v>
      </c>
      <c r="E455" s="47">
        <v>2925</v>
      </c>
      <c r="F455" s="48">
        <v>2</v>
      </c>
      <c r="G455" s="49">
        <f t="shared" ref="G455:G518" si="35">(E455*F455)/1.2</f>
        <v>4875</v>
      </c>
      <c r="H455" s="1"/>
      <c r="I455" s="41">
        <v>447</v>
      </c>
      <c r="J455" s="44" t="str">
        <f t="shared" si="31"/>
        <v>Глушитель с выхлопной трубой в сборе, 3741-1200012-07</v>
      </c>
      <c r="K455" s="42"/>
      <c r="L455" s="15"/>
      <c r="M455" s="16" t="str">
        <f t="shared" si="32"/>
        <v>шт</v>
      </c>
      <c r="N455" s="17">
        <f>0</f>
        <v>0</v>
      </c>
      <c r="O455" s="12"/>
      <c r="P455" s="16">
        <f t="shared" si="33"/>
        <v>2</v>
      </c>
      <c r="Q455" s="18">
        <f t="shared" si="34"/>
        <v>0</v>
      </c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30" x14ac:dyDescent="0.25">
      <c r="A456" s="6"/>
      <c r="B456" s="25">
        <v>448</v>
      </c>
      <c r="C456" s="36" t="s">
        <v>471</v>
      </c>
      <c r="D456" s="46" t="s">
        <v>22</v>
      </c>
      <c r="E456" s="47">
        <v>16318.5</v>
      </c>
      <c r="F456" s="48">
        <v>1</v>
      </c>
      <c r="G456" s="49">
        <f t="shared" si="35"/>
        <v>13598.75</v>
      </c>
      <c r="H456" s="1"/>
      <c r="I456" s="41">
        <v>448</v>
      </c>
      <c r="J456" s="44" t="str">
        <f t="shared" si="31"/>
        <v>Радиатор системы охлаждения УАЗ-3741 3-х рядн. 3741-1301010, 3741-1301010</v>
      </c>
      <c r="K456" s="42"/>
      <c r="L456" s="15"/>
      <c r="M456" s="16" t="str">
        <f t="shared" si="32"/>
        <v>шт</v>
      </c>
      <c r="N456" s="17">
        <f>0</f>
        <v>0</v>
      </c>
      <c r="O456" s="12"/>
      <c r="P456" s="16">
        <f t="shared" si="33"/>
        <v>1</v>
      </c>
      <c r="Q456" s="18">
        <f t="shared" si="34"/>
        <v>0</v>
      </c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6"/>
      <c r="B457" s="25">
        <v>449</v>
      </c>
      <c r="C457" s="36" t="s">
        <v>472</v>
      </c>
      <c r="D457" s="46" t="s">
        <v>22</v>
      </c>
      <c r="E457" s="47">
        <v>16318.5</v>
      </c>
      <c r="F457" s="48">
        <v>1</v>
      </c>
      <c r="G457" s="49">
        <f t="shared" si="35"/>
        <v>13598.75</v>
      </c>
      <c r="H457" s="1"/>
      <c r="I457" s="41">
        <v>449</v>
      </c>
      <c r="J457" s="44" t="str">
        <f t="shared" ref="J457:J520" si="36">C457</f>
        <v>Радиатор УАЗ-452, 3741-1301010-04</v>
      </c>
      <c r="K457" s="42"/>
      <c r="L457" s="15"/>
      <c r="M457" s="16" t="str">
        <f t="shared" ref="M457:M520" si="37">D457</f>
        <v>шт</v>
      </c>
      <c r="N457" s="17">
        <f>0</f>
        <v>0</v>
      </c>
      <c r="O457" s="12"/>
      <c r="P457" s="16">
        <f t="shared" ref="P457:P520" si="38">F457</f>
        <v>1</v>
      </c>
      <c r="Q457" s="18">
        <f t="shared" si="34"/>
        <v>0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30" x14ac:dyDescent="0.25">
      <c r="A458" s="6"/>
      <c r="B458" s="25">
        <v>450</v>
      </c>
      <c r="C458" s="36" t="s">
        <v>473</v>
      </c>
      <c r="D458" s="46" t="s">
        <v>22</v>
      </c>
      <c r="E458" s="47">
        <v>1267.5</v>
      </c>
      <c r="F458" s="48">
        <v>3</v>
      </c>
      <c r="G458" s="49">
        <f t="shared" si="35"/>
        <v>3168.75</v>
      </c>
      <c r="H458" s="1"/>
      <c r="I458" s="41">
        <v>450</v>
      </c>
      <c r="J458" s="44" t="str">
        <f t="shared" si="36"/>
        <v>Цилиндр главный выключения сцепления. 3741-1602300, 3741-1602300</v>
      </c>
      <c r="K458" s="42"/>
      <c r="L458" s="15"/>
      <c r="M458" s="16" t="str">
        <f t="shared" si="37"/>
        <v>шт</v>
      </c>
      <c r="N458" s="17">
        <f>0</f>
        <v>0</v>
      </c>
      <c r="O458" s="12"/>
      <c r="P458" s="16">
        <f t="shared" si="38"/>
        <v>3</v>
      </c>
      <c r="Q458" s="18">
        <f t="shared" ref="Q458:Q521" si="39">O458*P458</f>
        <v>0</v>
      </c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6"/>
      <c r="B459" s="25">
        <v>451</v>
      </c>
      <c r="C459" s="36" t="s">
        <v>474</v>
      </c>
      <c r="D459" s="46" t="s">
        <v>22</v>
      </c>
      <c r="E459" s="47">
        <v>1267.5</v>
      </c>
      <c r="F459" s="48">
        <v>4</v>
      </c>
      <c r="G459" s="49">
        <f t="shared" si="35"/>
        <v>4225</v>
      </c>
      <c r="H459" s="1"/>
      <c r="I459" s="41">
        <v>451</v>
      </c>
      <c r="J459" s="44" t="str">
        <f t="shared" si="36"/>
        <v>Цилиндр сцепления главный, 3741-1602300</v>
      </c>
      <c r="K459" s="42"/>
      <c r="L459" s="15"/>
      <c r="M459" s="16" t="str">
        <f t="shared" si="37"/>
        <v>шт</v>
      </c>
      <c r="N459" s="17">
        <f>0</f>
        <v>0</v>
      </c>
      <c r="O459" s="12"/>
      <c r="P459" s="16">
        <f t="shared" si="38"/>
        <v>4</v>
      </c>
      <c r="Q459" s="18">
        <f t="shared" si="39"/>
        <v>0</v>
      </c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6"/>
      <c r="B460" s="25">
        <v>452</v>
      </c>
      <c r="C460" s="36" t="s">
        <v>475</v>
      </c>
      <c r="D460" s="46" t="s">
        <v>22</v>
      </c>
      <c r="E460" s="47">
        <v>52.5</v>
      </c>
      <c r="F460" s="48">
        <v>12</v>
      </c>
      <c r="G460" s="49">
        <f t="shared" si="35"/>
        <v>525</v>
      </c>
      <c r="H460" s="1"/>
      <c r="I460" s="41">
        <v>452</v>
      </c>
      <c r="J460" s="44" t="str">
        <f t="shared" si="36"/>
        <v>Сальник хвостовика 2 пружины, 3741-1701212</v>
      </c>
      <c r="K460" s="42"/>
      <c r="L460" s="15"/>
      <c r="M460" s="16" t="str">
        <f t="shared" si="37"/>
        <v>шт</v>
      </c>
      <c r="N460" s="17">
        <f>0</f>
        <v>0</v>
      </c>
      <c r="O460" s="12"/>
      <c r="P460" s="16">
        <f t="shared" si="38"/>
        <v>12</v>
      </c>
      <c r="Q460" s="18">
        <f t="shared" si="39"/>
        <v>0</v>
      </c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30" x14ac:dyDescent="0.25">
      <c r="A461" s="6"/>
      <c r="B461" s="25">
        <v>453</v>
      </c>
      <c r="C461" s="36" t="s">
        <v>476</v>
      </c>
      <c r="D461" s="46" t="s">
        <v>22</v>
      </c>
      <c r="E461" s="47">
        <v>195</v>
      </c>
      <c r="F461" s="48">
        <v>1</v>
      </c>
      <c r="G461" s="49">
        <f t="shared" si="35"/>
        <v>162.5</v>
      </c>
      <c r="H461" s="1"/>
      <c r="I461" s="41">
        <v>453</v>
      </c>
      <c r="J461" s="44" t="str">
        <f t="shared" si="36"/>
        <v>Рычаг механизма переключения передач (кривой), 3741-1702180</v>
      </c>
      <c r="K461" s="42"/>
      <c r="L461" s="15"/>
      <c r="M461" s="16" t="str">
        <f t="shared" si="37"/>
        <v>шт</v>
      </c>
      <c r="N461" s="17">
        <f>0</f>
        <v>0</v>
      </c>
      <c r="O461" s="12"/>
      <c r="P461" s="16">
        <f t="shared" si="38"/>
        <v>1</v>
      </c>
      <c r="Q461" s="18">
        <f t="shared" si="39"/>
        <v>0</v>
      </c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6"/>
      <c r="B462" s="25">
        <v>454</v>
      </c>
      <c r="C462" s="36" t="s">
        <v>477</v>
      </c>
      <c r="D462" s="46" t="s">
        <v>22</v>
      </c>
      <c r="E462" s="47">
        <v>8970</v>
      </c>
      <c r="F462" s="48">
        <v>3</v>
      </c>
      <c r="G462" s="49">
        <f t="shared" si="35"/>
        <v>22425</v>
      </c>
      <c r="H462" s="1"/>
      <c r="I462" s="41">
        <v>454</v>
      </c>
      <c r="J462" s="44" t="str">
        <f t="shared" si="36"/>
        <v>Вал карданный задний, 3741-2201010-10</v>
      </c>
      <c r="K462" s="42"/>
      <c r="L462" s="15"/>
      <c r="M462" s="16" t="str">
        <f t="shared" si="37"/>
        <v>шт</v>
      </c>
      <c r="N462" s="17">
        <f>0</f>
        <v>0</v>
      </c>
      <c r="O462" s="12"/>
      <c r="P462" s="16">
        <f t="shared" si="38"/>
        <v>3</v>
      </c>
      <c r="Q462" s="18">
        <f t="shared" si="39"/>
        <v>0</v>
      </c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6"/>
      <c r="B463" s="25">
        <v>455</v>
      </c>
      <c r="C463" s="36" t="s">
        <v>478</v>
      </c>
      <c r="D463" s="46" t="s">
        <v>22</v>
      </c>
      <c r="E463" s="47">
        <v>8970</v>
      </c>
      <c r="F463" s="48">
        <v>5</v>
      </c>
      <c r="G463" s="49">
        <f t="shared" si="35"/>
        <v>37375</v>
      </c>
      <c r="H463" s="1"/>
      <c r="I463" s="41">
        <v>455</v>
      </c>
      <c r="J463" s="44" t="str">
        <f t="shared" si="36"/>
        <v>Вал карданный передний УАЗ, 3741-2201010-10</v>
      </c>
      <c r="K463" s="42"/>
      <c r="L463" s="15"/>
      <c r="M463" s="16" t="str">
        <f t="shared" si="37"/>
        <v>шт</v>
      </c>
      <c r="N463" s="17">
        <f>0</f>
        <v>0</v>
      </c>
      <c r="O463" s="12"/>
      <c r="P463" s="16">
        <f t="shared" si="38"/>
        <v>5</v>
      </c>
      <c r="Q463" s="18">
        <f t="shared" si="39"/>
        <v>0</v>
      </c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30" x14ac:dyDescent="0.25">
      <c r="A464" s="6"/>
      <c r="B464" s="25">
        <v>456</v>
      </c>
      <c r="C464" s="36" t="s">
        <v>479</v>
      </c>
      <c r="D464" s="46" t="s">
        <v>22</v>
      </c>
      <c r="E464" s="47">
        <v>8788.5</v>
      </c>
      <c r="F464" s="48">
        <v>2</v>
      </c>
      <c r="G464" s="49">
        <f t="shared" si="35"/>
        <v>14647.5</v>
      </c>
      <c r="H464" s="1"/>
      <c r="I464" s="41">
        <v>456</v>
      </c>
      <c r="J464" s="44" t="str">
        <f t="shared" si="36"/>
        <v>Вал карданный передний УАЗ-452 3741-2203010, 3741-2203010</v>
      </c>
      <c r="K464" s="42"/>
      <c r="L464" s="15"/>
      <c r="M464" s="16" t="str">
        <f t="shared" si="37"/>
        <v>шт</v>
      </c>
      <c r="N464" s="17">
        <f>0</f>
        <v>0</v>
      </c>
      <c r="O464" s="12"/>
      <c r="P464" s="16">
        <f t="shared" si="38"/>
        <v>2</v>
      </c>
      <c r="Q464" s="18">
        <f t="shared" si="39"/>
        <v>0</v>
      </c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30" x14ac:dyDescent="0.25">
      <c r="A465" s="6"/>
      <c r="B465" s="25">
        <v>457</v>
      </c>
      <c r="C465" s="36" t="s">
        <v>480</v>
      </c>
      <c r="D465" s="46" t="s">
        <v>22</v>
      </c>
      <c r="E465" s="47">
        <v>107844</v>
      </c>
      <c r="F465" s="48">
        <v>1</v>
      </c>
      <c r="G465" s="49">
        <f t="shared" si="35"/>
        <v>89870</v>
      </c>
      <c r="H465" s="1"/>
      <c r="I465" s="41">
        <v>457</v>
      </c>
      <c r="J465" s="44" t="str">
        <f t="shared" si="36"/>
        <v>Мост передний УАЗ 3741-2300011-20, 3741-2300011-20</v>
      </c>
      <c r="K465" s="42"/>
      <c r="L465" s="15"/>
      <c r="M465" s="16" t="str">
        <f t="shared" si="37"/>
        <v>шт</v>
      </c>
      <c r="N465" s="17">
        <f>0</f>
        <v>0</v>
      </c>
      <c r="O465" s="12"/>
      <c r="P465" s="16">
        <f t="shared" si="38"/>
        <v>1</v>
      </c>
      <c r="Q465" s="18">
        <f t="shared" si="39"/>
        <v>0</v>
      </c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30" x14ac:dyDescent="0.25">
      <c r="A466" s="6"/>
      <c r="B466" s="25">
        <v>458</v>
      </c>
      <c r="C466" s="36" t="s">
        <v>481</v>
      </c>
      <c r="D466" s="46" t="s">
        <v>22</v>
      </c>
      <c r="E466" s="47">
        <v>7270.5</v>
      </c>
      <c r="F466" s="48">
        <v>1</v>
      </c>
      <c r="G466" s="49">
        <f t="shared" si="35"/>
        <v>6058.75</v>
      </c>
      <c r="H466" s="1"/>
      <c r="I466" s="41">
        <v>458</v>
      </c>
      <c r="J466" s="44" t="str">
        <f t="shared" si="36"/>
        <v>Шрус УАЗ-3151,3741 правый L-660мм, 3741-2304060-01</v>
      </c>
      <c r="K466" s="42"/>
      <c r="L466" s="15"/>
      <c r="M466" s="16" t="str">
        <f t="shared" si="37"/>
        <v>шт</v>
      </c>
      <c r="N466" s="17">
        <f>0</f>
        <v>0</v>
      </c>
      <c r="O466" s="12"/>
      <c r="P466" s="16">
        <f t="shared" si="38"/>
        <v>1</v>
      </c>
      <c r="Q466" s="18">
        <f t="shared" si="39"/>
        <v>0</v>
      </c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6"/>
      <c r="B467" s="25">
        <v>459</v>
      </c>
      <c r="C467" s="36" t="s">
        <v>482</v>
      </c>
      <c r="D467" s="46" t="s">
        <v>22</v>
      </c>
      <c r="E467" s="47">
        <v>79.5</v>
      </c>
      <c r="F467" s="48">
        <v>4</v>
      </c>
      <c r="G467" s="49">
        <f t="shared" si="35"/>
        <v>265</v>
      </c>
      <c r="H467" s="1"/>
      <c r="I467" s="41">
        <v>459</v>
      </c>
      <c r="J467" s="44" t="str">
        <f t="shared" si="36"/>
        <v>Сальник шруса УАЗ, 3741-2304071</v>
      </c>
      <c r="K467" s="42"/>
      <c r="L467" s="15"/>
      <c r="M467" s="16" t="str">
        <f t="shared" si="37"/>
        <v>шт</v>
      </c>
      <c r="N467" s="17">
        <f>0</f>
        <v>0</v>
      </c>
      <c r="O467" s="12"/>
      <c r="P467" s="16">
        <f t="shared" si="38"/>
        <v>4</v>
      </c>
      <c r="Q467" s="18">
        <f t="shared" si="39"/>
        <v>0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6"/>
      <c r="B468" s="25">
        <v>460</v>
      </c>
      <c r="C468" s="36" t="s">
        <v>483</v>
      </c>
      <c r="D468" s="46" t="s">
        <v>22</v>
      </c>
      <c r="E468" s="47">
        <v>86385</v>
      </c>
      <c r="F468" s="48">
        <v>1</v>
      </c>
      <c r="G468" s="49">
        <f t="shared" si="35"/>
        <v>71987.5</v>
      </c>
      <c r="H468" s="1"/>
      <c r="I468" s="41">
        <v>460</v>
      </c>
      <c r="J468" s="44" t="str">
        <f t="shared" si="36"/>
        <v>Мост задний, 3741-2400010</v>
      </c>
      <c r="K468" s="42"/>
      <c r="L468" s="15"/>
      <c r="M468" s="16" t="str">
        <f t="shared" si="37"/>
        <v>шт</v>
      </c>
      <c r="N468" s="17">
        <f>0</f>
        <v>0</v>
      </c>
      <c r="O468" s="12"/>
      <c r="P468" s="16">
        <f t="shared" si="38"/>
        <v>1</v>
      </c>
      <c r="Q468" s="18">
        <f t="shared" si="39"/>
        <v>0</v>
      </c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6"/>
      <c r="B469" s="25">
        <v>461</v>
      </c>
      <c r="C469" s="36" t="s">
        <v>484</v>
      </c>
      <c r="D469" s="46" t="s">
        <v>23</v>
      </c>
      <c r="E469" s="47">
        <v>8250</v>
      </c>
      <c r="F469" s="48">
        <v>6</v>
      </c>
      <c r="G469" s="49">
        <f t="shared" si="35"/>
        <v>41250</v>
      </c>
      <c r="H469" s="1"/>
      <c r="I469" s="41">
        <v>461</v>
      </c>
      <c r="J469" s="44" t="str">
        <f t="shared" si="36"/>
        <v>Главная пара УАЗ (37 зубьев), 3741-2402020</v>
      </c>
      <c r="K469" s="42"/>
      <c r="L469" s="15"/>
      <c r="M469" s="16" t="str">
        <f t="shared" si="37"/>
        <v>компл</v>
      </c>
      <c r="N469" s="17">
        <f>0</f>
        <v>0</v>
      </c>
      <c r="O469" s="12"/>
      <c r="P469" s="16">
        <f t="shared" si="38"/>
        <v>6</v>
      </c>
      <c r="Q469" s="18">
        <f t="shared" si="39"/>
        <v>0</v>
      </c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6"/>
      <c r="B470" s="25">
        <v>462</v>
      </c>
      <c r="C470" s="36" t="s">
        <v>485</v>
      </c>
      <c r="D470" s="46" t="s">
        <v>22</v>
      </c>
      <c r="E470" s="47">
        <v>2347.5</v>
      </c>
      <c r="F470" s="48">
        <v>2</v>
      </c>
      <c r="G470" s="49">
        <f t="shared" si="35"/>
        <v>3912.5</v>
      </c>
      <c r="H470" s="1"/>
      <c r="I470" s="41">
        <v>462</v>
      </c>
      <c r="J470" s="44" t="str">
        <f t="shared" si="36"/>
        <v>Подшипник редуктора задний, 3741-2402025</v>
      </c>
      <c r="K470" s="42"/>
      <c r="L470" s="15"/>
      <c r="M470" s="16" t="str">
        <f t="shared" si="37"/>
        <v>шт</v>
      </c>
      <c r="N470" s="17">
        <f>0</f>
        <v>0</v>
      </c>
      <c r="O470" s="12"/>
      <c r="P470" s="16">
        <f t="shared" si="38"/>
        <v>2</v>
      </c>
      <c r="Q470" s="18">
        <f t="shared" si="39"/>
        <v>0</v>
      </c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6"/>
      <c r="B471" s="25">
        <v>463</v>
      </c>
      <c r="C471" s="36" t="s">
        <v>486</v>
      </c>
      <c r="D471" s="46" t="s">
        <v>22</v>
      </c>
      <c r="E471" s="47">
        <v>57</v>
      </c>
      <c r="F471" s="48">
        <v>14</v>
      </c>
      <c r="G471" s="49">
        <f t="shared" si="35"/>
        <v>665</v>
      </c>
      <c r="H471" s="1"/>
      <c r="I471" s="41">
        <v>463</v>
      </c>
      <c r="J471" s="44" t="str">
        <f t="shared" si="36"/>
        <v>Сальник ступицы (60*85), 3741-3103038</v>
      </c>
      <c r="K471" s="42"/>
      <c r="L471" s="15"/>
      <c r="M471" s="16" t="str">
        <f t="shared" si="37"/>
        <v>шт</v>
      </c>
      <c r="N471" s="17">
        <f>0</f>
        <v>0</v>
      </c>
      <c r="O471" s="12"/>
      <c r="P471" s="16">
        <f t="shared" si="38"/>
        <v>14</v>
      </c>
      <c r="Q471" s="18">
        <f t="shared" si="39"/>
        <v>0</v>
      </c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6"/>
      <c r="B472" s="25">
        <v>464</v>
      </c>
      <c r="C472" s="36" t="s">
        <v>487</v>
      </c>
      <c r="D472" s="46" t="s">
        <v>22</v>
      </c>
      <c r="E472" s="47">
        <v>6033</v>
      </c>
      <c r="F472" s="48">
        <v>1</v>
      </c>
      <c r="G472" s="49">
        <f t="shared" si="35"/>
        <v>5027.5</v>
      </c>
      <c r="H472" s="1"/>
      <c r="I472" s="41">
        <v>464</v>
      </c>
      <c r="J472" s="44" t="str">
        <f t="shared" si="36"/>
        <v>Тормоз пер правый, 3741-3501010</v>
      </c>
      <c r="K472" s="42"/>
      <c r="L472" s="15"/>
      <c r="M472" s="16" t="str">
        <f t="shared" si="37"/>
        <v>шт</v>
      </c>
      <c r="N472" s="17">
        <f>0</f>
        <v>0</v>
      </c>
      <c r="O472" s="12"/>
      <c r="P472" s="16">
        <f t="shared" si="38"/>
        <v>1</v>
      </c>
      <c r="Q472" s="18">
        <f t="shared" si="39"/>
        <v>0</v>
      </c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6"/>
      <c r="B473" s="25">
        <v>465</v>
      </c>
      <c r="C473" s="36" t="s">
        <v>488</v>
      </c>
      <c r="D473" s="46" t="s">
        <v>22</v>
      </c>
      <c r="E473" s="47">
        <v>6033</v>
      </c>
      <c r="F473" s="48">
        <v>1</v>
      </c>
      <c r="G473" s="49">
        <f t="shared" si="35"/>
        <v>5027.5</v>
      </c>
      <c r="H473" s="1"/>
      <c r="I473" s="41">
        <v>465</v>
      </c>
      <c r="J473" s="44" t="str">
        <f t="shared" si="36"/>
        <v>Тормоз пер левый, 3741-3501011</v>
      </c>
      <c r="K473" s="42"/>
      <c r="L473" s="15"/>
      <c r="M473" s="16" t="str">
        <f t="shared" si="37"/>
        <v>шт</v>
      </c>
      <c r="N473" s="17">
        <f>0</f>
        <v>0</v>
      </c>
      <c r="O473" s="12"/>
      <c r="P473" s="16">
        <f t="shared" si="38"/>
        <v>1</v>
      </c>
      <c r="Q473" s="18">
        <f t="shared" si="39"/>
        <v>0</v>
      </c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30" x14ac:dyDescent="0.25">
      <c r="A474" s="6"/>
      <c r="B474" s="25">
        <v>466</v>
      </c>
      <c r="C474" s="36" t="s">
        <v>489</v>
      </c>
      <c r="D474" s="46" t="s">
        <v>23</v>
      </c>
      <c r="E474" s="47">
        <v>5973</v>
      </c>
      <c r="F474" s="48">
        <v>1</v>
      </c>
      <c r="G474" s="49">
        <f t="shared" si="35"/>
        <v>4977.5</v>
      </c>
      <c r="H474" s="1"/>
      <c r="I474" s="41">
        <v>466</v>
      </c>
      <c r="J474" s="44" t="str">
        <f t="shared" si="36"/>
        <v>Комплект тормозных трубок УАЗ-452 медь (12 шт), 3741-3506015/21/24/80/88</v>
      </c>
      <c r="K474" s="42"/>
      <c r="L474" s="15"/>
      <c r="M474" s="16" t="str">
        <f t="shared" si="37"/>
        <v>компл</v>
      </c>
      <c r="N474" s="17">
        <f>0</f>
        <v>0</v>
      </c>
      <c r="O474" s="12"/>
      <c r="P474" s="16">
        <f t="shared" si="38"/>
        <v>1</v>
      </c>
      <c r="Q474" s="18">
        <f t="shared" si="39"/>
        <v>0</v>
      </c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6"/>
      <c r="B475" s="25">
        <v>467</v>
      </c>
      <c r="C475" s="36" t="s">
        <v>490</v>
      </c>
      <c r="D475" s="46" t="s">
        <v>22</v>
      </c>
      <c r="E475" s="47">
        <v>1260</v>
      </c>
      <c r="F475" s="48">
        <v>8</v>
      </c>
      <c r="G475" s="49">
        <f t="shared" si="35"/>
        <v>8400</v>
      </c>
      <c r="H475" s="1"/>
      <c r="I475" s="41">
        <v>467</v>
      </c>
      <c r="J475" s="44" t="str">
        <f t="shared" si="36"/>
        <v>Фонарь задний ФП-132, 3741-3716010</v>
      </c>
      <c r="K475" s="42"/>
      <c r="L475" s="15"/>
      <c r="M475" s="16" t="str">
        <f t="shared" si="37"/>
        <v>шт</v>
      </c>
      <c r="N475" s="17">
        <f>0</f>
        <v>0</v>
      </c>
      <c r="O475" s="12"/>
      <c r="P475" s="16">
        <f t="shared" si="38"/>
        <v>8</v>
      </c>
      <c r="Q475" s="18">
        <f t="shared" si="39"/>
        <v>0</v>
      </c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6"/>
      <c r="B476" s="25">
        <v>468</v>
      </c>
      <c r="C476" s="36" t="s">
        <v>491</v>
      </c>
      <c r="D476" s="46" t="s">
        <v>22</v>
      </c>
      <c r="E476" s="47">
        <v>41475</v>
      </c>
      <c r="F476" s="48">
        <v>1</v>
      </c>
      <c r="G476" s="49">
        <f t="shared" si="35"/>
        <v>34562.5</v>
      </c>
      <c r="H476" s="1"/>
      <c r="I476" s="41">
        <v>468</v>
      </c>
      <c r="J476" s="44" t="str">
        <f t="shared" si="36"/>
        <v>Блок управления ДВС, 3741-3763010-04</v>
      </c>
      <c r="K476" s="42"/>
      <c r="L476" s="15"/>
      <c r="M476" s="16" t="str">
        <f t="shared" si="37"/>
        <v>шт</v>
      </c>
      <c r="N476" s="17">
        <f>0</f>
        <v>0</v>
      </c>
      <c r="O476" s="12"/>
      <c r="P476" s="16">
        <f t="shared" si="38"/>
        <v>1</v>
      </c>
      <c r="Q476" s="18">
        <f t="shared" si="39"/>
        <v>0</v>
      </c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6"/>
      <c r="B477" s="25">
        <v>469</v>
      </c>
      <c r="C477" s="36" t="s">
        <v>492</v>
      </c>
      <c r="D477" s="46" t="s">
        <v>23</v>
      </c>
      <c r="E477" s="47">
        <v>639</v>
      </c>
      <c r="F477" s="48">
        <v>2</v>
      </c>
      <c r="G477" s="49">
        <f t="shared" si="35"/>
        <v>1065</v>
      </c>
      <c r="H477" s="1"/>
      <c r="I477" s="41">
        <v>469</v>
      </c>
      <c r="J477" s="44" t="str">
        <f t="shared" si="36"/>
        <v>Уплотнитель стекла, 3741-5206012/14</v>
      </c>
      <c r="K477" s="42"/>
      <c r="L477" s="15"/>
      <c r="M477" s="16" t="str">
        <f t="shared" si="37"/>
        <v>компл</v>
      </c>
      <c r="N477" s="17">
        <f>0</f>
        <v>0</v>
      </c>
      <c r="O477" s="12"/>
      <c r="P477" s="16">
        <f t="shared" si="38"/>
        <v>2</v>
      </c>
      <c r="Q477" s="18">
        <f t="shared" si="39"/>
        <v>0</v>
      </c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6"/>
      <c r="B478" s="25">
        <v>470</v>
      </c>
      <c r="C478" s="36" t="s">
        <v>493</v>
      </c>
      <c r="D478" s="46" t="s">
        <v>22</v>
      </c>
      <c r="E478" s="47">
        <v>390</v>
      </c>
      <c r="F478" s="48">
        <v>6</v>
      </c>
      <c r="G478" s="49">
        <f t="shared" si="35"/>
        <v>1950</v>
      </c>
      <c r="H478" s="1"/>
      <c r="I478" s="41">
        <v>470</v>
      </c>
      <c r="J478" s="44" t="str">
        <f t="shared" si="36"/>
        <v>Стеклоподъемник, 3741-6104010</v>
      </c>
      <c r="K478" s="42"/>
      <c r="L478" s="15"/>
      <c r="M478" s="16" t="str">
        <f t="shared" si="37"/>
        <v>шт</v>
      </c>
      <c r="N478" s="17">
        <f>0</f>
        <v>0</v>
      </c>
      <c r="O478" s="12"/>
      <c r="P478" s="16">
        <f t="shared" si="38"/>
        <v>6</v>
      </c>
      <c r="Q478" s="18">
        <f t="shared" si="39"/>
        <v>0</v>
      </c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6"/>
      <c r="B479" s="25">
        <v>471</v>
      </c>
      <c r="C479" s="36" t="s">
        <v>494</v>
      </c>
      <c r="D479" s="46" t="s">
        <v>22</v>
      </c>
      <c r="E479" s="47">
        <v>390</v>
      </c>
      <c r="F479" s="48">
        <v>12</v>
      </c>
      <c r="G479" s="49">
        <f t="shared" si="35"/>
        <v>3900</v>
      </c>
      <c r="H479" s="1"/>
      <c r="I479" s="41">
        <v>471</v>
      </c>
      <c r="J479" s="44" t="str">
        <f t="shared" si="36"/>
        <v>Ручка стеклоподъемника, 3741-6104060</v>
      </c>
      <c r="K479" s="42"/>
      <c r="L479" s="15"/>
      <c r="M479" s="16" t="str">
        <f t="shared" si="37"/>
        <v>шт</v>
      </c>
      <c r="N479" s="17">
        <f>0</f>
        <v>0</v>
      </c>
      <c r="O479" s="12"/>
      <c r="P479" s="16">
        <f t="shared" si="38"/>
        <v>12</v>
      </c>
      <c r="Q479" s="18">
        <f t="shared" si="39"/>
        <v>0</v>
      </c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6"/>
      <c r="B480" s="25">
        <v>472</v>
      </c>
      <c r="C480" s="36" t="s">
        <v>495</v>
      </c>
      <c r="D480" s="46" t="s">
        <v>22</v>
      </c>
      <c r="E480" s="47">
        <v>9865.5</v>
      </c>
      <c r="F480" s="48">
        <v>1</v>
      </c>
      <c r="G480" s="49">
        <f t="shared" si="35"/>
        <v>8221.25</v>
      </c>
      <c r="H480" s="1"/>
      <c r="I480" s="41">
        <v>472</v>
      </c>
      <c r="J480" s="44" t="str">
        <f t="shared" si="36"/>
        <v>Радиатор отопления кузова, 3741-8101060-23</v>
      </c>
      <c r="K480" s="42"/>
      <c r="L480" s="15"/>
      <c r="M480" s="16" t="str">
        <f t="shared" si="37"/>
        <v>шт</v>
      </c>
      <c r="N480" s="17">
        <f>0</f>
        <v>0</v>
      </c>
      <c r="O480" s="12"/>
      <c r="P480" s="16">
        <f t="shared" si="38"/>
        <v>1</v>
      </c>
      <c r="Q480" s="18">
        <f t="shared" si="39"/>
        <v>0</v>
      </c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6"/>
      <c r="B481" s="25">
        <v>473</v>
      </c>
      <c r="C481" s="36" t="s">
        <v>496</v>
      </c>
      <c r="D481" s="46" t="s">
        <v>23</v>
      </c>
      <c r="E481" s="47">
        <v>2827.5</v>
      </c>
      <c r="F481" s="48">
        <v>3</v>
      </c>
      <c r="G481" s="49">
        <f t="shared" si="35"/>
        <v>7068.75</v>
      </c>
      <c r="H481" s="1"/>
      <c r="I481" s="41">
        <v>473</v>
      </c>
      <c r="J481" s="44" t="str">
        <f t="shared" si="36"/>
        <v>Зеркала в сборе прав., лев., 3741-8201300 (301)</v>
      </c>
      <c r="K481" s="42"/>
      <c r="L481" s="15"/>
      <c r="M481" s="16" t="str">
        <f t="shared" si="37"/>
        <v>компл</v>
      </c>
      <c r="N481" s="17">
        <f>0</f>
        <v>0</v>
      </c>
      <c r="O481" s="12"/>
      <c r="P481" s="16">
        <f t="shared" si="38"/>
        <v>3</v>
      </c>
      <c r="Q481" s="18">
        <f t="shared" si="39"/>
        <v>0</v>
      </c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6"/>
      <c r="B482" s="25">
        <v>474</v>
      </c>
      <c r="C482" s="36" t="s">
        <v>497</v>
      </c>
      <c r="D482" s="46" t="s">
        <v>23</v>
      </c>
      <c r="E482" s="47">
        <v>5158.5</v>
      </c>
      <c r="F482" s="48">
        <v>3</v>
      </c>
      <c r="G482" s="49">
        <f t="shared" si="35"/>
        <v>12896.25</v>
      </c>
      <c r="H482" s="1"/>
      <c r="I482" s="41">
        <v>474</v>
      </c>
      <c r="J482" s="44" t="str">
        <f t="shared" si="36"/>
        <v>Ремень безопасности (2шт), 3741-8217010/11</v>
      </c>
      <c r="K482" s="42"/>
      <c r="L482" s="15"/>
      <c r="M482" s="16" t="str">
        <f t="shared" si="37"/>
        <v>компл</v>
      </c>
      <c r="N482" s="17">
        <f>0</f>
        <v>0</v>
      </c>
      <c r="O482" s="12"/>
      <c r="P482" s="16">
        <f t="shared" si="38"/>
        <v>3</v>
      </c>
      <c r="Q482" s="18">
        <f t="shared" si="39"/>
        <v>0</v>
      </c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6"/>
      <c r="B483" s="25">
        <v>475</v>
      </c>
      <c r="C483" s="36" t="s">
        <v>498</v>
      </c>
      <c r="D483" s="46" t="s">
        <v>22</v>
      </c>
      <c r="E483" s="47">
        <v>107844</v>
      </c>
      <c r="F483" s="48">
        <v>1</v>
      </c>
      <c r="G483" s="49">
        <f t="shared" si="35"/>
        <v>89870</v>
      </c>
      <c r="H483" s="1"/>
      <c r="I483" s="41">
        <v>475</v>
      </c>
      <c r="J483" s="44" t="str">
        <f t="shared" si="36"/>
        <v>Мост передний Тимкен СГР, 374100230001120</v>
      </c>
      <c r="K483" s="42"/>
      <c r="L483" s="15"/>
      <c r="M483" s="16" t="str">
        <f t="shared" si="37"/>
        <v>шт</v>
      </c>
      <c r="N483" s="17">
        <f>0</f>
        <v>0</v>
      </c>
      <c r="O483" s="12"/>
      <c r="P483" s="16">
        <f t="shared" si="38"/>
        <v>1</v>
      </c>
      <c r="Q483" s="18">
        <f t="shared" si="39"/>
        <v>0</v>
      </c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6"/>
      <c r="B484" s="25">
        <v>476</v>
      </c>
      <c r="C484" s="36" t="s">
        <v>499</v>
      </c>
      <c r="D484" s="46" t="s">
        <v>22</v>
      </c>
      <c r="E484" s="47">
        <v>86385</v>
      </c>
      <c r="F484" s="48">
        <v>1</v>
      </c>
      <c r="G484" s="49">
        <f t="shared" si="35"/>
        <v>71987.5</v>
      </c>
      <c r="H484" s="1"/>
      <c r="I484" s="41">
        <v>476</v>
      </c>
      <c r="J484" s="44" t="str">
        <f t="shared" si="36"/>
        <v>Мост задний Тимкен СГР, 374100240001095</v>
      </c>
      <c r="K484" s="42"/>
      <c r="L484" s="15"/>
      <c r="M484" s="16" t="str">
        <f t="shared" si="37"/>
        <v>шт</v>
      </c>
      <c r="N484" s="17">
        <f>0</f>
        <v>0</v>
      </c>
      <c r="O484" s="12"/>
      <c r="P484" s="16">
        <f t="shared" si="38"/>
        <v>1</v>
      </c>
      <c r="Q484" s="18">
        <f t="shared" si="39"/>
        <v>0</v>
      </c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6"/>
      <c r="B485" s="25">
        <v>477</v>
      </c>
      <c r="C485" s="36" t="s">
        <v>500</v>
      </c>
      <c r="D485" s="46" t="s">
        <v>22</v>
      </c>
      <c r="E485" s="47">
        <v>45174</v>
      </c>
      <c r="F485" s="48">
        <v>1</v>
      </c>
      <c r="G485" s="49">
        <f t="shared" si="35"/>
        <v>37645</v>
      </c>
      <c r="H485" s="1"/>
      <c r="I485" s="41">
        <v>477</v>
      </c>
      <c r="J485" s="44" t="str">
        <f t="shared" si="36"/>
        <v>Коробка раздаточная, 3909-1800120</v>
      </c>
      <c r="K485" s="42"/>
      <c r="L485" s="15"/>
      <c r="M485" s="16" t="str">
        <f t="shared" si="37"/>
        <v>шт</v>
      </c>
      <c r="N485" s="17">
        <f>0</f>
        <v>0</v>
      </c>
      <c r="O485" s="12"/>
      <c r="P485" s="16">
        <f t="shared" si="38"/>
        <v>1</v>
      </c>
      <c r="Q485" s="18">
        <f t="shared" si="39"/>
        <v>0</v>
      </c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30" x14ac:dyDescent="0.25">
      <c r="A486" s="6"/>
      <c r="B486" s="25">
        <v>478</v>
      </c>
      <c r="C486" s="36" t="s">
        <v>501</v>
      </c>
      <c r="D486" s="46" t="s">
        <v>22</v>
      </c>
      <c r="E486" s="47">
        <v>11079</v>
      </c>
      <c r="F486" s="48">
        <v>3</v>
      </c>
      <c r="G486" s="49">
        <f t="shared" si="35"/>
        <v>27697.5</v>
      </c>
      <c r="H486" s="1"/>
      <c r="I486" s="41">
        <v>478</v>
      </c>
      <c r="J486" s="44" t="str">
        <f t="shared" si="36"/>
        <v>Вал карданный переднего моста УАЗ, 3909-2203010</v>
      </c>
      <c r="K486" s="42"/>
      <c r="L486" s="15"/>
      <c r="M486" s="16" t="str">
        <f t="shared" si="37"/>
        <v>шт</v>
      </c>
      <c r="N486" s="17">
        <f>0</f>
        <v>0</v>
      </c>
      <c r="O486" s="12"/>
      <c r="P486" s="16">
        <f t="shared" si="38"/>
        <v>3</v>
      </c>
      <c r="Q486" s="18">
        <f t="shared" si="39"/>
        <v>0</v>
      </c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6"/>
      <c r="B487" s="25">
        <v>479</v>
      </c>
      <c r="C487" s="36" t="s">
        <v>502</v>
      </c>
      <c r="D487" s="46" t="s">
        <v>22</v>
      </c>
      <c r="E487" s="47">
        <v>747</v>
      </c>
      <c r="F487" s="48">
        <v>2</v>
      </c>
      <c r="G487" s="49">
        <f t="shared" si="35"/>
        <v>1245</v>
      </c>
      <c r="H487" s="1"/>
      <c r="I487" s="41">
        <v>479</v>
      </c>
      <c r="J487" s="44" t="str">
        <f t="shared" si="36"/>
        <v>Гидронатяжитель, 402-1006100-223</v>
      </c>
      <c r="K487" s="42"/>
      <c r="L487" s="15"/>
      <c r="M487" s="16" t="str">
        <f t="shared" si="37"/>
        <v>шт</v>
      </c>
      <c r="N487" s="17">
        <f>0</f>
        <v>0</v>
      </c>
      <c r="O487" s="12"/>
      <c r="P487" s="16">
        <f t="shared" si="38"/>
        <v>2</v>
      </c>
      <c r="Q487" s="18">
        <f t="shared" si="39"/>
        <v>0</v>
      </c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6"/>
      <c r="B488" s="25">
        <v>480</v>
      </c>
      <c r="C488" s="36" t="s">
        <v>503</v>
      </c>
      <c r="D488" s="46" t="s">
        <v>22</v>
      </c>
      <c r="E488" s="47">
        <v>5767.5</v>
      </c>
      <c r="F488" s="48">
        <v>1</v>
      </c>
      <c r="G488" s="49">
        <f t="shared" si="35"/>
        <v>4806.25</v>
      </c>
      <c r="H488" s="1"/>
      <c r="I488" s="41">
        <v>480</v>
      </c>
      <c r="J488" s="44" t="str">
        <f t="shared" si="36"/>
        <v>Генератор 65а, 402-3701010</v>
      </c>
      <c r="K488" s="42"/>
      <c r="L488" s="15"/>
      <c r="M488" s="16" t="str">
        <f t="shared" si="37"/>
        <v>шт</v>
      </c>
      <c r="N488" s="17">
        <f>0</f>
        <v>0</v>
      </c>
      <c r="O488" s="12"/>
      <c r="P488" s="16">
        <f t="shared" si="38"/>
        <v>1</v>
      </c>
      <c r="Q488" s="18">
        <f t="shared" si="39"/>
        <v>0</v>
      </c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6"/>
      <c r="B489" s="25">
        <v>481</v>
      </c>
      <c r="C489" s="36" t="s">
        <v>504</v>
      </c>
      <c r="D489" s="46" t="s">
        <v>22</v>
      </c>
      <c r="E489" s="47">
        <v>6643.5</v>
      </c>
      <c r="F489" s="48">
        <v>1</v>
      </c>
      <c r="G489" s="49">
        <f t="shared" si="35"/>
        <v>5536.25</v>
      </c>
      <c r="H489" s="1"/>
      <c r="I489" s="41">
        <v>481</v>
      </c>
      <c r="J489" s="44" t="str">
        <f t="shared" si="36"/>
        <v>Стартер, 402-3708000</v>
      </c>
      <c r="K489" s="42"/>
      <c r="L489" s="15"/>
      <c r="M489" s="16" t="str">
        <f t="shared" si="37"/>
        <v>шт</v>
      </c>
      <c r="N489" s="17">
        <f>0</f>
        <v>0</v>
      </c>
      <c r="O489" s="12"/>
      <c r="P489" s="16">
        <f t="shared" si="38"/>
        <v>1</v>
      </c>
      <c r="Q489" s="18">
        <f t="shared" si="39"/>
        <v>0</v>
      </c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6"/>
      <c r="B490" s="25">
        <v>482</v>
      </c>
      <c r="C490" s="36" t="s">
        <v>505</v>
      </c>
      <c r="D490" s="46" t="s">
        <v>23</v>
      </c>
      <c r="E490" s="47">
        <v>1137</v>
      </c>
      <c r="F490" s="48">
        <v>6</v>
      </c>
      <c r="G490" s="49">
        <f t="shared" si="35"/>
        <v>5685</v>
      </c>
      <c r="H490" s="1"/>
      <c r="I490" s="41">
        <v>482</v>
      </c>
      <c r="J490" s="44" t="str">
        <f t="shared" si="36"/>
        <v>Свеча зажигания NR-17YC (BRICK), 402.3707008</v>
      </c>
      <c r="K490" s="42"/>
      <c r="L490" s="15"/>
      <c r="M490" s="16" t="str">
        <f t="shared" si="37"/>
        <v>компл</v>
      </c>
      <c r="N490" s="17">
        <f>0</f>
        <v>0</v>
      </c>
      <c r="O490" s="12"/>
      <c r="P490" s="16">
        <f t="shared" si="38"/>
        <v>6</v>
      </c>
      <c r="Q490" s="18">
        <f t="shared" si="39"/>
        <v>0</v>
      </c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30" x14ac:dyDescent="0.25">
      <c r="A491" s="6"/>
      <c r="B491" s="25">
        <v>483</v>
      </c>
      <c r="C491" s="36" t="s">
        <v>506</v>
      </c>
      <c r="D491" s="46" t="s">
        <v>22</v>
      </c>
      <c r="E491" s="47">
        <v>42750</v>
      </c>
      <c r="F491" s="48">
        <v>2</v>
      </c>
      <c r="G491" s="49">
        <f t="shared" si="35"/>
        <v>71250</v>
      </c>
      <c r="H491" s="1"/>
      <c r="I491" s="41">
        <v>483</v>
      </c>
      <c r="J491" s="44" t="str">
        <f t="shared" si="36"/>
        <v>Головка блока цилиндров 409 в сборе с клапанами, 405-1003007</v>
      </c>
      <c r="K491" s="42"/>
      <c r="L491" s="15"/>
      <c r="M491" s="16" t="str">
        <f t="shared" si="37"/>
        <v>шт</v>
      </c>
      <c r="N491" s="17">
        <f>0</f>
        <v>0</v>
      </c>
      <c r="O491" s="12"/>
      <c r="P491" s="16">
        <f t="shared" si="38"/>
        <v>2</v>
      </c>
      <c r="Q491" s="18">
        <f t="shared" si="39"/>
        <v>0</v>
      </c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6"/>
      <c r="B492" s="25">
        <v>484</v>
      </c>
      <c r="C492" s="36" t="s">
        <v>507</v>
      </c>
      <c r="D492" s="46" t="s">
        <v>22</v>
      </c>
      <c r="E492" s="47">
        <v>1380</v>
      </c>
      <c r="F492" s="48">
        <v>5</v>
      </c>
      <c r="G492" s="49">
        <f t="shared" si="35"/>
        <v>5750</v>
      </c>
      <c r="H492" s="1"/>
      <c r="I492" s="41">
        <v>484</v>
      </c>
      <c r="J492" s="44" t="str">
        <f t="shared" si="36"/>
        <v>Катушка зажигания, 405-3705-03</v>
      </c>
      <c r="K492" s="42"/>
      <c r="L492" s="15"/>
      <c r="M492" s="16" t="str">
        <f t="shared" si="37"/>
        <v>шт</v>
      </c>
      <c r="N492" s="17">
        <f>0</f>
        <v>0</v>
      </c>
      <c r="O492" s="12"/>
      <c r="P492" s="16">
        <f t="shared" si="38"/>
        <v>5</v>
      </c>
      <c r="Q492" s="18">
        <f t="shared" si="39"/>
        <v>0</v>
      </c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30" x14ac:dyDescent="0.25">
      <c r="A493" s="6"/>
      <c r="B493" s="25">
        <v>485</v>
      </c>
      <c r="C493" s="36" t="s">
        <v>508</v>
      </c>
      <c r="D493" s="46" t="s">
        <v>23</v>
      </c>
      <c r="E493" s="47">
        <v>1137</v>
      </c>
      <c r="F493" s="48">
        <v>1</v>
      </c>
      <c r="G493" s="49">
        <f t="shared" si="35"/>
        <v>947.5</v>
      </c>
      <c r="H493" s="1"/>
      <c r="I493" s="41">
        <v>485</v>
      </c>
      <c r="J493" s="44" t="str">
        <f t="shared" si="36"/>
        <v>Свеча зажигания DR-17YS (BRISK), 4052-3707000-10</v>
      </c>
      <c r="K493" s="42"/>
      <c r="L493" s="15"/>
      <c r="M493" s="16" t="str">
        <f t="shared" si="37"/>
        <v>компл</v>
      </c>
      <c r="N493" s="17">
        <f>0</f>
        <v>0</v>
      </c>
      <c r="O493" s="12"/>
      <c r="P493" s="16">
        <f t="shared" si="38"/>
        <v>1</v>
      </c>
      <c r="Q493" s="18">
        <f t="shared" si="39"/>
        <v>0</v>
      </c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30" x14ac:dyDescent="0.25">
      <c r="A494" s="6"/>
      <c r="B494" s="25">
        <v>486</v>
      </c>
      <c r="C494" s="36" t="s">
        <v>509</v>
      </c>
      <c r="D494" s="46" t="s">
        <v>22</v>
      </c>
      <c r="E494" s="47">
        <v>354</v>
      </c>
      <c r="F494" s="48">
        <v>1</v>
      </c>
      <c r="G494" s="49">
        <f t="shared" si="35"/>
        <v>295</v>
      </c>
      <c r="H494" s="1"/>
      <c r="I494" s="41">
        <v>486</v>
      </c>
      <c r="J494" s="44" t="str">
        <f t="shared" si="36"/>
        <v>Ролик натяжителя ремня генератора, 40524-1041056</v>
      </c>
      <c r="K494" s="42"/>
      <c r="L494" s="15"/>
      <c r="M494" s="16" t="str">
        <f t="shared" si="37"/>
        <v>шт</v>
      </c>
      <c r="N494" s="17">
        <f>0</f>
        <v>0</v>
      </c>
      <c r="O494" s="12"/>
      <c r="P494" s="16">
        <f t="shared" si="38"/>
        <v>1</v>
      </c>
      <c r="Q494" s="18">
        <f t="shared" si="39"/>
        <v>0</v>
      </c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30" x14ac:dyDescent="0.25">
      <c r="A495" s="6"/>
      <c r="B495" s="25">
        <v>487</v>
      </c>
      <c r="C495" s="36" t="s">
        <v>509</v>
      </c>
      <c r="D495" s="46" t="s">
        <v>22</v>
      </c>
      <c r="E495" s="47">
        <v>354</v>
      </c>
      <c r="F495" s="48">
        <v>1</v>
      </c>
      <c r="G495" s="49">
        <f t="shared" si="35"/>
        <v>295</v>
      </c>
      <c r="H495" s="1"/>
      <c r="I495" s="41">
        <v>487</v>
      </c>
      <c r="J495" s="44" t="str">
        <f t="shared" si="36"/>
        <v>Ролик натяжителя ремня генератора, 40524-1041056</v>
      </c>
      <c r="K495" s="42"/>
      <c r="L495" s="15"/>
      <c r="M495" s="16" t="str">
        <f t="shared" si="37"/>
        <v>шт</v>
      </c>
      <c r="N495" s="17">
        <f>0</f>
        <v>0</v>
      </c>
      <c r="O495" s="12"/>
      <c r="P495" s="16">
        <f t="shared" si="38"/>
        <v>1</v>
      </c>
      <c r="Q495" s="18">
        <f t="shared" si="39"/>
        <v>0</v>
      </c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30" x14ac:dyDescent="0.25">
      <c r="A496" s="6"/>
      <c r="B496" s="25">
        <v>488</v>
      </c>
      <c r="C496" s="36" t="s">
        <v>510</v>
      </c>
      <c r="D496" s="46" t="s">
        <v>22</v>
      </c>
      <c r="E496" s="47">
        <v>2820</v>
      </c>
      <c r="F496" s="48">
        <v>1</v>
      </c>
      <c r="G496" s="49">
        <f t="shared" si="35"/>
        <v>2350</v>
      </c>
      <c r="H496" s="1"/>
      <c r="I496" s="41">
        <v>488</v>
      </c>
      <c r="J496" s="44" t="str">
        <f t="shared" si="36"/>
        <v>Комплект поршневых колец д-95,5 мм (ЕВРО-3) , 40524.1000100-10    ЗМЗ-409 KENO</v>
      </c>
      <c r="K496" s="42"/>
      <c r="L496" s="15"/>
      <c r="M496" s="16" t="str">
        <f t="shared" si="37"/>
        <v>шт</v>
      </c>
      <c r="N496" s="17">
        <f>0</f>
        <v>0</v>
      </c>
      <c r="O496" s="12"/>
      <c r="P496" s="16">
        <f t="shared" si="38"/>
        <v>1</v>
      </c>
      <c r="Q496" s="18">
        <f t="shared" si="39"/>
        <v>0</v>
      </c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6"/>
      <c r="B497" s="25">
        <v>489</v>
      </c>
      <c r="C497" s="36" t="s">
        <v>511</v>
      </c>
      <c r="D497" s="46" t="s">
        <v>23</v>
      </c>
      <c r="E497" s="47">
        <v>3235.5</v>
      </c>
      <c r="F497" s="48">
        <v>8</v>
      </c>
      <c r="G497" s="49">
        <f t="shared" si="35"/>
        <v>21570</v>
      </c>
      <c r="H497" s="1"/>
      <c r="I497" s="41">
        <v>489</v>
      </c>
      <c r="J497" s="44" t="str">
        <f t="shared" si="36"/>
        <v>Гидротолкатель клапана (8шт), 406-1007045-252</v>
      </c>
      <c r="K497" s="42"/>
      <c r="L497" s="15"/>
      <c r="M497" s="16" t="str">
        <f t="shared" si="37"/>
        <v>компл</v>
      </c>
      <c r="N497" s="17">
        <f>0</f>
        <v>0</v>
      </c>
      <c r="O497" s="12"/>
      <c r="P497" s="16">
        <f t="shared" si="38"/>
        <v>8</v>
      </c>
      <c r="Q497" s="18">
        <f t="shared" si="39"/>
        <v>0</v>
      </c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6"/>
      <c r="B498" s="25">
        <v>490</v>
      </c>
      <c r="C498" s="36" t="s">
        <v>512</v>
      </c>
      <c r="D498" s="46" t="s">
        <v>22</v>
      </c>
      <c r="E498" s="47">
        <v>112.5</v>
      </c>
      <c r="F498" s="48">
        <v>1</v>
      </c>
      <c r="G498" s="49">
        <f t="shared" si="35"/>
        <v>93.75</v>
      </c>
      <c r="H498" s="1"/>
      <c r="I498" s="41">
        <v>490</v>
      </c>
      <c r="J498" s="44" t="str">
        <f t="shared" si="36"/>
        <v>Прокладка крышки клапанов, 406-1007245-01</v>
      </c>
      <c r="K498" s="42"/>
      <c r="L498" s="15"/>
      <c r="M498" s="16" t="str">
        <f t="shared" si="37"/>
        <v>шт</v>
      </c>
      <c r="N498" s="17">
        <f>0</f>
        <v>0</v>
      </c>
      <c r="O498" s="12"/>
      <c r="P498" s="16">
        <f t="shared" si="38"/>
        <v>1</v>
      </c>
      <c r="Q498" s="18">
        <f t="shared" si="39"/>
        <v>0</v>
      </c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6"/>
      <c r="B499" s="25">
        <v>491</v>
      </c>
      <c r="C499" s="36" t="s">
        <v>513</v>
      </c>
      <c r="D499" s="46" t="s">
        <v>22</v>
      </c>
      <c r="E499" s="47">
        <v>577.5</v>
      </c>
      <c r="F499" s="48">
        <v>9</v>
      </c>
      <c r="G499" s="49">
        <f t="shared" si="35"/>
        <v>4331.25</v>
      </c>
      <c r="H499" s="1"/>
      <c r="I499" s="41">
        <v>491</v>
      </c>
      <c r="J499" s="44" t="str">
        <f t="shared" si="36"/>
        <v>Фильтр масляный, 406-1012005-01</v>
      </c>
      <c r="K499" s="42"/>
      <c r="L499" s="15"/>
      <c r="M499" s="16" t="str">
        <f t="shared" si="37"/>
        <v>шт</v>
      </c>
      <c r="N499" s="17">
        <f>0</f>
        <v>0</v>
      </c>
      <c r="O499" s="12"/>
      <c r="P499" s="16">
        <f t="shared" si="38"/>
        <v>9</v>
      </c>
      <c r="Q499" s="18">
        <f t="shared" si="39"/>
        <v>0</v>
      </c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6"/>
      <c r="B500" s="25">
        <v>492</v>
      </c>
      <c r="C500" s="36" t="s">
        <v>514</v>
      </c>
      <c r="D500" s="46" t="s">
        <v>22</v>
      </c>
      <c r="E500" s="47">
        <v>577.5</v>
      </c>
      <c r="F500" s="48">
        <v>6</v>
      </c>
      <c r="G500" s="49">
        <f t="shared" si="35"/>
        <v>2887.5</v>
      </c>
      <c r="H500" s="1"/>
      <c r="I500" s="41">
        <v>492</v>
      </c>
      <c r="J500" s="44" t="str">
        <f t="shared" si="36"/>
        <v>Фильтр масляный УАЗ, 406-1012005-11</v>
      </c>
      <c r="K500" s="42"/>
      <c r="L500" s="15"/>
      <c r="M500" s="16" t="str">
        <f t="shared" si="37"/>
        <v>шт</v>
      </c>
      <c r="N500" s="17">
        <f>0</f>
        <v>0</v>
      </c>
      <c r="O500" s="12"/>
      <c r="P500" s="16">
        <f t="shared" si="38"/>
        <v>6</v>
      </c>
      <c r="Q500" s="18">
        <f t="shared" si="39"/>
        <v>0</v>
      </c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6"/>
      <c r="B501" s="25">
        <v>493</v>
      </c>
      <c r="C501" s="36" t="s">
        <v>515</v>
      </c>
      <c r="D501" s="46" t="s">
        <v>22</v>
      </c>
      <c r="E501" s="47">
        <v>414</v>
      </c>
      <c r="F501" s="48">
        <v>1</v>
      </c>
      <c r="G501" s="49">
        <f t="shared" si="35"/>
        <v>345</v>
      </c>
      <c r="H501" s="1"/>
      <c r="I501" s="41">
        <v>493</v>
      </c>
      <c r="J501" s="44" t="str">
        <f t="shared" si="36"/>
        <v>Шкив водяного насоса, 406-1308025-11</v>
      </c>
      <c r="K501" s="42"/>
      <c r="L501" s="15"/>
      <c r="M501" s="16" t="str">
        <f t="shared" si="37"/>
        <v>шт</v>
      </c>
      <c r="N501" s="17">
        <f>0</f>
        <v>0</v>
      </c>
      <c r="O501" s="12"/>
      <c r="P501" s="16">
        <f t="shared" si="38"/>
        <v>1</v>
      </c>
      <c r="Q501" s="18">
        <f t="shared" si="39"/>
        <v>0</v>
      </c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6"/>
      <c r="B502" s="25">
        <v>494</v>
      </c>
      <c r="C502" s="36" t="s">
        <v>516</v>
      </c>
      <c r="D502" s="46" t="s">
        <v>22</v>
      </c>
      <c r="E502" s="47">
        <v>1143</v>
      </c>
      <c r="F502" s="48">
        <v>4</v>
      </c>
      <c r="G502" s="49">
        <f t="shared" si="35"/>
        <v>3810</v>
      </c>
      <c r="H502" s="1"/>
      <c r="I502" s="41">
        <v>494</v>
      </c>
      <c r="J502" s="44" t="str">
        <f t="shared" si="36"/>
        <v>Ролик натяжной, 406-1308080-30</v>
      </c>
      <c r="K502" s="42"/>
      <c r="L502" s="15"/>
      <c r="M502" s="16" t="str">
        <f t="shared" si="37"/>
        <v>шт</v>
      </c>
      <c r="N502" s="17">
        <f>0</f>
        <v>0</v>
      </c>
      <c r="O502" s="12"/>
      <c r="P502" s="16">
        <f t="shared" si="38"/>
        <v>4</v>
      </c>
      <c r="Q502" s="18">
        <f t="shared" si="39"/>
        <v>0</v>
      </c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6"/>
      <c r="B503" s="25">
        <v>495</v>
      </c>
      <c r="C503" s="36" t="s">
        <v>517</v>
      </c>
      <c r="D503" s="46" t="s">
        <v>22</v>
      </c>
      <c r="E503" s="47">
        <v>2469</v>
      </c>
      <c r="F503" s="48">
        <v>3</v>
      </c>
      <c r="G503" s="49">
        <f t="shared" si="35"/>
        <v>6172.5</v>
      </c>
      <c r="H503" s="1"/>
      <c r="I503" s="41">
        <v>495</v>
      </c>
      <c r="J503" s="44" t="str">
        <f t="shared" si="36"/>
        <v>Диск сцепления, 406-1601130</v>
      </c>
      <c r="K503" s="42"/>
      <c r="L503" s="15"/>
      <c r="M503" s="16" t="str">
        <f t="shared" si="37"/>
        <v>шт</v>
      </c>
      <c r="N503" s="17">
        <f>0</f>
        <v>0</v>
      </c>
      <c r="O503" s="12"/>
      <c r="P503" s="16">
        <f t="shared" si="38"/>
        <v>3</v>
      </c>
      <c r="Q503" s="18">
        <f t="shared" si="39"/>
        <v>0</v>
      </c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6"/>
      <c r="B504" s="25">
        <v>496</v>
      </c>
      <c r="C504" s="36" t="s">
        <v>518</v>
      </c>
      <c r="D504" s="46" t="s">
        <v>22</v>
      </c>
      <c r="E504" s="47">
        <v>10174.5</v>
      </c>
      <c r="F504" s="48">
        <v>2</v>
      </c>
      <c r="G504" s="49">
        <f t="shared" si="35"/>
        <v>16957.5</v>
      </c>
      <c r="H504" s="1"/>
      <c r="I504" s="41">
        <v>496</v>
      </c>
      <c r="J504" s="44" t="str">
        <f t="shared" si="36"/>
        <v>Стартер , 406-3708000-51</v>
      </c>
      <c r="K504" s="42"/>
      <c r="L504" s="15"/>
      <c r="M504" s="16" t="str">
        <f t="shared" si="37"/>
        <v>шт</v>
      </c>
      <c r="N504" s="17">
        <f>0</f>
        <v>0</v>
      </c>
      <c r="O504" s="12"/>
      <c r="P504" s="16">
        <f t="shared" si="38"/>
        <v>2</v>
      </c>
      <c r="Q504" s="18">
        <f t="shared" si="39"/>
        <v>0</v>
      </c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30" x14ac:dyDescent="0.25">
      <c r="A505" s="6"/>
      <c r="B505" s="25">
        <v>497</v>
      </c>
      <c r="C505" s="36" t="s">
        <v>519</v>
      </c>
      <c r="D505" s="46" t="s">
        <v>22</v>
      </c>
      <c r="E505" s="47">
        <v>3235.5</v>
      </c>
      <c r="F505" s="48">
        <v>4</v>
      </c>
      <c r="G505" s="49">
        <f t="shared" si="35"/>
        <v>10785</v>
      </c>
      <c r="H505" s="1"/>
      <c r="I505" s="41">
        <v>497</v>
      </c>
      <c r="J505" s="44" t="str">
        <f t="shared" si="36"/>
        <v>Гидрокомпенсаторы клапанов ЗМЗ-406 ,409, 406-3906613 ЛС.</v>
      </c>
      <c r="K505" s="42"/>
      <c r="L505" s="15"/>
      <c r="M505" s="16" t="str">
        <f t="shared" si="37"/>
        <v>шт</v>
      </c>
      <c r="N505" s="17">
        <f>0</f>
        <v>0</v>
      </c>
      <c r="O505" s="12"/>
      <c r="P505" s="16">
        <f t="shared" si="38"/>
        <v>4</v>
      </c>
      <c r="Q505" s="18">
        <f t="shared" si="39"/>
        <v>0</v>
      </c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6"/>
      <c r="B506" s="25">
        <v>498</v>
      </c>
      <c r="C506" s="36" t="s">
        <v>520</v>
      </c>
      <c r="D506" s="46" t="s">
        <v>23</v>
      </c>
      <c r="E506" s="47">
        <v>8775</v>
      </c>
      <c r="F506" s="48">
        <v>3</v>
      </c>
      <c r="G506" s="49">
        <f t="shared" si="35"/>
        <v>21937.5</v>
      </c>
      <c r="H506" s="1"/>
      <c r="I506" s="41">
        <v>498</v>
      </c>
      <c r="J506" s="44" t="str">
        <f t="shared" si="36"/>
        <v>Ремкомплект двигателя УАЗ , 406-3906625-06</v>
      </c>
      <c r="K506" s="42"/>
      <c r="L506" s="15"/>
      <c r="M506" s="16" t="str">
        <f t="shared" si="37"/>
        <v>компл</v>
      </c>
      <c r="N506" s="17">
        <f>0</f>
        <v>0</v>
      </c>
      <c r="O506" s="12"/>
      <c r="P506" s="16">
        <f t="shared" si="38"/>
        <v>3</v>
      </c>
      <c r="Q506" s="18">
        <f t="shared" si="39"/>
        <v>0</v>
      </c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6"/>
      <c r="B507" s="25">
        <v>499</v>
      </c>
      <c r="C507" s="36" t="s">
        <v>521</v>
      </c>
      <c r="D507" s="46" t="s">
        <v>22</v>
      </c>
      <c r="E507" s="47">
        <v>1143</v>
      </c>
      <c r="F507" s="48">
        <v>4</v>
      </c>
      <c r="G507" s="49">
        <f t="shared" si="35"/>
        <v>3810</v>
      </c>
      <c r="H507" s="1"/>
      <c r="I507" s="41">
        <v>499</v>
      </c>
      <c r="J507" s="44" t="str">
        <f t="shared" si="36"/>
        <v>Ролик натяжной, 406.1308080-20</v>
      </c>
      <c r="K507" s="42"/>
      <c r="L507" s="15"/>
      <c r="M507" s="16" t="str">
        <f t="shared" si="37"/>
        <v>шт</v>
      </c>
      <c r="N507" s="17">
        <f>0</f>
        <v>0</v>
      </c>
      <c r="O507" s="12"/>
      <c r="P507" s="16">
        <f t="shared" si="38"/>
        <v>4</v>
      </c>
      <c r="Q507" s="18">
        <f t="shared" si="39"/>
        <v>0</v>
      </c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30" x14ac:dyDescent="0.25">
      <c r="A508" s="6"/>
      <c r="B508" s="25">
        <v>500</v>
      </c>
      <c r="C508" s="36" t="s">
        <v>522</v>
      </c>
      <c r="D508" s="46" t="s">
        <v>22</v>
      </c>
      <c r="E508" s="47">
        <v>42750</v>
      </c>
      <c r="F508" s="48">
        <v>1</v>
      </c>
      <c r="G508" s="49">
        <f t="shared" si="35"/>
        <v>35625</v>
      </c>
      <c r="H508" s="1"/>
      <c r="I508" s="41">
        <v>500</v>
      </c>
      <c r="J508" s="44" t="str">
        <f t="shared" si="36"/>
        <v>Головка блока цилиндров , 406.3906562 (с клапанами, с прокладкой)</v>
      </c>
      <c r="K508" s="42"/>
      <c r="L508" s="15"/>
      <c r="M508" s="16" t="str">
        <f t="shared" si="37"/>
        <v>шт</v>
      </c>
      <c r="N508" s="17">
        <f>0</f>
        <v>0</v>
      </c>
      <c r="O508" s="12"/>
      <c r="P508" s="16">
        <f t="shared" si="38"/>
        <v>1</v>
      </c>
      <c r="Q508" s="18">
        <f t="shared" si="39"/>
        <v>0</v>
      </c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30" x14ac:dyDescent="0.25">
      <c r="A509" s="6"/>
      <c r="B509" s="25">
        <v>501</v>
      </c>
      <c r="C509" s="36" t="s">
        <v>523</v>
      </c>
      <c r="D509" s="46" t="s">
        <v>23</v>
      </c>
      <c r="E509" s="47">
        <v>8775</v>
      </c>
      <c r="F509" s="48">
        <v>1</v>
      </c>
      <c r="G509" s="49">
        <f t="shared" si="35"/>
        <v>7312.5</v>
      </c>
      <c r="H509" s="1"/>
      <c r="I509" s="41">
        <v>501</v>
      </c>
      <c r="J509" s="44" t="str">
        <f t="shared" si="36"/>
        <v>Ремкомплект ГРМ 406 дв. 2-х ряд. полный, 406.3906625</v>
      </c>
      <c r="K509" s="42"/>
      <c r="L509" s="15"/>
      <c r="M509" s="16" t="str">
        <f t="shared" si="37"/>
        <v>компл</v>
      </c>
      <c r="N509" s="17">
        <f>0</f>
        <v>0</v>
      </c>
      <c r="O509" s="12"/>
      <c r="P509" s="16">
        <f t="shared" si="38"/>
        <v>1</v>
      </c>
      <c r="Q509" s="18">
        <f t="shared" si="39"/>
        <v>0</v>
      </c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30" x14ac:dyDescent="0.25">
      <c r="A510" s="6"/>
      <c r="B510" s="25">
        <v>502</v>
      </c>
      <c r="C510" s="36" t="s">
        <v>524</v>
      </c>
      <c r="D510" s="46" t="s">
        <v>22</v>
      </c>
      <c r="E510" s="47">
        <v>9630</v>
      </c>
      <c r="F510" s="48">
        <v>4</v>
      </c>
      <c r="G510" s="49">
        <f t="shared" si="35"/>
        <v>32100</v>
      </c>
      <c r="H510" s="1"/>
      <c r="I510" s="41">
        <v>502</v>
      </c>
      <c r="J510" s="44" t="str">
        <f t="shared" si="36"/>
        <v>Муфта (корзина) сцепления 406,409, 4061-3906605 (+диск+выжим.)</v>
      </c>
      <c r="K510" s="42"/>
      <c r="L510" s="15"/>
      <c r="M510" s="16" t="str">
        <f t="shared" si="37"/>
        <v>шт</v>
      </c>
      <c r="N510" s="17">
        <f>0</f>
        <v>0</v>
      </c>
      <c r="O510" s="12"/>
      <c r="P510" s="16">
        <f t="shared" si="38"/>
        <v>4</v>
      </c>
      <c r="Q510" s="18">
        <f t="shared" si="39"/>
        <v>0</v>
      </c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6"/>
      <c r="B511" s="25">
        <v>503</v>
      </c>
      <c r="C511" s="36" t="s">
        <v>525</v>
      </c>
      <c r="D511" s="46" t="s">
        <v>22</v>
      </c>
      <c r="E511" s="47">
        <v>1177.5</v>
      </c>
      <c r="F511" s="48">
        <v>4</v>
      </c>
      <c r="G511" s="49">
        <f t="shared" si="35"/>
        <v>3925</v>
      </c>
      <c r="H511" s="1"/>
      <c r="I511" s="41">
        <v>503</v>
      </c>
      <c r="J511" s="44" t="str">
        <f t="shared" si="36"/>
        <v>Свеча с резистором Евро-3, 4062-3707000-02</v>
      </c>
      <c r="K511" s="42"/>
      <c r="L511" s="15"/>
      <c r="M511" s="16" t="str">
        <f t="shared" si="37"/>
        <v>шт</v>
      </c>
      <c r="N511" s="17">
        <f>0</f>
        <v>0</v>
      </c>
      <c r="O511" s="12"/>
      <c r="P511" s="16">
        <f t="shared" si="38"/>
        <v>4</v>
      </c>
      <c r="Q511" s="18">
        <f t="shared" si="39"/>
        <v>0</v>
      </c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6"/>
      <c r="B512" s="25">
        <v>504</v>
      </c>
      <c r="C512" s="36" t="s">
        <v>526</v>
      </c>
      <c r="D512" s="46" t="s">
        <v>22</v>
      </c>
      <c r="E512" s="47">
        <v>3139.5</v>
      </c>
      <c r="F512" s="48">
        <v>1</v>
      </c>
      <c r="G512" s="49">
        <f t="shared" si="35"/>
        <v>2616.25</v>
      </c>
      <c r="H512" s="1"/>
      <c r="I512" s="41">
        <v>504</v>
      </c>
      <c r="J512" s="44" t="str">
        <f t="shared" si="36"/>
        <v>Насос водяной, 4062-3906629-10</v>
      </c>
      <c r="K512" s="42"/>
      <c r="L512" s="15"/>
      <c r="M512" s="16" t="str">
        <f t="shared" si="37"/>
        <v>шт</v>
      </c>
      <c r="N512" s="17">
        <f>0</f>
        <v>0</v>
      </c>
      <c r="O512" s="12"/>
      <c r="P512" s="16">
        <f t="shared" si="38"/>
        <v>1</v>
      </c>
      <c r="Q512" s="18">
        <f t="shared" si="39"/>
        <v>0</v>
      </c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6"/>
      <c r="B513" s="25">
        <v>505</v>
      </c>
      <c r="C513" s="36" t="s">
        <v>527</v>
      </c>
      <c r="D513" s="46" t="s">
        <v>22</v>
      </c>
      <c r="E513" s="47">
        <v>3139.5</v>
      </c>
      <c r="F513" s="48">
        <v>4</v>
      </c>
      <c r="G513" s="49">
        <f t="shared" si="35"/>
        <v>10465</v>
      </c>
      <c r="H513" s="1"/>
      <c r="I513" s="41">
        <v>505</v>
      </c>
      <c r="J513" s="44" t="str">
        <f t="shared" si="36"/>
        <v xml:space="preserve">Насос водяной, 4062-3906629-30 </v>
      </c>
      <c r="K513" s="42"/>
      <c r="L513" s="15"/>
      <c r="M513" s="16" t="str">
        <f t="shared" si="37"/>
        <v>шт</v>
      </c>
      <c r="N513" s="17">
        <f>0</f>
        <v>0</v>
      </c>
      <c r="O513" s="12"/>
      <c r="P513" s="16">
        <f t="shared" si="38"/>
        <v>4</v>
      </c>
      <c r="Q513" s="18">
        <f t="shared" si="39"/>
        <v>0</v>
      </c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6"/>
      <c r="B514" s="25">
        <v>506</v>
      </c>
      <c r="C514" s="36" t="s">
        <v>528</v>
      </c>
      <c r="D514" s="46" t="s">
        <v>22</v>
      </c>
      <c r="E514" s="47">
        <v>131.25</v>
      </c>
      <c r="F514" s="48">
        <v>1</v>
      </c>
      <c r="G514" s="49">
        <f t="shared" si="35"/>
        <v>109.375</v>
      </c>
      <c r="H514" s="1"/>
      <c r="I514" s="41">
        <v>506</v>
      </c>
      <c r="J514" s="44" t="str">
        <f t="shared" si="36"/>
        <v>Прокладка крышки клапанов, 40624-1007245-10</v>
      </c>
      <c r="K514" s="42"/>
      <c r="L514" s="15"/>
      <c r="M514" s="16" t="str">
        <f t="shared" si="37"/>
        <v>шт</v>
      </c>
      <c r="N514" s="17">
        <f>0</f>
        <v>0</v>
      </c>
      <c r="O514" s="12"/>
      <c r="P514" s="16">
        <f t="shared" si="38"/>
        <v>1</v>
      </c>
      <c r="Q514" s="18">
        <f t="shared" si="39"/>
        <v>0</v>
      </c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30" x14ac:dyDescent="0.25">
      <c r="A515" s="6"/>
      <c r="B515" s="25">
        <v>507</v>
      </c>
      <c r="C515" s="36" t="s">
        <v>529</v>
      </c>
      <c r="D515" s="46" t="s">
        <v>22</v>
      </c>
      <c r="E515" s="47">
        <v>5520</v>
      </c>
      <c r="F515" s="48">
        <v>5</v>
      </c>
      <c r="G515" s="49">
        <f t="shared" si="35"/>
        <v>23000</v>
      </c>
      <c r="H515" s="1"/>
      <c r="I515" s="41">
        <v>507</v>
      </c>
      <c r="J515" s="44" t="str">
        <f t="shared" si="36"/>
        <v>Комплект прокладок двигателя Евро-3, 40624-3906022-100</v>
      </c>
      <c r="K515" s="42"/>
      <c r="L515" s="15"/>
      <c r="M515" s="16" t="str">
        <f t="shared" si="37"/>
        <v>шт</v>
      </c>
      <c r="N515" s="17">
        <f>0</f>
        <v>0</v>
      </c>
      <c r="O515" s="12"/>
      <c r="P515" s="16">
        <f t="shared" si="38"/>
        <v>5</v>
      </c>
      <c r="Q515" s="18">
        <f t="shared" si="39"/>
        <v>0</v>
      </c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30" x14ac:dyDescent="0.25">
      <c r="A516" s="6"/>
      <c r="B516" s="25">
        <v>508</v>
      </c>
      <c r="C516" s="36" t="s">
        <v>530</v>
      </c>
      <c r="D516" s="46" t="s">
        <v>22</v>
      </c>
      <c r="E516" s="47">
        <v>340987.5</v>
      </c>
      <c r="F516" s="48">
        <v>1</v>
      </c>
      <c r="G516" s="49">
        <f t="shared" si="35"/>
        <v>284156.25</v>
      </c>
      <c r="H516" s="1"/>
      <c r="I516" s="41">
        <v>508</v>
      </c>
      <c r="J516" s="44" t="str">
        <f t="shared" si="36"/>
        <v>Двигатель в сборе УАЗ 3160, 3162 409-1000399, 409-1000399</v>
      </c>
      <c r="K516" s="42"/>
      <c r="L516" s="15"/>
      <c r="M516" s="16" t="str">
        <f t="shared" si="37"/>
        <v>шт</v>
      </c>
      <c r="N516" s="17">
        <f>0</f>
        <v>0</v>
      </c>
      <c r="O516" s="12"/>
      <c r="P516" s="16">
        <f t="shared" si="38"/>
        <v>1</v>
      </c>
      <c r="Q516" s="18">
        <f t="shared" si="39"/>
        <v>0</v>
      </c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6"/>
      <c r="B517" s="25">
        <v>509</v>
      </c>
      <c r="C517" s="36" t="s">
        <v>531</v>
      </c>
      <c r="D517" s="46" t="s">
        <v>22</v>
      </c>
      <c r="E517" s="47">
        <v>127.5</v>
      </c>
      <c r="F517" s="48">
        <v>1</v>
      </c>
      <c r="G517" s="49">
        <f t="shared" si="35"/>
        <v>106.25</v>
      </c>
      <c r="H517" s="1"/>
      <c r="I517" s="41">
        <v>509</v>
      </c>
      <c r="J517" s="44" t="str">
        <f t="shared" si="36"/>
        <v>Прокладка крышки клапанов, 409-1007245</v>
      </c>
      <c r="K517" s="42"/>
      <c r="L517" s="15"/>
      <c r="M517" s="16" t="str">
        <f t="shared" si="37"/>
        <v>шт</v>
      </c>
      <c r="N517" s="17">
        <f>0</f>
        <v>0</v>
      </c>
      <c r="O517" s="12"/>
      <c r="P517" s="16">
        <f t="shared" si="38"/>
        <v>1</v>
      </c>
      <c r="Q517" s="18">
        <f t="shared" si="39"/>
        <v>0</v>
      </c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6"/>
      <c r="B518" s="25">
        <v>510</v>
      </c>
      <c r="C518" s="36" t="s">
        <v>532</v>
      </c>
      <c r="D518" s="46" t="s">
        <v>22</v>
      </c>
      <c r="E518" s="47">
        <v>390</v>
      </c>
      <c r="F518" s="48">
        <v>5</v>
      </c>
      <c r="G518" s="49">
        <f t="shared" si="35"/>
        <v>1625</v>
      </c>
      <c r="H518" s="1"/>
      <c r="I518" s="41">
        <v>510</v>
      </c>
      <c r="J518" s="44" t="str">
        <f t="shared" si="36"/>
        <v>Фильтр тонкой очистки, 409-1117010</v>
      </c>
      <c r="K518" s="42"/>
      <c r="L518" s="15"/>
      <c r="M518" s="16" t="str">
        <f t="shared" si="37"/>
        <v>шт</v>
      </c>
      <c r="N518" s="17">
        <f>0</f>
        <v>0</v>
      </c>
      <c r="O518" s="12"/>
      <c r="P518" s="16">
        <f t="shared" si="38"/>
        <v>5</v>
      </c>
      <c r="Q518" s="18">
        <f t="shared" si="39"/>
        <v>0</v>
      </c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6"/>
      <c r="B519" s="25">
        <v>511</v>
      </c>
      <c r="C519" s="36" t="s">
        <v>533</v>
      </c>
      <c r="D519" s="46" t="s">
        <v>22</v>
      </c>
      <c r="E519" s="47">
        <v>8997</v>
      </c>
      <c r="F519" s="48">
        <v>4</v>
      </c>
      <c r="G519" s="49">
        <f t="shared" ref="G519:G582" si="40">(E519*F519)/1.2</f>
        <v>29990</v>
      </c>
      <c r="H519" s="1"/>
      <c r="I519" s="41">
        <v>511</v>
      </c>
      <c r="J519" s="44" t="str">
        <f t="shared" si="36"/>
        <v>Корзина сцепления УАЗ, 409-1601000</v>
      </c>
      <c r="K519" s="42"/>
      <c r="L519" s="15"/>
      <c r="M519" s="16" t="str">
        <f t="shared" si="37"/>
        <v>шт</v>
      </c>
      <c r="N519" s="17">
        <f>0</f>
        <v>0</v>
      </c>
      <c r="O519" s="12"/>
      <c r="P519" s="16">
        <f t="shared" si="38"/>
        <v>4</v>
      </c>
      <c r="Q519" s="18">
        <f t="shared" si="39"/>
        <v>0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6"/>
      <c r="B520" s="25">
        <v>512</v>
      </c>
      <c r="C520" s="36" t="s">
        <v>534</v>
      </c>
      <c r="D520" s="46" t="s">
        <v>22</v>
      </c>
      <c r="E520" s="47">
        <v>9072</v>
      </c>
      <c r="F520" s="48">
        <v>5</v>
      </c>
      <c r="G520" s="49">
        <f t="shared" si="40"/>
        <v>37800</v>
      </c>
      <c r="H520" s="1"/>
      <c r="I520" s="41">
        <v>512</v>
      </c>
      <c r="J520" s="44" t="str">
        <f t="shared" si="36"/>
        <v>Сцепление, 409-3906604</v>
      </c>
      <c r="K520" s="42"/>
      <c r="L520" s="15"/>
      <c r="M520" s="16" t="str">
        <f t="shared" si="37"/>
        <v>шт</v>
      </c>
      <c r="N520" s="17">
        <f>0</f>
        <v>0</v>
      </c>
      <c r="O520" s="12"/>
      <c r="P520" s="16">
        <f t="shared" si="38"/>
        <v>5</v>
      </c>
      <c r="Q520" s="18">
        <f t="shared" si="39"/>
        <v>0</v>
      </c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6"/>
      <c r="B521" s="25">
        <v>513</v>
      </c>
      <c r="C521" s="36" t="s">
        <v>535</v>
      </c>
      <c r="D521" s="46" t="s">
        <v>22</v>
      </c>
      <c r="E521" s="47">
        <v>2250</v>
      </c>
      <c r="F521" s="48">
        <v>44</v>
      </c>
      <c r="G521" s="49">
        <f t="shared" si="40"/>
        <v>82500</v>
      </c>
      <c r="H521" s="1"/>
      <c r="I521" s="41">
        <v>513</v>
      </c>
      <c r="J521" s="44" t="str">
        <f t="shared" ref="J521:J584" si="41">C521</f>
        <v>Форсунка ЗМЗ- 409 ЕВРО-3, 40904-1132010</v>
      </c>
      <c r="K521" s="42"/>
      <c r="L521" s="15"/>
      <c r="M521" s="16" t="str">
        <f t="shared" ref="M521:M584" si="42">D521</f>
        <v>шт</v>
      </c>
      <c r="N521" s="17">
        <f>0</f>
        <v>0</v>
      </c>
      <c r="O521" s="12"/>
      <c r="P521" s="16">
        <f t="shared" ref="P521:P584" si="43">F521</f>
        <v>44</v>
      </c>
      <c r="Q521" s="18">
        <f t="shared" si="39"/>
        <v>0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6"/>
      <c r="B522" s="25">
        <v>514</v>
      </c>
      <c r="C522" s="36" t="s">
        <v>536</v>
      </c>
      <c r="D522" s="46" t="s">
        <v>22</v>
      </c>
      <c r="E522" s="47">
        <v>297</v>
      </c>
      <c r="F522" s="48">
        <v>3</v>
      </c>
      <c r="G522" s="49">
        <f t="shared" si="40"/>
        <v>742.5</v>
      </c>
      <c r="H522" s="1"/>
      <c r="I522" s="41">
        <v>514</v>
      </c>
      <c r="J522" s="44" t="str">
        <f t="shared" si="41"/>
        <v>Датчик температуры, 40904-3828000</v>
      </c>
      <c r="K522" s="42"/>
      <c r="L522" s="15"/>
      <c r="M522" s="16" t="str">
        <f t="shared" si="42"/>
        <v>шт</v>
      </c>
      <c r="N522" s="17">
        <f>0</f>
        <v>0</v>
      </c>
      <c r="O522" s="12"/>
      <c r="P522" s="16">
        <f t="shared" si="43"/>
        <v>3</v>
      </c>
      <c r="Q522" s="18">
        <f t="shared" ref="Q522:Q585" si="44">O522*P522</f>
        <v>0</v>
      </c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6"/>
      <c r="B523" s="25">
        <v>515</v>
      </c>
      <c r="C523" s="36" t="s">
        <v>537</v>
      </c>
      <c r="D523" s="46" t="s">
        <v>23</v>
      </c>
      <c r="E523" s="47">
        <v>9900</v>
      </c>
      <c r="F523" s="48">
        <v>1</v>
      </c>
      <c r="G523" s="49">
        <f t="shared" si="40"/>
        <v>8250</v>
      </c>
      <c r="H523" s="1"/>
      <c r="I523" s="41">
        <v>515</v>
      </c>
      <c r="J523" s="44" t="str">
        <f t="shared" si="41"/>
        <v>Поршень 95,5 ПОН Евро-3, 40904.1004018-10 Г</v>
      </c>
      <c r="K523" s="42"/>
      <c r="L523" s="15"/>
      <c r="M523" s="16" t="str">
        <f t="shared" si="42"/>
        <v>компл</v>
      </c>
      <c r="N523" s="17">
        <f>0</f>
        <v>0</v>
      </c>
      <c r="O523" s="12"/>
      <c r="P523" s="16">
        <f t="shared" si="43"/>
        <v>1</v>
      </c>
      <c r="Q523" s="18">
        <f t="shared" si="44"/>
        <v>0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6"/>
      <c r="B524" s="25">
        <v>516</v>
      </c>
      <c r="C524" s="36" t="s">
        <v>538</v>
      </c>
      <c r="D524" s="46" t="s">
        <v>22</v>
      </c>
      <c r="E524" s="47">
        <v>510</v>
      </c>
      <c r="F524" s="48">
        <v>2</v>
      </c>
      <c r="G524" s="49">
        <f t="shared" si="40"/>
        <v>850</v>
      </c>
      <c r="H524" s="1"/>
      <c r="I524" s="41">
        <v>516</v>
      </c>
      <c r="J524" s="44" t="str">
        <f t="shared" si="41"/>
        <v>Ролик натяжной (ручейковый), 4091-1308080</v>
      </c>
      <c r="K524" s="42"/>
      <c r="L524" s="15"/>
      <c r="M524" s="16" t="str">
        <f t="shared" si="42"/>
        <v>шт</v>
      </c>
      <c r="N524" s="17">
        <f>0</f>
        <v>0</v>
      </c>
      <c r="O524" s="12"/>
      <c r="P524" s="16">
        <f t="shared" si="43"/>
        <v>2</v>
      </c>
      <c r="Q524" s="18">
        <f t="shared" si="44"/>
        <v>0</v>
      </c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30" x14ac:dyDescent="0.25">
      <c r="A525" s="6"/>
      <c r="B525" s="25">
        <v>517</v>
      </c>
      <c r="C525" s="36" t="s">
        <v>539</v>
      </c>
      <c r="D525" s="46" t="s">
        <v>22</v>
      </c>
      <c r="E525" s="47">
        <v>2187</v>
      </c>
      <c r="F525" s="48">
        <v>3</v>
      </c>
      <c r="G525" s="49">
        <f t="shared" si="40"/>
        <v>5467.5</v>
      </c>
      <c r="H525" s="1"/>
      <c r="I525" s="41">
        <v>517</v>
      </c>
      <c r="J525" s="44" t="str">
        <f t="shared" si="41"/>
        <v>Провода высоковольтные (ЗМЗ), 4091-3707244-275</v>
      </c>
      <c r="K525" s="42"/>
      <c r="L525" s="15"/>
      <c r="M525" s="16" t="str">
        <f t="shared" si="42"/>
        <v>шт</v>
      </c>
      <c r="N525" s="17">
        <f>0</f>
        <v>0</v>
      </c>
      <c r="O525" s="12"/>
      <c r="P525" s="16">
        <f t="shared" si="43"/>
        <v>3</v>
      </c>
      <c r="Q525" s="18">
        <f t="shared" si="44"/>
        <v>0</v>
      </c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6"/>
      <c r="B526" s="25">
        <v>518</v>
      </c>
      <c r="C526" s="36" t="s">
        <v>540</v>
      </c>
      <c r="D526" s="46" t="s">
        <v>22</v>
      </c>
      <c r="E526" s="47">
        <v>2487</v>
      </c>
      <c r="F526" s="48">
        <v>1</v>
      </c>
      <c r="G526" s="49">
        <f t="shared" si="40"/>
        <v>2072.5</v>
      </c>
      <c r="H526" s="1"/>
      <c r="I526" s="41">
        <v>518</v>
      </c>
      <c r="J526" s="44" t="str">
        <f t="shared" si="41"/>
        <v>Диск сцепления ведомый УАЗ, 417-1601130</v>
      </c>
      <c r="K526" s="43"/>
      <c r="L526" s="7"/>
      <c r="M526" s="16" t="str">
        <f t="shared" si="42"/>
        <v>шт</v>
      </c>
      <c r="N526" s="17">
        <f>0</f>
        <v>0</v>
      </c>
      <c r="O526" s="12"/>
      <c r="P526" s="16">
        <f t="shared" si="43"/>
        <v>1</v>
      </c>
      <c r="Q526" s="18">
        <f t="shared" si="44"/>
        <v>0</v>
      </c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6"/>
      <c r="B527" s="25">
        <v>519</v>
      </c>
      <c r="C527" s="36" t="s">
        <v>541</v>
      </c>
      <c r="D527" s="46" t="s">
        <v>22</v>
      </c>
      <c r="E527" s="47">
        <v>17775</v>
      </c>
      <c r="F527" s="48">
        <v>1</v>
      </c>
      <c r="G527" s="49">
        <f t="shared" si="40"/>
        <v>14812.5</v>
      </c>
      <c r="H527" s="1"/>
      <c r="I527" s="41">
        <v>519</v>
      </c>
      <c r="J527" s="44" t="str">
        <f t="shared" si="41"/>
        <v>Коленчатый вал УАЗ, 4173-1005010</v>
      </c>
      <c r="K527" s="43"/>
      <c r="L527" s="7"/>
      <c r="M527" s="16" t="str">
        <f t="shared" si="42"/>
        <v>шт</v>
      </c>
      <c r="N527" s="17">
        <f>0</f>
        <v>0</v>
      </c>
      <c r="O527" s="12"/>
      <c r="P527" s="16">
        <f t="shared" si="43"/>
        <v>1</v>
      </c>
      <c r="Q527" s="18">
        <f t="shared" si="44"/>
        <v>0</v>
      </c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30" x14ac:dyDescent="0.25">
      <c r="A528" s="6"/>
      <c r="B528" s="25">
        <v>520</v>
      </c>
      <c r="C528" s="36" t="s">
        <v>542</v>
      </c>
      <c r="D528" s="46" t="s">
        <v>22</v>
      </c>
      <c r="E528" s="47">
        <v>4995</v>
      </c>
      <c r="F528" s="48">
        <v>4</v>
      </c>
      <c r="G528" s="49">
        <f t="shared" si="40"/>
        <v>16650</v>
      </c>
      <c r="H528" s="1"/>
      <c r="I528" s="41">
        <v>520</v>
      </c>
      <c r="J528" s="44" t="str">
        <f t="shared" si="41"/>
        <v>Диск сцепл.нажимной лепестк. 5-ст.(УМЗ), 4173-1601090-01</v>
      </c>
      <c r="K528" s="43"/>
      <c r="L528" s="7"/>
      <c r="M528" s="16" t="str">
        <f t="shared" si="42"/>
        <v>шт</v>
      </c>
      <c r="N528" s="17">
        <f>0</f>
        <v>0</v>
      </c>
      <c r="O528" s="12"/>
      <c r="P528" s="16">
        <f t="shared" si="43"/>
        <v>4</v>
      </c>
      <c r="Q528" s="18">
        <f t="shared" si="44"/>
        <v>0</v>
      </c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30" x14ac:dyDescent="0.25">
      <c r="A529" s="6"/>
      <c r="B529" s="25">
        <v>521</v>
      </c>
      <c r="C529" s="36" t="s">
        <v>543</v>
      </c>
      <c r="D529" s="46" t="s">
        <v>22</v>
      </c>
      <c r="E529" s="47">
        <v>4995</v>
      </c>
      <c r="F529" s="48">
        <v>1</v>
      </c>
      <c r="G529" s="49">
        <f t="shared" si="40"/>
        <v>4162.5</v>
      </c>
      <c r="H529" s="1"/>
      <c r="I529" s="41">
        <v>521</v>
      </c>
      <c r="J529" s="44" t="str">
        <f t="shared" si="41"/>
        <v>Корзина сцепления лепестковая 5-ступ., 4173-1601090-02</v>
      </c>
      <c r="K529" s="43"/>
      <c r="L529" s="7"/>
      <c r="M529" s="16" t="str">
        <f t="shared" si="42"/>
        <v>шт</v>
      </c>
      <c r="N529" s="17">
        <f>0</f>
        <v>0</v>
      </c>
      <c r="O529" s="12"/>
      <c r="P529" s="16">
        <f t="shared" si="43"/>
        <v>1</v>
      </c>
      <c r="Q529" s="18">
        <f t="shared" si="44"/>
        <v>0</v>
      </c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6"/>
      <c r="B530" s="25">
        <v>522</v>
      </c>
      <c r="C530" s="36" t="s">
        <v>544</v>
      </c>
      <c r="D530" s="46" t="s">
        <v>22</v>
      </c>
      <c r="E530" s="47">
        <v>6592.5</v>
      </c>
      <c r="F530" s="48">
        <v>1</v>
      </c>
      <c r="G530" s="49">
        <f t="shared" si="40"/>
        <v>5493.75</v>
      </c>
      <c r="H530" s="1"/>
      <c r="I530" s="41">
        <v>522</v>
      </c>
      <c r="J530" s="44" t="str">
        <f t="shared" si="41"/>
        <v xml:space="preserve">Маховик, 4173.1005115-30 </v>
      </c>
      <c r="K530" s="43"/>
      <c r="L530" s="7"/>
      <c r="M530" s="16" t="str">
        <f t="shared" si="42"/>
        <v>шт</v>
      </c>
      <c r="N530" s="17">
        <f>0</f>
        <v>0</v>
      </c>
      <c r="O530" s="12"/>
      <c r="P530" s="16">
        <f t="shared" si="43"/>
        <v>1</v>
      </c>
      <c r="Q530" s="18">
        <f t="shared" si="44"/>
        <v>0</v>
      </c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30" x14ac:dyDescent="0.25">
      <c r="A531" s="6"/>
      <c r="B531" s="25">
        <v>523</v>
      </c>
      <c r="C531" s="36" t="s">
        <v>545</v>
      </c>
      <c r="D531" s="46" t="s">
        <v>22</v>
      </c>
      <c r="E531" s="47">
        <v>8478</v>
      </c>
      <c r="F531" s="48">
        <v>1</v>
      </c>
      <c r="G531" s="49">
        <f t="shared" si="40"/>
        <v>7065</v>
      </c>
      <c r="H531" s="1"/>
      <c r="I531" s="41">
        <v>523</v>
      </c>
      <c r="J531" s="44" t="str">
        <f t="shared" si="41"/>
        <v>Вал карданный задний, 42000.3163-00-2201010-00</v>
      </c>
      <c r="K531" s="43"/>
      <c r="L531" s="7"/>
      <c r="M531" s="16" t="str">
        <f t="shared" si="42"/>
        <v>шт</v>
      </c>
      <c r="N531" s="17">
        <f>0</f>
        <v>0</v>
      </c>
      <c r="O531" s="12"/>
      <c r="P531" s="16">
        <f t="shared" si="43"/>
        <v>1</v>
      </c>
      <c r="Q531" s="18">
        <f t="shared" si="44"/>
        <v>0</v>
      </c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30" x14ac:dyDescent="0.25">
      <c r="A532" s="6"/>
      <c r="B532" s="25">
        <v>524</v>
      </c>
      <c r="C532" s="36" t="s">
        <v>546</v>
      </c>
      <c r="D532" s="46" t="s">
        <v>22</v>
      </c>
      <c r="E532" s="47">
        <v>2637</v>
      </c>
      <c r="F532" s="48">
        <v>3</v>
      </c>
      <c r="G532" s="49">
        <f t="shared" si="40"/>
        <v>6592.5</v>
      </c>
      <c r="H532" s="1"/>
      <c r="I532" s="41">
        <v>524</v>
      </c>
      <c r="J532" s="44" t="str">
        <f t="shared" si="41"/>
        <v xml:space="preserve">Диск сцепления  ведомый УАЗ (лепестковое сцепл) 421-1601130, 421-1601130 </v>
      </c>
      <c r="K532" s="43"/>
      <c r="L532" s="7"/>
      <c r="M532" s="16" t="str">
        <f t="shared" si="42"/>
        <v>шт</v>
      </c>
      <c r="N532" s="17">
        <f>0</f>
        <v>0</v>
      </c>
      <c r="O532" s="12"/>
      <c r="P532" s="16">
        <f t="shared" si="43"/>
        <v>3</v>
      </c>
      <c r="Q532" s="18">
        <f t="shared" si="44"/>
        <v>0</v>
      </c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6"/>
      <c r="B533" s="25">
        <v>525</v>
      </c>
      <c r="C533" s="36" t="s">
        <v>547</v>
      </c>
      <c r="D533" s="46" t="s">
        <v>22</v>
      </c>
      <c r="E533" s="47">
        <v>2910</v>
      </c>
      <c r="F533" s="48">
        <v>1</v>
      </c>
      <c r="G533" s="49">
        <f t="shared" si="40"/>
        <v>2425</v>
      </c>
      <c r="H533" s="1"/>
      <c r="I533" s="41">
        <v>525</v>
      </c>
      <c r="J533" s="44" t="str">
        <f t="shared" si="41"/>
        <v>насос водяной, 421.1307010-01</v>
      </c>
      <c r="K533" s="43"/>
      <c r="L533" s="7"/>
      <c r="M533" s="16" t="str">
        <f t="shared" si="42"/>
        <v>шт</v>
      </c>
      <c r="N533" s="17">
        <f>0</f>
        <v>0</v>
      </c>
      <c r="O533" s="12"/>
      <c r="P533" s="16">
        <f t="shared" si="43"/>
        <v>1</v>
      </c>
      <c r="Q533" s="18">
        <f t="shared" si="44"/>
        <v>0</v>
      </c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30" x14ac:dyDescent="0.25">
      <c r="A534" s="6"/>
      <c r="B534" s="25">
        <v>526</v>
      </c>
      <c r="C534" s="36" t="s">
        <v>548</v>
      </c>
      <c r="D534" s="46" t="s">
        <v>22</v>
      </c>
      <c r="E534" s="47">
        <v>4588.5</v>
      </c>
      <c r="F534" s="48">
        <v>1</v>
      </c>
      <c r="G534" s="49">
        <f t="shared" si="40"/>
        <v>3823.75</v>
      </c>
      <c r="H534" s="1"/>
      <c r="I534" s="41">
        <v>526</v>
      </c>
      <c r="J534" s="44" t="str">
        <f t="shared" si="41"/>
        <v>Диск сцепления нажимной (лепестковый) УАЗ, 4215-1601090</v>
      </c>
      <c r="K534" s="43"/>
      <c r="L534" s="7"/>
      <c r="M534" s="16" t="str">
        <f t="shared" si="42"/>
        <v>шт</v>
      </c>
      <c r="N534" s="17">
        <f>0</f>
        <v>0</v>
      </c>
      <c r="O534" s="12"/>
      <c r="P534" s="16">
        <f t="shared" si="43"/>
        <v>1</v>
      </c>
      <c r="Q534" s="18">
        <f t="shared" si="44"/>
        <v>0</v>
      </c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30" x14ac:dyDescent="0.25">
      <c r="A535" s="6"/>
      <c r="B535" s="25">
        <v>527</v>
      </c>
      <c r="C535" s="36" t="s">
        <v>549</v>
      </c>
      <c r="D535" s="46" t="s">
        <v>22</v>
      </c>
      <c r="E535" s="47">
        <v>4588.5</v>
      </c>
      <c r="F535" s="48">
        <v>6</v>
      </c>
      <c r="G535" s="49">
        <f t="shared" si="40"/>
        <v>22942.5</v>
      </c>
      <c r="H535" s="1"/>
      <c r="I535" s="41">
        <v>527</v>
      </c>
      <c r="J535" s="44" t="str">
        <f t="shared" si="41"/>
        <v>Корзина сцепления (лепестковая) УАЗ, 4215-1601090-01</v>
      </c>
      <c r="K535" s="43"/>
      <c r="L535" s="7"/>
      <c r="M535" s="16" t="str">
        <f t="shared" si="42"/>
        <v>шт</v>
      </c>
      <c r="N535" s="17">
        <f>0</f>
        <v>0</v>
      </c>
      <c r="O535" s="12"/>
      <c r="P535" s="16">
        <f t="shared" si="43"/>
        <v>6</v>
      </c>
      <c r="Q535" s="18">
        <f t="shared" si="44"/>
        <v>0</v>
      </c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6"/>
      <c r="B536" s="25">
        <v>528</v>
      </c>
      <c r="C536" s="36" t="s">
        <v>550</v>
      </c>
      <c r="D536" s="46" t="s">
        <v>22</v>
      </c>
      <c r="E536" s="47">
        <v>7335</v>
      </c>
      <c r="F536" s="48">
        <v>1</v>
      </c>
      <c r="G536" s="49">
        <f t="shared" si="40"/>
        <v>6112.5</v>
      </c>
      <c r="H536" s="1"/>
      <c r="I536" s="41">
        <v>528</v>
      </c>
      <c r="J536" s="44" t="str">
        <f t="shared" si="41"/>
        <v>Стартер , 4216.3708</v>
      </c>
      <c r="K536" s="43"/>
      <c r="L536" s="7"/>
      <c r="M536" s="16" t="str">
        <f t="shared" si="42"/>
        <v>шт</v>
      </c>
      <c r="N536" s="17">
        <f>0</f>
        <v>0</v>
      </c>
      <c r="O536" s="12"/>
      <c r="P536" s="16">
        <f t="shared" si="43"/>
        <v>1</v>
      </c>
      <c r="Q536" s="18">
        <f t="shared" si="44"/>
        <v>0</v>
      </c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6"/>
      <c r="B537" s="25">
        <v>529</v>
      </c>
      <c r="C537" s="36" t="s">
        <v>551</v>
      </c>
      <c r="D537" s="46" t="s">
        <v>22</v>
      </c>
      <c r="E537" s="47">
        <v>169.5</v>
      </c>
      <c r="F537" s="48">
        <v>8</v>
      </c>
      <c r="G537" s="49">
        <f t="shared" si="40"/>
        <v>1130</v>
      </c>
      <c r="H537" s="1"/>
      <c r="I537" s="41">
        <v>529</v>
      </c>
      <c r="J537" s="44" t="str">
        <f t="shared" si="41"/>
        <v>Сальник хвостовика 42х68х16,4, 42х68х16,4</v>
      </c>
      <c r="K537" s="43"/>
      <c r="L537" s="7"/>
      <c r="M537" s="16" t="str">
        <f t="shared" si="42"/>
        <v>шт</v>
      </c>
      <c r="N537" s="17">
        <f>0</f>
        <v>0</v>
      </c>
      <c r="O537" s="12"/>
      <c r="P537" s="16">
        <f t="shared" si="43"/>
        <v>8</v>
      </c>
      <c r="Q537" s="18">
        <f t="shared" si="44"/>
        <v>0</v>
      </c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6"/>
      <c r="B538" s="25">
        <v>530</v>
      </c>
      <c r="C538" s="36" t="s">
        <v>552</v>
      </c>
      <c r="D538" s="46" t="s">
        <v>23</v>
      </c>
      <c r="E538" s="47">
        <v>1020</v>
      </c>
      <c r="F538" s="48">
        <v>3</v>
      </c>
      <c r="G538" s="49">
        <f t="shared" si="40"/>
        <v>2550</v>
      </c>
      <c r="H538" s="1"/>
      <c r="I538" s="41">
        <v>530</v>
      </c>
      <c r="J538" s="44" t="str">
        <f t="shared" si="41"/>
        <v>Брызговик передний УАЗ (2 шт.), 450-5107310</v>
      </c>
      <c r="K538" s="43"/>
      <c r="L538" s="7"/>
      <c r="M538" s="16" t="str">
        <f t="shared" si="42"/>
        <v>компл</v>
      </c>
      <c r="N538" s="17">
        <f>0</f>
        <v>0</v>
      </c>
      <c r="O538" s="12"/>
      <c r="P538" s="16">
        <f t="shared" si="43"/>
        <v>3</v>
      </c>
      <c r="Q538" s="18">
        <f t="shared" si="44"/>
        <v>0</v>
      </c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6"/>
      <c r="B539" s="25">
        <v>531</v>
      </c>
      <c r="C539" s="36" t="s">
        <v>553</v>
      </c>
      <c r="D539" s="46" t="s">
        <v>22</v>
      </c>
      <c r="E539" s="47">
        <v>334.5</v>
      </c>
      <c r="F539" s="48">
        <v>9</v>
      </c>
      <c r="G539" s="49">
        <f t="shared" si="40"/>
        <v>2508.75</v>
      </c>
      <c r="H539" s="1"/>
      <c r="I539" s="41">
        <v>531</v>
      </c>
      <c r="J539" s="44" t="str">
        <f t="shared" si="41"/>
        <v>Ручка двери, 450-6105151</v>
      </c>
      <c r="K539" s="43"/>
      <c r="L539" s="7"/>
      <c r="M539" s="16" t="str">
        <f t="shared" si="42"/>
        <v>шт</v>
      </c>
      <c r="N539" s="17">
        <f>0</f>
        <v>0</v>
      </c>
      <c r="O539" s="12"/>
      <c r="P539" s="16">
        <f t="shared" si="43"/>
        <v>9</v>
      </c>
      <c r="Q539" s="18">
        <f t="shared" si="44"/>
        <v>0</v>
      </c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30" x14ac:dyDescent="0.25">
      <c r="A540" s="6"/>
      <c r="B540" s="25">
        <v>532</v>
      </c>
      <c r="C540" s="36" t="s">
        <v>554</v>
      </c>
      <c r="D540" s="46" t="s">
        <v>22</v>
      </c>
      <c r="E540" s="47">
        <v>547.5</v>
      </c>
      <c r="F540" s="48">
        <v>3</v>
      </c>
      <c r="G540" s="49">
        <f t="shared" si="40"/>
        <v>1368.75</v>
      </c>
      <c r="H540" s="1"/>
      <c r="I540" s="41">
        <v>532</v>
      </c>
      <c r="J540" s="44" t="str">
        <f t="shared" si="41"/>
        <v>Замок двери боковой УАЗ-452 с кор. тягой, 451-10-6205012-13</v>
      </c>
      <c r="K540" s="43"/>
      <c r="L540" s="7"/>
      <c r="M540" s="16" t="str">
        <f t="shared" si="42"/>
        <v>шт</v>
      </c>
      <c r="N540" s="17">
        <f>0</f>
        <v>0</v>
      </c>
      <c r="O540" s="12"/>
      <c r="P540" s="16">
        <f t="shared" si="43"/>
        <v>3</v>
      </c>
      <c r="Q540" s="18">
        <f t="shared" si="44"/>
        <v>0</v>
      </c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6"/>
      <c r="B541" s="25">
        <v>533</v>
      </c>
      <c r="C541" s="36" t="s">
        <v>555</v>
      </c>
      <c r="D541" s="46" t="s">
        <v>22</v>
      </c>
      <c r="E541" s="47">
        <v>544.5</v>
      </c>
      <c r="F541" s="48">
        <v>2</v>
      </c>
      <c r="G541" s="49">
        <f t="shared" si="40"/>
        <v>907.5</v>
      </c>
      <c r="H541" s="1"/>
      <c r="I541" s="41">
        <v>533</v>
      </c>
      <c r="J541" s="44" t="str">
        <f t="shared" si="41"/>
        <v>Комплект патрубков УАЗ, 451-130310</v>
      </c>
      <c r="K541" s="43"/>
      <c r="L541" s="7"/>
      <c r="M541" s="16" t="str">
        <f t="shared" si="42"/>
        <v>шт</v>
      </c>
      <c r="N541" s="17">
        <f>0</f>
        <v>0</v>
      </c>
      <c r="O541" s="12"/>
      <c r="P541" s="16">
        <f t="shared" si="43"/>
        <v>2</v>
      </c>
      <c r="Q541" s="18">
        <f t="shared" si="44"/>
        <v>0</v>
      </c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30" x14ac:dyDescent="0.25">
      <c r="A542" s="6"/>
      <c r="B542" s="25">
        <v>534</v>
      </c>
      <c r="C542" s="36" t="s">
        <v>556</v>
      </c>
      <c r="D542" s="46" t="s">
        <v>22</v>
      </c>
      <c r="E542" s="47">
        <v>2487</v>
      </c>
      <c r="F542" s="48">
        <v>1</v>
      </c>
      <c r="G542" s="49">
        <f t="shared" si="40"/>
        <v>2072.5</v>
      </c>
      <c r="H542" s="1"/>
      <c r="I542" s="41">
        <v>534</v>
      </c>
      <c r="J542" s="44" t="str">
        <f t="shared" si="41"/>
        <v>Диск сцепленя ведомый 451-1601130, 451-1601130</v>
      </c>
      <c r="K542" s="43"/>
      <c r="L542" s="7"/>
      <c r="M542" s="16" t="str">
        <f t="shared" si="42"/>
        <v>шт</v>
      </c>
      <c r="N542" s="17">
        <f>0</f>
        <v>0</v>
      </c>
      <c r="O542" s="12"/>
      <c r="P542" s="16">
        <f t="shared" si="43"/>
        <v>1</v>
      </c>
      <c r="Q542" s="18">
        <f t="shared" si="44"/>
        <v>0</v>
      </c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6"/>
      <c r="B543" s="25">
        <v>535</v>
      </c>
      <c r="C543" s="36" t="s">
        <v>557</v>
      </c>
      <c r="D543" s="46" t="s">
        <v>22</v>
      </c>
      <c r="E543" s="47">
        <v>202.5</v>
      </c>
      <c r="F543" s="48">
        <v>1</v>
      </c>
      <c r="G543" s="49">
        <f t="shared" si="40"/>
        <v>168.75</v>
      </c>
      <c r="H543" s="1"/>
      <c r="I543" s="41">
        <v>535</v>
      </c>
      <c r="J543" s="44" t="str">
        <f t="shared" si="41"/>
        <v>Рычаг КПП прямой, УАЗ, 451-1702184</v>
      </c>
      <c r="K543" s="43"/>
      <c r="L543" s="7"/>
      <c r="M543" s="16" t="str">
        <f t="shared" si="42"/>
        <v>шт</v>
      </c>
      <c r="N543" s="17">
        <f>0</f>
        <v>0</v>
      </c>
      <c r="O543" s="12"/>
      <c r="P543" s="16">
        <f t="shared" si="43"/>
        <v>1</v>
      </c>
      <c r="Q543" s="18">
        <f t="shared" si="44"/>
        <v>0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30" x14ac:dyDescent="0.25">
      <c r="A544" s="6"/>
      <c r="B544" s="25">
        <v>536</v>
      </c>
      <c r="C544" s="36" t="s">
        <v>558</v>
      </c>
      <c r="D544" s="46" t="s">
        <v>22</v>
      </c>
      <c r="E544" s="47">
        <v>489</v>
      </c>
      <c r="F544" s="48">
        <v>48</v>
      </c>
      <c r="G544" s="49">
        <f t="shared" si="40"/>
        <v>19560</v>
      </c>
      <c r="H544" s="1"/>
      <c r="I544" s="41">
        <v>536</v>
      </c>
      <c r="J544" s="44" t="str">
        <f t="shared" si="41"/>
        <v>Втулка амортизатора УАЗ (полиуритан), 451-2905432</v>
      </c>
      <c r="K544" s="43"/>
      <c r="L544" s="7"/>
      <c r="M544" s="16" t="str">
        <f t="shared" si="42"/>
        <v>шт</v>
      </c>
      <c r="N544" s="17">
        <f>0</f>
        <v>0</v>
      </c>
      <c r="O544" s="12"/>
      <c r="P544" s="16">
        <f t="shared" si="43"/>
        <v>48</v>
      </c>
      <c r="Q544" s="18">
        <f t="shared" si="44"/>
        <v>0</v>
      </c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6"/>
      <c r="B545" s="25">
        <v>537</v>
      </c>
      <c r="C545" s="36" t="s">
        <v>559</v>
      </c>
      <c r="D545" s="46" t="s">
        <v>22</v>
      </c>
      <c r="E545" s="47">
        <v>11070</v>
      </c>
      <c r="F545" s="48">
        <v>1</v>
      </c>
      <c r="G545" s="49">
        <f t="shared" si="40"/>
        <v>9225</v>
      </c>
      <c r="H545" s="1"/>
      <c r="I545" s="41">
        <v>537</v>
      </c>
      <c r="J545" s="44" t="str">
        <f t="shared" si="41"/>
        <v>Тормоз  задний, 451-3502010</v>
      </c>
      <c r="K545" s="43"/>
      <c r="L545" s="7"/>
      <c r="M545" s="16" t="str">
        <f t="shared" si="42"/>
        <v>шт</v>
      </c>
      <c r="N545" s="17">
        <f>0</f>
        <v>0</v>
      </c>
      <c r="O545" s="12"/>
      <c r="P545" s="16">
        <f t="shared" si="43"/>
        <v>1</v>
      </c>
      <c r="Q545" s="18">
        <f t="shared" si="44"/>
        <v>0</v>
      </c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6"/>
      <c r="B546" s="25">
        <v>538</v>
      </c>
      <c r="C546" s="36" t="s">
        <v>560</v>
      </c>
      <c r="D546" s="46" t="s">
        <v>22</v>
      </c>
      <c r="E546" s="47">
        <v>2439</v>
      </c>
      <c r="F546" s="48">
        <v>1</v>
      </c>
      <c r="G546" s="49">
        <f t="shared" si="40"/>
        <v>2032.5</v>
      </c>
      <c r="H546" s="1"/>
      <c r="I546" s="41">
        <v>538</v>
      </c>
      <c r="J546" s="44" t="str">
        <f t="shared" si="41"/>
        <v>Тормоз ручной, 451-3507010</v>
      </c>
      <c r="K546" s="43"/>
      <c r="L546" s="7"/>
      <c r="M546" s="16" t="str">
        <f t="shared" si="42"/>
        <v>шт</v>
      </c>
      <c r="N546" s="17">
        <f>0</f>
        <v>0</v>
      </c>
      <c r="O546" s="12"/>
      <c r="P546" s="16">
        <f t="shared" si="43"/>
        <v>1</v>
      </c>
      <c r="Q546" s="18">
        <f t="shared" si="44"/>
        <v>0</v>
      </c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30" x14ac:dyDescent="0.25">
      <c r="A547" s="6"/>
      <c r="B547" s="25">
        <v>539</v>
      </c>
      <c r="C547" s="36" t="s">
        <v>561</v>
      </c>
      <c r="D547" s="46" t="s">
        <v>22</v>
      </c>
      <c r="E547" s="47">
        <v>562.5</v>
      </c>
      <c r="F547" s="48">
        <v>3</v>
      </c>
      <c r="G547" s="49">
        <f t="shared" si="40"/>
        <v>1406.25</v>
      </c>
      <c r="H547" s="1"/>
      <c r="I547" s="41">
        <v>539</v>
      </c>
      <c r="J547" s="44" t="str">
        <f t="shared" si="41"/>
        <v>Замок двери боковой УАЗ-452 с длин. тягой, 451-50-6105012-02</v>
      </c>
      <c r="K547" s="43"/>
      <c r="L547" s="7"/>
      <c r="M547" s="16" t="str">
        <f t="shared" si="42"/>
        <v>шт</v>
      </c>
      <c r="N547" s="17">
        <f>0</f>
        <v>0</v>
      </c>
      <c r="O547" s="12"/>
      <c r="P547" s="16">
        <f t="shared" si="43"/>
        <v>3</v>
      </c>
      <c r="Q547" s="18">
        <f t="shared" si="44"/>
        <v>0</v>
      </c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6"/>
      <c r="B548" s="25">
        <v>540</v>
      </c>
      <c r="C548" s="36" t="s">
        <v>562</v>
      </c>
      <c r="D548" s="46" t="s">
        <v>22</v>
      </c>
      <c r="E548" s="47">
        <v>712.5</v>
      </c>
      <c r="F548" s="48">
        <v>3</v>
      </c>
      <c r="G548" s="49">
        <f t="shared" si="40"/>
        <v>1781.25</v>
      </c>
      <c r="H548" s="1"/>
      <c r="I548" s="41">
        <v>540</v>
      </c>
      <c r="J548" s="44" t="str">
        <f t="shared" si="41"/>
        <v>Ручка двери наружная правая, 451А-6323130</v>
      </c>
      <c r="K548" s="43"/>
      <c r="L548" s="7"/>
      <c r="M548" s="16" t="str">
        <f t="shared" si="42"/>
        <v>шт</v>
      </c>
      <c r="N548" s="17">
        <f>0</f>
        <v>0</v>
      </c>
      <c r="O548" s="12"/>
      <c r="P548" s="16">
        <f t="shared" si="43"/>
        <v>3</v>
      </c>
      <c r="Q548" s="18">
        <f t="shared" si="44"/>
        <v>0</v>
      </c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6"/>
      <c r="B549" s="25">
        <v>541</v>
      </c>
      <c r="C549" s="36" t="s">
        <v>563</v>
      </c>
      <c r="D549" s="46" t="s">
        <v>22</v>
      </c>
      <c r="E549" s="47">
        <v>405</v>
      </c>
      <c r="F549" s="48">
        <v>4</v>
      </c>
      <c r="G549" s="49">
        <f t="shared" si="40"/>
        <v>1350</v>
      </c>
      <c r="H549" s="1"/>
      <c r="I549" s="41">
        <v>541</v>
      </c>
      <c r="J549" s="44" t="str">
        <f t="shared" si="41"/>
        <v>Подшипник редуктора, 451Д-2402041</v>
      </c>
      <c r="K549" s="43"/>
      <c r="L549" s="7"/>
      <c r="M549" s="16" t="str">
        <f t="shared" si="42"/>
        <v>шт</v>
      </c>
      <c r="N549" s="17">
        <f>0</f>
        <v>0</v>
      </c>
      <c r="O549" s="12"/>
      <c r="P549" s="16">
        <f t="shared" si="43"/>
        <v>4</v>
      </c>
      <c r="Q549" s="18">
        <f t="shared" si="44"/>
        <v>0</v>
      </c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6"/>
      <c r="B550" s="25">
        <v>542</v>
      </c>
      <c r="C550" s="36" t="s">
        <v>564</v>
      </c>
      <c r="D550" s="46" t="s">
        <v>22</v>
      </c>
      <c r="E550" s="47">
        <v>91.5</v>
      </c>
      <c r="F550" s="48">
        <v>16</v>
      </c>
      <c r="G550" s="49">
        <f t="shared" si="40"/>
        <v>1220</v>
      </c>
      <c r="H550" s="1"/>
      <c r="I550" s="41">
        <v>542</v>
      </c>
      <c r="J550" s="44" t="str">
        <f t="shared" si="41"/>
        <v>Подушка рессоры, 451Д-2902430</v>
      </c>
      <c r="K550" s="43"/>
      <c r="L550" s="7"/>
      <c r="M550" s="16" t="str">
        <f t="shared" si="42"/>
        <v>шт</v>
      </c>
      <c r="N550" s="17">
        <f>0</f>
        <v>0</v>
      </c>
      <c r="O550" s="12"/>
      <c r="P550" s="16">
        <f t="shared" si="43"/>
        <v>16</v>
      </c>
      <c r="Q550" s="18">
        <f t="shared" si="44"/>
        <v>0</v>
      </c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30" x14ac:dyDescent="0.25">
      <c r="A551" s="6"/>
      <c r="B551" s="25">
        <v>543</v>
      </c>
      <c r="C551" s="36" t="s">
        <v>565</v>
      </c>
      <c r="D551" s="46" t="s">
        <v>22</v>
      </c>
      <c r="E551" s="47">
        <v>20925</v>
      </c>
      <c r="F551" s="48">
        <v>1</v>
      </c>
      <c r="G551" s="49">
        <f t="shared" si="40"/>
        <v>17437.5</v>
      </c>
      <c r="H551" s="1"/>
      <c r="I551" s="41">
        <v>543</v>
      </c>
      <c r="J551" s="44" t="str">
        <f t="shared" si="41"/>
        <v>Механизи (редуктор) рулевой УАЗ с валом, 451Д-3400013-0</v>
      </c>
      <c r="K551" s="43"/>
      <c r="L551" s="7"/>
      <c r="M551" s="16" t="str">
        <f t="shared" si="42"/>
        <v>шт</v>
      </c>
      <c r="N551" s="17">
        <f>0</f>
        <v>0</v>
      </c>
      <c r="O551" s="12"/>
      <c r="P551" s="16">
        <f t="shared" si="43"/>
        <v>1</v>
      </c>
      <c r="Q551" s="18">
        <f t="shared" si="44"/>
        <v>0</v>
      </c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30" x14ac:dyDescent="0.25">
      <c r="A552" s="6"/>
      <c r="B552" s="25">
        <v>544</v>
      </c>
      <c r="C552" s="36" t="s">
        <v>566</v>
      </c>
      <c r="D552" s="46" t="s">
        <v>22</v>
      </c>
      <c r="E552" s="47">
        <v>20925</v>
      </c>
      <c r="F552" s="48">
        <v>1</v>
      </c>
      <c r="G552" s="49">
        <f t="shared" si="40"/>
        <v>17437.5</v>
      </c>
      <c r="H552" s="1"/>
      <c r="I552" s="41">
        <v>544</v>
      </c>
      <c r="J552" s="44" t="str">
        <f t="shared" si="41"/>
        <v>Рулевое управление без сошки и рулевого колеса в сборе, 451Д-340013-01</v>
      </c>
      <c r="K552" s="43"/>
      <c r="L552" s="7"/>
      <c r="M552" s="16" t="str">
        <f t="shared" si="42"/>
        <v>шт</v>
      </c>
      <c r="N552" s="17">
        <f>0</f>
        <v>0</v>
      </c>
      <c r="O552" s="12"/>
      <c r="P552" s="16">
        <f t="shared" si="43"/>
        <v>1</v>
      </c>
      <c r="Q552" s="18">
        <f t="shared" si="44"/>
        <v>0</v>
      </c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6"/>
      <c r="B553" s="25">
        <v>545</v>
      </c>
      <c r="C553" s="36" t="s">
        <v>567</v>
      </c>
      <c r="D553" s="46" t="s">
        <v>22</v>
      </c>
      <c r="E553" s="47">
        <v>115.5</v>
      </c>
      <c r="F553" s="48">
        <v>36</v>
      </c>
      <c r="G553" s="49">
        <f t="shared" si="40"/>
        <v>3465</v>
      </c>
      <c r="H553" s="1"/>
      <c r="I553" s="41">
        <v>545</v>
      </c>
      <c r="J553" s="44" t="str">
        <f t="shared" si="41"/>
        <v>накладки тормозные УАЗ, 452-1001510</v>
      </c>
      <c r="K553" s="43"/>
      <c r="L553" s="7"/>
      <c r="M553" s="16" t="str">
        <f t="shared" si="42"/>
        <v>шт</v>
      </c>
      <c r="N553" s="17">
        <f>0</f>
        <v>0</v>
      </c>
      <c r="O553" s="12"/>
      <c r="P553" s="16">
        <f t="shared" si="43"/>
        <v>36</v>
      </c>
      <c r="Q553" s="18">
        <f t="shared" si="44"/>
        <v>0</v>
      </c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6"/>
      <c r="B554" s="25">
        <v>546</v>
      </c>
      <c r="C554" s="36" t="s">
        <v>568</v>
      </c>
      <c r="D554" s="46" t="s">
        <v>22</v>
      </c>
      <c r="E554" s="47">
        <v>11050.5</v>
      </c>
      <c r="F554" s="48">
        <v>2</v>
      </c>
      <c r="G554" s="49">
        <f t="shared" si="40"/>
        <v>18417.5</v>
      </c>
      <c r="H554" s="1"/>
      <c r="I554" s="41">
        <v>546</v>
      </c>
      <c r="J554" s="44" t="str">
        <f t="shared" si="41"/>
        <v>Блок педалей, 452-1602008</v>
      </c>
      <c r="K554" s="43"/>
      <c r="L554" s="7"/>
      <c r="M554" s="16" t="str">
        <f t="shared" si="42"/>
        <v>шт</v>
      </c>
      <c r="N554" s="17">
        <f>0</f>
        <v>0</v>
      </c>
      <c r="O554" s="12"/>
      <c r="P554" s="16">
        <f t="shared" si="43"/>
        <v>2</v>
      </c>
      <c r="Q554" s="18">
        <f t="shared" si="44"/>
        <v>0</v>
      </c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30" x14ac:dyDescent="0.25">
      <c r="A555" s="6"/>
      <c r="B555" s="25">
        <v>547</v>
      </c>
      <c r="C555" s="36" t="s">
        <v>569</v>
      </c>
      <c r="D555" s="46" t="s">
        <v>23</v>
      </c>
      <c r="E555" s="47">
        <v>742.5</v>
      </c>
      <c r="F555" s="48">
        <v>10</v>
      </c>
      <c r="G555" s="49">
        <f t="shared" si="40"/>
        <v>6187.5</v>
      </c>
      <c r="H555" s="1"/>
      <c r="I555" s="41">
        <v>547</v>
      </c>
      <c r="J555" s="44" t="str">
        <f t="shared" si="41"/>
        <v>Комплект ремонтный поворотного кулака УАЗ-469, 452, 452-2304000</v>
      </c>
      <c r="K555" s="43"/>
      <c r="L555" s="7"/>
      <c r="M555" s="16" t="str">
        <f t="shared" si="42"/>
        <v>компл</v>
      </c>
      <c r="N555" s="17">
        <f>0</f>
        <v>0</v>
      </c>
      <c r="O555" s="12"/>
      <c r="P555" s="16">
        <f t="shared" si="43"/>
        <v>10</v>
      </c>
      <c r="Q555" s="18">
        <f t="shared" si="44"/>
        <v>0</v>
      </c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6"/>
      <c r="B556" s="25">
        <v>548</v>
      </c>
      <c r="C556" s="36" t="s">
        <v>570</v>
      </c>
      <c r="D556" s="46" t="s">
        <v>23</v>
      </c>
      <c r="E556" s="47">
        <v>195</v>
      </c>
      <c r="F556" s="48">
        <v>24</v>
      </c>
      <c r="G556" s="49">
        <f t="shared" si="40"/>
        <v>3900</v>
      </c>
      <c r="H556" s="1"/>
      <c r="I556" s="41">
        <v>548</v>
      </c>
      <c r="J556" s="44" t="str">
        <f t="shared" si="41"/>
        <v>Подушка рессоры (2шт), 452-2900000</v>
      </c>
      <c r="K556" s="43"/>
      <c r="L556" s="7"/>
      <c r="M556" s="16" t="str">
        <f t="shared" si="42"/>
        <v>компл</v>
      </c>
      <c r="N556" s="17">
        <f>0</f>
        <v>0</v>
      </c>
      <c r="O556" s="12"/>
      <c r="P556" s="16">
        <f t="shared" si="43"/>
        <v>24</v>
      </c>
      <c r="Q556" s="18">
        <f t="shared" si="44"/>
        <v>0</v>
      </c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6"/>
      <c r="B557" s="25">
        <v>549</v>
      </c>
      <c r="C557" s="36" t="s">
        <v>571</v>
      </c>
      <c r="D557" s="46" t="s">
        <v>22</v>
      </c>
      <c r="E557" s="47">
        <v>13498.5</v>
      </c>
      <c r="F557" s="48">
        <v>4</v>
      </c>
      <c r="G557" s="49">
        <f t="shared" si="40"/>
        <v>44995</v>
      </c>
      <c r="H557" s="1"/>
      <c r="I557" s="41">
        <v>549</v>
      </c>
      <c r="J557" s="44" t="str">
        <f t="shared" si="41"/>
        <v>Рессора в сборе, 452-2902012-03</v>
      </c>
      <c r="K557" s="43"/>
      <c r="L557" s="7"/>
      <c r="M557" s="16" t="str">
        <f t="shared" si="42"/>
        <v>шт</v>
      </c>
      <c r="N557" s="17">
        <f>0</f>
        <v>0</v>
      </c>
      <c r="O557" s="12"/>
      <c r="P557" s="16">
        <f t="shared" si="43"/>
        <v>4</v>
      </c>
      <c r="Q557" s="18">
        <f t="shared" si="44"/>
        <v>0</v>
      </c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30" x14ac:dyDescent="0.25">
      <c r="A558" s="6"/>
      <c r="B558" s="25">
        <v>550</v>
      </c>
      <c r="C558" s="36" t="s">
        <v>572</v>
      </c>
      <c r="D558" s="46" t="s">
        <v>22</v>
      </c>
      <c r="E558" s="47">
        <v>13498.5</v>
      </c>
      <c r="F558" s="48">
        <v>2</v>
      </c>
      <c r="G558" s="49">
        <f t="shared" si="40"/>
        <v>22497.5</v>
      </c>
      <c r="H558" s="1"/>
      <c r="I558" s="41">
        <v>550</v>
      </c>
      <c r="J558" s="44" t="str">
        <f t="shared" si="41"/>
        <v>Рессора УАЗ 452 (13 листов) 1200мм, 452-2902012-04</v>
      </c>
      <c r="K558" s="43"/>
      <c r="L558" s="7"/>
      <c r="M558" s="16" t="str">
        <f t="shared" si="42"/>
        <v>шт</v>
      </c>
      <c r="N558" s="17">
        <f>0</f>
        <v>0</v>
      </c>
      <c r="O558" s="12"/>
      <c r="P558" s="16">
        <f t="shared" si="43"/>
        <v>2</v>
      </c>
      <c r="Q558" s="18">
        <f t="shared" si="44"/>
        <v>0</v>
      </c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6"/>
      <c r="B559" s="25">
        <v>551</v>
      </c>
      <c r="C559" s="36" t="s">
        <v>573</v>
      </c>
      <c r="D559" s="46" t="s">
        <v>22</v>
      </c>
      <c r="E559" s="47">
        <v>2250</v>
      </c>
      <c r="F559" s="48">
        <v>16</v>
      </c>
      <c r="G559" s="49">
        <f t="shared" si="40"/>
        <v>30000</v>
      </c>
      <c r="H559" s="1"/>
      <c r="I559" s="41">
        <v>551</v>
      </c>
      <c r="J559" s="44" t="str">
        <f t="shared" si="41"/>
        <v>Амортизатор УАЗ, 452-2905006</v>
      </c>
      <c r="K559" s="43"/>
      <c r="L559" s="7"/>
      <c r="M559" s="16" t="str">
        <f t="shared" si="42"/>
        <v>шт</v>
      </c>
      <c r="N559" s="17">
        <f>0</f>
        <v>0</v>
      </c>
      <c r="O559" s="12"/>
      <c r="P559" s="16">
        <f t="shared" si="43"/>
        <v>16</v>
      </c>
      <c r="Q559" s="18">
        <f t="shared" si="44"/>
        <v>0</v>
      </c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30" x14ac:dyDescent="0.25">
      <c r="A560" s="6"/>
      <c r="B560" s="25">
        <v>552</v>
      </c>
      <c r="C560" s="36" t="s">
        <v>574</v>
      </c>
      <c r="D560" s="46" t="s">
        <v>22</v>
      </c>
      <c r="E560" s="47">
        <v>2998.5</v>
      </c>
      <c r="F560" s="48">
        <v>2</v>
      </c>
      <c r="G560" s="49">
        <f t="shared" si="40"/>
        <v>4997.5</v>
      </c>
      <c r="H560" s="1"/>
      <c r="I560" s="41">
        <v>552</v>
      </c>
      <c r="J560" s="44" t="str">
        <f t="shared" si="41"/>
        <v>Цилиндр главный тормозной УАЗ-452, 452-3505010</v>
      </c>
      <c r="K560" s="43"/>
      <c r="L560" s="7"/>
      <c r="M560" s="16" t="str">
        <f t="shared" si="42"/>
        <v>шт</v>
      </c>
      <c r="N560" s="17">
        <f>0</f>
        <v>0</v>
      </c>
      <c r="O560" s="12"/>
      <c r="P560" s="16">
        <f t="shared" si="43"/>
        <v>2</v>
      </c>
      <c r="Q560" s="18">
        <f t="shared" si="44"/>
        <v>0</v>
      </c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30" x14ac:dyDescent="0.25">
      <c r="A561" s="6"/>
      <c r="B561" s="25">
        <v>553</v>
      </c>
      <c r="C561" s="36" t="s">
        <v>575</v>
      </c>
      <c r="D561" s="46" t="s">
        <v>23</v>
      </c>
      <c r="E561" s="47">
        <v>1128</v>
      </c>
      <c r="F561" s="48">
        <v>8</v>
      </c>
      <c r="G561" s="49">
        <f t="shared" si="40"/>
        <v>7520</v>
      </c>
      <c r="H561" s="1"/>
      <c r="I561" s="41">
        <v>553</v>
      </c>
      <c r="J561" s="44" t="str">
        <f t="shared" si="41"/>
        <v>Свеча зажигания F-501 (к-т4шт) FINWHALE, 452-3707010</v>
      </c>
      <c r="K561" s="43"/>
      <c r="L561" s="7"/>
      <c r="M561" s="16" t="str">
        <f t="shared" si="42"/>
        <v>компл</v>
      </c>
      <c r="N561" s="17">
        <f>0</f>
        <v>0</v>
      </c>
      <c r="O561" s="12"/>
      <c r="P561" s="16">
        <f t="shared" si="43"/>
        <v>8</v>
      </c>
      <c r="Q561" s="18">
        <f t="shared" si="44"/>
        <v>0</v>
      </c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6"/>
      <c r="B562" s="25">
        <v>554</v>
      </c>
      <c r="C562" s="36" t="s">
        <v>576</v>
      </c>
      <c r="D562" s="46" t="s">
        <v>23</v>
      </c>
      <c r="E562" s="47">
        <v>195</v>
      </c>
      <c r="F562" s="48">
        <v>3</v>
      </c>
      <c r="G562" s="49">
        <f t="shared" si="40"/>
        <v>487.5</v>
      </c>
      <c r="H562" s="1"/>
      <c r="I562" s="41">
        <v>554</v>
      </c>
      <c r="J562" s="44" t="str">
        <f t="shared" si="41"/>
        <v>Брызговик УАЗ (2 шт.) 452-5107514, 452-5107514</v>
      </c>
      <c r="K562" s="43"/>
      <c r="L562" s="7"/>
      <c r="M562" s="16" t="str">
        <f t="shared" si="42"/>
        <v>компл</v>
      </c>
      <c r="N562" s="17">
        <f>0</f>
        <v>0</v>
      </c>
      <c r="O562" s="12"/>
      <c r="P562" s="16">
        <f t="shared" si="43"/>
        <v>3</v>
      </c>
      <c r="Q562" s="18">
        <f t="shared" si="44"/>
        <v>0</v>
      </c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30" x14ac:dyDescent="0.25">
      <c r="A563" s="6"/>
      <c r="B563" s="25">
        <v>555</v>
      </c>
      <c r="C563" s="36" t="s">
        <v>577</v>
      </c>
      <c r="D563" s="46" t="s">
        <v>22</v>
      </c>
      <c r="E563" s="47">
        <v>5670</v>
      </c>
      <c r="F563" s="48">
        <v>8</v>
      </c>
      <c r="G563" s="49">
        <f t="shared" si="40"/>
        <v>37800</v>
      </c>
      <c r="H563" s="1"/>
      <c r="I563" s="41">
        <v>555</v>
      </c>
      <c r="J563" s="44" t="str">
        <f t="shared" si="41"/>
        <v>Стекло лобовое 452-5206010 УАЗ, 452-5206010 УАЗ</v>
      </c>
      <c r="K563" s="43"/>
      <c r="L563" s="7"/>
      <c r="M563" s="16" t="str">
        <f t="shared" si="42"/>
        <v>шт</v>
      </c>
      <c r="N563" s="17">
        <f>0</f>
        <v>0</v>
      </c>
      <c r="O563" s="12"/>
      <c r="P563" s="16">
        <f t="shared" si="43"/>
        <v>8</v>
      </c>
      <c r="Q563" s="18">
        <f t="shared" si="44"/>
        <v>0</v>
      </c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6"/>
      <c r="B564" s="25">
        <v>556</v>
      </c>
      <c r="C564" s="36" t="s">
        <v>578</v>
      </c>
      <c r="D564" s="46" t="s">
        <v>22</v>
      </c>
      <c r="E564" s="47">
        <v>2175</v>
      </c>
      <c r="F564" s="48">
        <v>1</v>
      </c>
      <c r="G564" s="49">
        <f t="shared" si="40"/>
        <v>1812.5</v>
      </c>
      <c r="H564" s="1"/>
      <c r="I564" s="41">
        <v>556</v>
      </c>
      <c r="J564" s="44" t="str">
        <f t="shared" si="41"/>
        <v>Зеркало 452-8201502/03, 452-8201502/03</v>
      </c>
      <c r="K564" s="43"/>
      <c r="L564" s="7"/>
      <c r="M564" s="16" t="str">
        <f t="shared" si="42"/>
        <v>шт</v>
      </c>
      <c r="N564" s="17">
        <f>0</f>
        <v>0</v>
      </c>
      <c r="O564" s="12"/>
      <c r="P564" s="16">
        <f t="shared" si="43"/>
        <v>1</v>
      </c>
      <c r="Q564" s="18">
        <f t="shared" si="44"/>
        <v>0</v>
      </c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30" x14ac:dyDescent="0.25">
      <c r="A565" s="6"/>
      <c r="B565" s="25">
        <v>557</v>
      </c>
      <c r="C565" s="36" t="s">
        <v>579</v>
      </c>
      <c r="D565" s="46" t="s">
        <v>23</v>
      </c>
      <c r="E565" s="47">
        <v>11625</v>
      </c>
      <c r="F565" s="48">
        <v>1</v>
      </c>
      <c r="G565" s="49">
        <f t="shared" si="40"/>
        <v>9687.5</v>
      </c>
      <c r="H565" s="1"/>
      <c r="I565" s="41">
        <v>557</v>
      </c>
      <c r="J565" s="44" t="str">
        <f t="shared" si="41"/>
        <v>Шарнир поворотного кулака лев/прав УАЗ, 452А-2304060/61</v>
      </c>
      <c r="K565" s="43"/>
      <c r="L565" s="7"/>
      <c r="M565" s="16" t="str">
        <f t="shared" si="42"/>
        <v>компл</v>
      </c>
      <c r="N565" s="17">
        <f>0</f>
        <v>0</v>
      </c>
      <c r="O565" s="12"/>
      <c r="P565" s="16">
        <f t="shared" si="43"/>
        <v>1</v>
      </c>
      <c r="Q565" s="18">
        <f t="shared" si="44"/>
        <v>0</v>
      </c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6"/>
      <c r="B566" s="25">
        <v>558</v>
      </c>
      <c r="C566" s="36" t="s">
        <v>580</v>
      </c>
      <c r="D566" s="46" t="s">
        <v>22</v>
      </c>
      <c r="E566" s="47">
        <v>1251</v>
      </c>
      <c r="F566" s="48">
        <v>1</v>
      </c>
      <c r="G566" s="49">
        <f t="shared" si="40"/>
        <v>1042.5</v>
      </c>
      <c r="H566" s="1"/>
      <c r="I566" s="41">
        <v>558</v>
      </c>
      <c r="J566" s="44" t="str">
        <f t="shared" si="41"/>
        <v>Цилиндр сцепления главный УАЗ, 469-1602300</v>
      </c>
      <c r="K566" s="43"/>
      <c r="L566" s="7"/>
      <c r="M566" s="16" t="str">
        <f t="shared" si="42"/>
        <v>шт</v>
      </c>
      <c r="N566" s="17">
        <f>0</f>
        <v>0</v>
      </c>
      <c r="O566" s="12"/>
      <c r="P566" s="16">
        <f t="shared" si="43"/>
        <v>1</v>
      </c>
      <c r="Q566" s="18">
        <f t="shared" si="44"/>
        <v>0</v>
      </c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30" x14ac:dyDescent="0.25">
      <c r="A567" s="6"/>
      <c r="B567" s="25">
        <v>559</v>
      </c>
      <c r="C567" s="36" t="s">
        <v>581</v>
      </c>
      <c r="D567" s="46" t="s">
        <v>22</v>
      </c>
      <c r="E567" s="47">
        <v>117</v>
      </c>
      <c r="F567" s="48">
        <v>11</v>
      </c>
      <c r="G567" s="49">
        <f t="shared" si="40"/>
        <v>1072.5</v>
      </c>
      <c r="H567" s="1"/>
      <c r="I567" s="41">
        <v>559</v>
      </c>
      <c r="J567" s="44" t="str">
        <f t="shared" si="41"/>
        <v>Комплект предохранителей (5, 7, 10, 15, 20, 30А), 469-171-700</v>
      </c>
      <c r="K567" s="43"/>
      <c r="L567" s="7"/>
      <c r="M567" s="16" t="str">
        <f t="shared" si="42"/>
        <v>шт</v>
      </c>
      <c r="N567" s="17">
        <f>0</f>
        <v>0</v>
      </c>
      <c r="O567" s="12"/>
      <c r="P567" s="16">
        <f t="shared" si="43"/>
        <v>11</v>
      </c>
      <c r="Q567" s="18">
        <f t="shared" si="44"/>
        <v>0</v>
      </c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30" x14ac:dyDescent="0.25">
      <c r="A568" s="6"/>
      <c r="B568" s="25">
        <v>560</v>
      </c>
      <c r="C568" s="36" t="s">
        <v>582</v>
      </c>
      <c r="D568" s="46" t="s">
        <v>22</v>
      </c>
      <c r="E568" s="47">
        <v>117</v>
      </c>
      <c r="F568" s="48">
        <v>8</v>
      </c>
      <c r="G568" s="49">
        <f t="shared" si="40"/>
        <v>780</v>
      </c>
      <c r="H568" s="1"/>
      <c r="I568" s="41">
        <v>560</v>
      </c>
      <c r="J568" s="44" t="str">
        <f t="shared" si="41"/>
        <v>Комплект предохранителей (10, 15, 20, 25А), 469-182-000</v>
      </c>
      <c r="K568" s="43"/>
      <c r="L568" s="7"/>
      <c r="M568" s="16" t="str">
        <f t="shared" si="42"/>
        <v>шт</v>
      </c>
      <c r="N568" s="17">
        <f>0</f>
        <v>0</v>
      </c>
      <c r="O568" s="12"/>
      <c r="P568" s="16">
        <f t="shared" si="43"/>
        <v>8</v>
      </c>
      <c r="Q568" s="18">
        <f t="shared" si="44"/>
        <v>0</v>
      </c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30" x14ac:dyDescent="0.25">
      <c r="A569" s="6"/>
      <c r="B569" s="25">
        <v>561</v>
      </c>
      <c r="C569" s="36" t="s">
        <v>583</v>
      </c>
      <c r="D569" s="46" t="s">
        <v>22</v>
      </c>
      <c r="E569" s="47">
        <v>630</v>
      </c>
      <c r="F569" s="48">
        <v>4</v>
      </c>
      <c r="G569" s="49">
        <f t="shared" si="40"/>
        <v>2100</v>
      </c>
      <c r="H569" s="1"/>
      <c r="I569" s="41">
        <v>561</v>
      </c>
      <c r="J569" s="44" t="str">
        <f t="shared" si="41"/>
        <v>Крестовина ГАЗ-24-3110,УАЗ вала карданного 469-2201025 в сборе, 469-2201025</v>
      </c>
      <c r="K569" s="43"/>
      <c r="L569" s="7"/>
      <c r="M569" s="16" t="str">
        <f t="shared" si="42"/>
        <v>шт</v>
      </c>
      <c r="N569" s="17">
        <f>0</f>
        <v>0</v>
      </c>
      <c r="O569" s="12"/>
      <c r="P569" s="16">
        <f t="shared" si="43"/>
        <v>4</v>
      </c>
      <c r="Q569" s="18">
        <f t="shared" si="44"/>
        <v>0</v>
      </c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6"/>
      <c r="B570" s="25">
        <v>562</v>
      </c>
      <c r="C570" s="36" t="s">
        <v>584</v>
      </c>
      <c r="D570" s="46" t="s">
        <v>22</v>
      </c>
      <c r="E570" s="47">
        <v>630</v>
      </c>
      <c r="F570" s="48">
        <v>32</v>
      </c>
      <c r="G570" s="49">
        <f t="shared" si="40"/>
        <v>16800</v>
      </c>
      <c r="H570" s="1"/>
      <c r="I570" s="41">
        <v>562</v>
      </c>
      <c r="J570" s="44" t="str">
        <f t="shared" si="41"/>
        <v>Крестовина карданного вала, 469-2201025ВК</v>
      </c>
      <c r="K570" s="43"/>
      <c r="L570" s="7"/>
      <c r="M570" s="16" t="str">
        <f t="shared" si="42"/>
        <v>шт</v>
      </c>
      <c r="N570" s="17">
        <f>0</f>
        <v>0</v>
      </c>
      <c r="O570" s="12"/>
      <c r="P570" s="16">
        <f t="shared" si="43"/>
        <v>32</v>
      </c>
      <c r="Q570" s="18">
        <f t="shared" si="44"/>
        <v>0</v>
      </c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6"/>
      <c r="B571" s="25">
        <v>563</v>
      </c>
      <c r="C571" s="36" t="s">
        <v>585</v>
      </c>
      <c r="D571" s="46" t="s">
        <v>22</v>
      </c>
      <c r="E571" s="47">
        <v>630</v>
      </c>
      <c r="F571" s="48">
        <v>18</v>
      </c>
      <c r="G571" s="49">
        <f t="shared" si="40"/>
        <v>9450</v>
      </c>
      <c r="H571" s="1"/>
      <c r="I571" s="41">
        <v>563</v>
      </c>
      <c r="J571" s="44" t="str">
        <f t="shared" si="41"/>
        <v>Крестовина кардана УАЗ, 469-2201026</v>
      </c>
      <c r="K571" s="43"/>
      <c r="L571" s="7"/>
      <c r="M571" s="16" t="str">
        <f t="shared" si="42"/>
        <v>шт</v>
      </c>
      <c r="N571" s="17">
        <f>0</f>
        <v>0</v>
      </c>
      <c r="O571" s="12"/>
      <c r="P571" s="16">
        <f t="shared" si="43"/>
        <v>18</v>
      </c>
      <c r="Q571" s="18">
        <f t="shared" si="44"/>
        <v>0</v>
      </c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30" x14ac:dyDescent="0.25">
      <c r="A572" s="6"/>
      <c r="B572" s="25">
        <v>564</v>
      </c>
      <c r="C572" s="36" t="s">
        <v>586</v>
      </c>
      <c r="D572" s="46" t="s">
        <v>22</v>
      </c>
      <c r="E572" s="47">
        <v>630</v>
      </c>
      <c r="F572" s="48">
        <v>4</v>
      </c>
      <c r="G572" s="49">
        <f t="shared" si="40"/>
        <v>2100</v>
      </c>
      <c r="H572" s="1"/>
      <c r="I572" s="41">
        <v>564</v>
      </c>
      <c r="J572" s="44" t="str">
        <f t="shared" si="41"/>
        <v>Крестовина карданного вала заднего в сборе 469-2201030, 469-2201030</v>
      </c>
      <c r="K572" s="43"/>
      <c r="L572" s="7"/>
      <c r="M572" s="16" t="str">
        <f t="shared" si="42"/>
        <v>шт</v>
      </c>
      <c r="N572" s="17">
        <f>0</f>
        <v>0</v>
      </c>
      <c r="O572" s="12"/>
      <c r="P572" s="16">
        <f t="shared" si="43"/>
        <v>4</v>
      </c>
      <c r="Q572" s="18">
        <f t="shared" si="44"/>
        <v>0</v>
      </c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6"/>
      <c r="B573" s="25">
        <v>565</v>
      </c>
      <c r="C573" s="36" t="s">
        <v>587</v>
      </c>
      <c r="D573" s="46" t="s">
        <v>22</v>
      </c>
      <c r="E573" s="47">
        <v>630</v>
      </c>
      <c r="F573" s="48">
        <v>20</v>
      </c>
      <c r="G573" s="49">
        <f t="shared" si="40"/>
        <v>10500</v>
      </c>
      <c r="H573" s="1"/>
      <c r="I573" s="41">
        <v>565</v>
      </c>
      <c r="J573" s="44" t="str">
        <f t="shared" si="41"/>
        <v>Крестовина УАЗ, 469-2201800Р</v>
      </c>
      <c r="K573" s="43"/>
      <c r="L573" s="7"/>
      <c r="M573" s="16" t="str">
        <f t="shared" si="42"/>
        <v>шт</v>
      </c>
      <c r="N573" s="17">
        <f>0</f>
        <v>0</v>
      </c>
      <c r="O573" s="12"/>
      <c r="P573" s="16">
        <f t="shared" si="43"/>
        <v>20</v>
      </c>
      <c r="Q573" s="18">
        <f t="shared" si="44"/>
        <v>0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30" x14ac:dyDescent="0.25">
      <c r="A574" s="6"/>
      <c r="B574" s="25">
        <v>566</v>
      </c>
      <c r="C574" s="36" t="s">
        <v>588</v>
      </c>
      <c r="D574" s="46" t="s">
        <v>22</v>
      </c>
      <c r="E574" s="47">
        <v>220.5</v>
      </c>
      <c r="F574" s="48">
        <v>2</v>
      </c>
      <c r="G574" s="49">
        <f t="shared" si="40"/>
        <v>367.5</v>
      </c>
      <c r="H574" s="1"/>
      <c r="I574" s="41">
        <v>566</v>
      </c>
      <c r="J574" s="44" t="str">
        <f t="shared" si="41"/>
        <v>набор прокладок поворотного кулака, 469-23040</v>
      </c>
      <c r="K574" s="43"/>
      <c r="L574" s="7"/>
      <c r="M574" s="16" t="str">
        <f t="shared" si="42"/>
        <v>шт</v>
      </c>
      <c r="N574" s="17">
        <f>0</f>
        <v>0</v>
      </c>
      <c r="O574" s="12"/>
      <c r="P574" s="16">
        <f t="shared" si="43"/>
        <v>2</v>
      </c>
      <c r="Q574" s="18">
        <f t="shared" si="44"/>
        <v>0</v>
      </c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30" x14ac:dyDescent="0.25">
      <c r="A575" s="6"/>
      <c r="B575" s="25">
        <v>567</v>
      </c>
      <c r="C575" s="36" t="s">
        <v>589</v>
      </c>
      <c r="D575" s="46" t="s">
        <v>23</v>
      </c>
      <c r="E575" s="47">
        <v>2214</v>
      </c>
      <c r="F575" s="48">
        <v>1</v>
      </c>
      <c r="G575" s="49">
        <f t="shared" si="40"/>
        <v>1845</v>
      </c>
      <c r="H575" s="1"/>
      <c r="I575" s="41">
        <v>567</v>
      </c>
      <c r="J575" s="44" t="str">
        <f t="shared" si="41"/>
        <v>комплект шкворней н/о на подшипниках из 4-х шт УА  З469-2304015, 469-2304015</v>
      </c>
      <c r="K575" s="43"/>
      <c r="L575" s="7"/>
      <c r="M575" s="16" t="str">
        <f t="shared" si="42"/>
        <v>компл</v>
      </c>
      <c r="N575" s="17">
        <f>0</f>
        <v>0</v>
      </c>
      <c r="O575" s="12"/>
      <c r="P575" s="16">
        <f t="shared" si="43"/>
        <v>1</v>
      </c>
      <c r="Q575" s="18">
        <f t="shared" si="44"/>
        <v>0</v>
      </c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30" x14ac:dyDescent="0.25">
      <c r="A576" s="6"/>
      <c r="B576" s="25">
        <v>568</v>
      </c>
      <c r="C576" s="36" t="s">
        <v>590</v>
      </c>
      <c r="D576" s="46" t="s">
        <v>23</v>
      </c>
      <c r="E576" s="47">
        <v>2214</v>
      </c>
      <c r="F576" s="48">
        <v>9</v>
      </c>
      <c r="G576" s="49">
        <f t="shared" si="40"/>
        <v>16605</v>
      </c>
      <c r="H576" s="1"/>
      <c r="I576" s="41">
        <v>568</v>
      </c>
      <c r="J576" s="44" t="str">
        <f t="shared" si="41"/>
        <v>К-т шкворней н/о на подшипниках в сб. из 4-х шт., 469-2304015-П</v>
      </c>
      <c r="K576" s="43"/>
      <c r="L576" s="7"/>
      <c r="M576" s="16" t="str">
        <f t="shared" si="42"/>
        <v>компл</v>
      </c>
      <c r="N576" s="17">
        <f>0</f>
        <v>0</v>
      </c>
      <c r="O576" s="12"/>
      <c r="P576" s="16">
        <f t="shared" si="43"/>
        <v>9</v>
      </c>
      <c r="Q576" s="18">
        <f t="shared" si="44"/>
        <v>0</v>
      </c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30" x14ac:dyDescent="0.25">
      <c r="A577" s="6"/>
      <c r="B577" s="25">
        <v>569</v>
      </c>
      <c r="C577" s="36" t="s">
        <v>591</v>
      </c>
      <c r="D577" s="46" t="s">
        <v>22</v>
      </c>
      <c r="E577" s="47">
        <v>10950</v>
      </c>
      <c r="F577" s="48">
        <v>2</v>
      </c>
      <c r="G577" s="49">
        <f t="shared" si="40"/>
        <v>18250</v>
      </c>
      <c r="H577" s="1"/>
      <c r="I577" s="41">
        <v>569</v>
      </c>
      <c r="J577" s="44" t="str">
        <f t="shared" si="41"/>
        <v>Шарнир поворотного кулака ред.моста кор.469-2304060-00, 469-2304060-00</v>
      </c>
      <c r="K577" s="43"/>
      <c r="L577" s="7"/>
      <c r="M577" s="16" t="str">
        <f t="shared" si="42"/>
        <v>шт</v>
      </c>
      <c r="N577" s="17">
        <f>0</f>
        <v>0</v>
      </c>
      <c r="O577" s="12"/>
      <c r="P577" s="16">
        <f t="shared" si="43"/>
        <v>2</v>
      </c>
      <c r="Q577" s="18">
        <f t="shared" si="44"/>
        <v>0</v>
      </c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30" x14ac:dyDescent="0.25">
      <c r="A578" s="6"/>
      <c r="B578" s="25">
        <v>570</v>
      </c>
      <c r="C578" s="36" t="s">
        <v>592</v>
      </c>
      <c r="D578" s="46" t="s">
        <v>22</v>
      </c>
      <c r="E578" s="47">
        <v>13039.5</v>
      </c>
      <c r="F578" s="48">
        <v>2</v>
      </c>
      <c r="G578" s="49">
        <f t="shared" si="40"/>
        <v>21732.5</v>
      </c>
      <c r="H578" s="1"/>
      <c r="I578" s="41">
        <v>570</v>
      </c>
      <c r="J578" s="44" t="str">
        <f t="shared" si="41"/>
        <v>Шарнир поворотного кулака ред.моста дл.469-2304061-00, 469-2304061-00</v>
      </c>
      <c r="K578" s="43"/>
      <c r="L578" s="7"/>
      <c r="M578" s="16" t="str">
        <f t="shared" si="42"/>
        <v>шт</v>
      </c>
      <c r="N578" s="17">
        <f>0</f>
        <v>0</v>
      </c>
      <c r="O578" s="12"/>
      <c r="P578" s="16">
        <f t="shared" si="43"/>
        <v>2</v>
      </c>
      <c r="Q578" s="18">
        <f t="shared" si="44"/>
        <v>0</v>
      </c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30" x14ac:dyDescent="0.25">
      <c r="A579" s="6"/>
      <c r="B579" s="25">
        <v>571</v>
      </c>
      <c r="C579" s="36" t="s">
        <v>593</v>
      </c>
      <c r="D579" s="46" t="s">
        <v>22</v>
      </c>
      <c r="E579" s="47">
        <v>10114.5</v>
      </c>
      <c r="F579" s="48">
        <v>3</v>
      </c>
      <c r="G579" s="49">
        <f t="shared" si="40"/>
        <v>25286.25</v>
      </c>
      <c r="H579" s="1"/>
      <c r="I579" s="41">
        <v>571</v>
      </c>
      <c r="J579" s="44" t="str">
        <f t="shared" si="41"/>
        <v>Рессора передняя в сборе (8 листов), 469-2902012-03</v>
      </c>
      <c r="K579" s="43"/>
      <c r="L579" s="7"/>
      <c r="M579" s="16" t="str">
        <f t="shared" si="42"/>
        <v>шт</v>
      </c>
      <c r="N579" s="17">
        <f>0</f>
        <v>0</v>
      </c>
      <c r="O579" s="12"/>
      <c r="P579" s="16">
        <f t="shared" si="43"/>
        <v>3</v>
      </c>
      <c r="Q579" s="18">
        <f t="shared" si="44"/>
        <v>0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6"/>
      <c r="B580" s="25">
        <v>572</v>
      </c>
      <c r="C580" s="36" t="s">
        <v>594</v>
      </c>
      <c r="D580" s="46" t="s">
        <v>22</v>
      </c>
      <c r="E580" s="47">
        <v>21</v>
      </c>
      <c r="F580" s="48">
        <v>9</v>
      </c>
      <c r="G580" s="49">
        <f t="shared" si="40"/>
        <v>157.5</v>
      </c>
      <c r="H580" s="1"/>
      <c r="I580" s="41">
        <v>572</v>
      </c>
      <c r="J580" s="44" t="str">
        <f t="shared" si="41"/>
        <v>Втулка рессоры, 469-2902013</v>
      </c>
      <c r="K580" s="43"/>
      <c r="L580" s="7"/>
      <c r="M580" s="16" t="str">
        <f t="shared" si="42"/>
        <v>шт</v>
      </c>
      <c r="N580" s="17">
        <f>0</f>
        <v>0</v>
      </c>
      <c r="O580" s="12"/>
      <c r="P580" s="16">
        <f t="shared" si="43"/>
        <v>9</v>
      </c>
      <c r="Q580" s="18">
        <f t="shared" si="44"/>
        <v>0</v>
      </c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6"/>
      <c r="B581" s="25">
        <v>573</v>
      </c>
      <c r="C581" s="36" t="s">
        <v>595</v>
      </c>
      <c r="D581" s="46" t="s">
        <v>22</v>
      </c>
      <c r="E581" s="47">
        <v>21</v>
      </c>
      <c r="F581" s="48">
        <v>8</v>
      </c>
      <c r="G581" s="49">
        <f t="shared" si="40"/>
        <v>140</v>
      </c>
      <c r="H581" s="1"/>
      <c r="I581" s="41">
        <v>573</v>
      </c>
      <c r="J581" s="44" t="str">
        <f t="shared" si="41"/>
        <v>Втулка рессоры УАЗ, 469-2902028</v>
      </c>
      <c r="K581" s="43"/>
      <c r="L581" s="7"/>
      <c r="M581" s="16" t="str">
        <f t="shared" si="42"/>
        <v>шт</v>
      </c>
      <c r="N581" s="17">
        <f>0</f>
        <v>0</v>
      </c>
      <c r="O581" s="12"/>
      <c r="P581" s="16">
        <f t="shared" si="43"/>
        <v>8</v>
      </c>
      <c r="Q581" s="18">
        <f t="shared" si="44"/>
        <v>0</v>
      </c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6"/>
      <c r="B582" s="25">
        <v>574</v>
      </c>
      <c r="C582" s="36" t="s">
        <v>596</v>
      </c>
      <c r="D582" s="46" t="s">
        <v>22</v>
      </c>
      <c r="E582" s="47">
        <v>2250</v>
      </c>
      <c r="F582" s="48">
        <v>4</v>
      </c>
      <c r="G582" s="49">
        <f t="shared" si="40"/>
        <v>7500</v>
      </c>
      <c r="H582" s="1"/>
      <c r="I582" s="41">
        <v>574</v>
      </c>
      <c r="J582" s="44" t="str">
        <f t="shared" si="41"/>
        <v>аммортизатор УАЗ, 469-29115006</v>
      </c>
      <c r="K582" s="43"/>
      <c r="L582" s="7"/>
      <c r="M582" s="16" t="str">
        <f t="shared" si="42"/>
        <v>шт</v>
      </c>
      <c r="N582" s="17">
        <f>0</f>
        <v>0</v>
      </c>
      <c r="O582" s="12"/>
      <c r="P582" s="16">
        <f t="shared" si="43"/>
        <v>4</v>
      </c>
      <c r="Q582" s="18">
        <f t="shared" si="44"/>
        <v>0</v>
      </c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30" x14ac:dyDescent="0.25">
      <c r="A583" s="6"/>
      <c r="B583" s="25">
        <v>575</v>
      </c>
      <c r="C583" s="36" t="s">
        <v>597</v>
      </c>
      <c r="D583" s="46" t="s">
        <v>22</v>
      </c>
      <c r="E583" s="47">
        <v>5350.5</v>
      </c>
      <c r="F583" s="48">
        <v>1</v>
      </c>
      <c r="G583" s="49">
        <f t="shared" ref="G583:G645" si="45">(E583*F583)/1.2</f>
        <v>4458.75</v>
      </c>
      <c r="H583" s="1"/>
      <c r="I583" s="41">
        <v>575</v>
      </c>
      <c r="J583" s="44" t="str">
        <f t="shared" si="41"/>
        <v>Комбинация приборов УАЗ в сборе, 469-31519-3805010</v>
      </c>
      <c r="K583" s="43"/>
      <c r="L583" s="7"/>
      <c r="M583" s="16" t="str">
        <f t="shared" si="42"/>
        <v>шт</v>
      </c>
      <c r="N583" s="17">
        <f>0</f>
        <v>0</v>
      </c>
      <c r="O583" s="12"/>
      <c r="P583" s="16">
        <f t="shared" si="43"/>
        <v>1</v>
      </c>
      <c r="Q583" s="18">
        <f t="shared" si="44"/>
        <v>0</v>
      </c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6"/>
      <c r="B584" s="25">
        <v>576</v>
      </c>
      <c r="C584" s="36" t="s">
        <v>598</v>
      </c>
      <c r="D584" s="46" t="s">
        <v>22</v>
      </c>
      <c r="E584" s="47">
        <v>9895.5</v>
      </c>
      <c r="F584" s="48">
        <v>1</v>
      </c>
      <c r="G584" s="49">
        <f t="shared" si="45"/>
        <v>8246.25</v>
      </c>
      <c r="H584" s="1"/>
      <c r="I584" s="41">
        <v>576</v>
      </c>
      <c r="J584" s="44" t="str">
        <f t="shared" si="41"/>
        <v>Рулевой механизм (редуктор), 469-3400014-11</v>
      </c>
      <c r="K584" s="43"/>
      <c r="L584" s="7"/>
      <c r="M584" s="16" t="str">
        <f t="shared" si="42"/>
        <v>шт</v>
      </c>
      <c r="N584" s="17">
        <f>0</f>
        <v>0</v>
      </c>
      <c r="O584" s="12"/>
      <c r="P584" s="16">
        <f t="shared" si="43"/>
        <v>1</v>
      </c>
      <c r="Q584" s="18">
        <f t="shared" si="44"/>
        <v>0</v>
      </c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30" x14ac:dyDescent="0.25">
      <c r="A585" s="6"/>
      <c r="B585" s="25">
        <v>577</v>
      </c>
      <c r="C585" s="36" t="s">
        <v>599</v>
      </c>
      <c r="D585" s="46" t="s">
        <v>22</v>
      </c>
      <c r="E585" s="47">
        <v>759</v>
      </c>
      <c r="F585" s="48">
        <v>12</v>
      </c>
      <c r="G585" s="49">
        <f t="shared" si="45"/>
        <v>7590</v>
      </c>
      <c r="H585" s="1"/>
      <c r="I585" s="41">
        <v>577</v>
      </c>
      <c r="J585" s="44" t="str">
        <f t="shared" ref="J585:J646" si="46">C585</f>
        <v>Наконечник тяги рулевой в сборе правый УАЗ-469, 469-3414056</v>
      </c>
      <c r="K585" s="43"/>
      <c r="L585" s="7"/>
      <c r="M585" s="16" t="str">
        <f t="shared" ref="M585:M646" si="47">D585</f>
        <v>шт</v>
      </c>
      <c r="N585" s="17">
        <f>0</f>
        <v>0</v>
      </c>
      <c r="O585" s="12"/>
      <c r="P585" s="16">
        <f t="shared" ref="P585:P646" si="48">F585</f>
        <v>12</v>
      </c>
      <c r="Q585" s="18">
        <f t="shared" si="44"/>
        <v>0</v>
      </c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6"/>
      <c r="B586" s="25">
        <v>578</v>
      </c>
      <c r="C586" s="36" t="s">
        <v>600</v>
      </c>
      <c r="D586" s="46" t="s">
        <v>22</v>
      </c>
      <c r="E586" s="47">
        <v>1152</v>
      </c>
      <c r="F586" s="48">
        <v>20</v>
      </c>
      <c r="G586" s="49">
        <f t="shared" si="45"/>
        <v>19200</v>
      </c>
      <c r="H586" s="1"/>
      <c r="I586" s="41">
        <v>578</v>
      </c>
      <c r="J586" s="44" t="str">
        <f t="shared" si="46"/>
        <v>Наконечник рулевой правый, 469-3414056-01</v>
      </c>
      <c r="K586" s="43"/>
      <c r="L586" s="7"/>
      <c r="M586" s="16" t="str">
        <f t="shared" si="47"/>
        <v>шт</v>
      </c>
      <c r="N586" s="17">
        <f>0</f>
        <v>0</v>
      </c>
      <c r="O586" s="12"/>
      <c r="P586" s="16">
        <f t="shared" si="48"/>
        <v>20</v>
      </c>
      <c r="Q586" s="18">
        <f t="shared" ref="Q586:Q646" si="49">O586*P586</f>
        <v>0</v>
      </c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6"/>
      <c r="B587" s="25">
        <v>579</v>
      </c>
      <c r="C587" s="36" t="s">
        <v>601</v>
      </c>
      <c r="D587" s="46" t="s">
        <v>22</v>
      </c>
      <c r="E587" s="47">
        <v>759</v>
      </c>
      <c r="F587" s="48">
        <v>4</v>
      </c>
      <c r="G587" s="49">
        <f t="shared" si="45"/>
        <v>2530</v>
      </c>
      <c r="H587" s="1"/>
      <c r="I587" s="41">
        <v>579</v>
      </c>
      <c r="J587" s="44" t="str">
        <f t="shared" si="46"/>
        <v>Наконечник тяги (левая резьба), 469-3414057</v>
      </c>
      <c r="K587" s="43"/>
      <c r="L587" s="7"/>
      <c r="M587" s="16" t="str">
        <f t="shared" si="47"/>
        <v>шт</v>
      </c>
      <c r="N587" s="17">
        <f>0</f>
        <v>0</v>
      </c>
      <c r="O587" s="12"/>
      <c r="P587" s="16">
        <f t="shared" si="48"/>
        <v>4</v>
      </c>
      <c r="Q587" s="18">
        <f t="shared" si="49"/>
        <v>0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6"/>
      <c r="B588" s="25">
        <v>580</v>
      </c>
      <c r="C588" s="36" t="s">
        <v>602</v>
      </c>
      <c r="D588" s="46" t="s">
        <v>22</v>
      </c>
      <c r="E588" s="47">
        <v>1152</v>
      </c>
      <c r="F588" s="48">
        <v>10</v>
      </c>
      <c r="G588" s="49">
        <f t="shared" si="45"/>
        <v>9600</v>
      </c>
      <c r="H588" s="1"/>
      <c r="I588" s="41">
        <v>580</v>
      </c>
      <c r="J588" s="44" t="str">
        <f t="shared" si="46"/>
        <v>Наконечник рулевой левый, 469-3414057-01</v>
      </c>
      <c r="K588" s="43"/>
      <c r="L588" s="7"/>
      <c r="M588" s="16" t="str">
        <f t="shared" si="47"/>
        <v>шт</v>
      </c>
      <c r="N588" s="17">
        <f>0</f>
        <v>0</v>
      </c>
      <c r="O588" s="12"/>
      <c r="P588" s="16">
        <f t="shared" si="48"/>
        <v>10</v>
      </c>
      <c r="Q588" s="18">
        <f t="shared" si="49"/>
        <v>0</v>
      </c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30" x14ac:dyDescent="0.25">
      <c r="A589" s="6"/>
      <c r="B589" s="25">
        <v>581</v>
      </c>
      <c r="C589" s="36" t="s">
        <v>603</v>
      </c>
      <c r="D589" s="46" t="s">
        <v>22</v>
      </c>
      <c r="E589" s="47">
        <v>622.5</v>
      </c>
      <c r="F589" s="48">
        <v>4</v>
      </c>
      <c r="G589" s="49">
        <f t="shared" si="45"/>
        <v>2075</v>
      </c>
      <c r="H589" s="1"/>
      <c r="I589" s="41">
        <v>581</v>
      </c>
      <c r="J589" s="44" t="str">
        <f t="shared" si="46"/>
        <v>Цилиндр колесный переднего тормоза, правый, 469-3501016</v>
      </c>
      <c r="K589" s="43"/>
      <c r="L589" s="7"/>
      <c r="M589" s="16" t="str">
        <f t="shared" si="47"/>
        <v>шт</v>
      </c>
      <c r="N589" s="17">
        <f>0</f>
        <v>0</v>
      </c>
      <c r="O589" s="12"/>
      <c r="P589" s="16">
        <f t="shared" si="48"/>
        <v>4</v>
      </c>
      <c r="Q589" s="18">
        <f t="shared" si="49"/>
        <v>0</v>
      </c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30" x14ac:dyDescent="0.25">
      <c r="A590" s="6"/>
      <c r="B590" s="25">
        <v>582</v>
      </c>
      <c r="C590" s="36" t="s">
        <v>604</v>
      </c>
      <c r="D590" s="46" t="s">
        <v>22</v>
      </c>
      <c r="E590" s="47">
        <v>622.5</v>
      </c>
      <c r="F590" s="48">
        <v>2</v>
      </c>
      <c r="G590" s="49">
        <f t="shared" si="45"/>
        <v>1037.5</v>
      </c>
      <c r="H590" s="1"/>
      <c r="I590" s="41">
        <v>582</v>
      </c>
      <c r="J590" s="44" t="str">
        <f t="shared" si="46"/>
        <v>Цилиндр тормозной рабочий лев. УАЗ-469, 469-3501041-01</v>
      </c>
      <c r="K590" s="43"/>
      <c r="L590" s="7"/>
      <c r="M590" s="16" t="str">
        <f t="shared" si="47"/>
        <v>шт</v>
      </c>
      <c r="N590" s="17">
        <f>0</f>
        <v>0</v>
      </c>
      <c r="O590" s="12"/>
      <c r="P590" s="16">
        <f t="shared" si="48"/>
        <v>2</v>
      </c>
      <c r="Q590" s="18">
        <f t="shared" si="49"/>
        <v>0</v>
      </c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6"/>
      <c r="B591" s="25">
        <v>583</v>
      </c>
      <c r="C591" s="36" t="s">
        <v>605</v>
      </c>
      <c r="D591" s="46" t="s">
        <v>22</v>
      </c>
      <c r="E591" s="47">
        <v>622.5</v>
      </c>
      <c r="F591" s="48">
        <v>4</v>
      </c>
      <c r="G591" s="49">
        <f t="shared" si="45"/>
        <v>2075</v>
      </c>
      <c r="H591" s="1"/>
      <c r="I591" s="41">
        <v>583</v>
      </c>
      <c r="J591" s="44" t="str">
        <f t="shared" si="46"/>
        <v>рабочий цилиндр передн. УАЗ, 469-3501046</v>
      </c>
      <c r="K591" s="43"/>
      <c r="L591" s="7"/>
      <c r="M591" s="16" t="str">
        <f t="shared" si="47"/>
        <v>шт</v>
      </c>
      <c r="N591" s="17">
        <f>0</f>
        <v>0</v>
      </c>
      <c r="O591" s="12"/>
      <c r="P591" s="16">
        <f t="shared" si="48"/>
        <v>4</v>
      </c>
      <c r="Q591" s="18">
        <f t="shared" si="49"/>
        <v>0</v>
      </c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6"/>
      <c r="B592" s="25">
        <v>584</v>
      </c>
      <c r="C592" s="36" t="s">
        <v>606</v>
      </c>
      <c r="D592" s="46" t="s">
        <v>22</v>
      </c>
      <c r="E592" s="47">
        <v>2598</v>
      </c>
      <c r="F592" s="48">
        <v>4</v>
      </c>
      <c r="G592" s="49">
        <f t="shared" si="45"/>
        <v>8660</v>
      </c>
      <c r="H592" s="1"/>
      <c r="I592" s="41">
        <v>584</v>
      </c>
      <c r="J592" s="44" t="str">
        <f t="shared" si="46"/>
        <v>Барабан, 469-3501070</v>
      </c>
      <c r="K592" s="43"/>
      <c r="L592" s="7"/>
      <c r="M592" s="16" t="str">
        <f t="shared" si="47"/>
        <v>шт</v>
      </c>
      <c r="N592" s="17">
        <f>0</f>
        <v>0</v>
      </c>
      <c r="O592" s="12"/>
      <c r="P592" s="16">
        <f t="shared" si="48"/>
        <v>4</v>
      </c>
      <c r="Q592" s="18">
        <f t="shared" si="49"/>
        <v>0</v>
      </c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6"/>
      <c r="B593" s="25">
        <v>585</v>
      </c>
      <c r="C593" s="36" t="s">
        <v>607</v>
      </c>
      <c r="D593" s="46" t="s">
        <v>22</v>
      </c>
      <c r="E593" s="47">
        <v>540</v>
      </c>
      <c r="F593" s="48">
        <v>18</v>
      </c>
      <c r="G593" s="49">
        <f t="shared" si="45"/>
        <v>8100</v>
      </c>
      <c r="H593" s="1"/>
      <c r="I593" s="41">
        <v>585</v>
      </c>
      <c r="J593" s="44" t="str">
        <f t="shared" si="46"/>
        <v>Колодка тормозная, 469-3501090-02</v>
      </c>
      <c r="K593" s="43"/>
      <c r="L593" s="7"/>
      <c r="M593" s="16" t="str">
        <f t="shared" si="47"/>
        <v>шт</v>
      </c>
      <c r="N593" s="17">
        <f>0</f>
        <v>0</v>
      </c>
      <c r="O593" s="12"/>
      <c r="P593" s="16">
        <f t="shared" si="48"/>
        <v>18</v>
      </c>
      <c r="Q593" s="18">
        <f t="shared" si="49"/>
        <v>0</v>
      </c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30" x14ac:dyDescent="0.25">
      <c r="A594" s="6"/>
      <c r="B594" s="25">
        <v>586</v>
      </c>
      <c r="C594" s="36" t="s">
        <v>608</v>
      </c>
      <c r="D594" s="46" t="s">
        <v>22</v>
      </c>
      <c r="E594" s="47">
        <v>622.5</v>
      </c>
      <c r="F594" s="48">
        <v>8</v>
      </c>
      <c r="G594" s="49">
        <f t="shared" si="45"/>
        <v>4150</v>
      </c>
      <c r="H594" s="1"/>
      <c r="I594" s="41">
        <v>586</v>
      </c>
      <c r="J594" s="44" t="str">
        <f t="shared" si="46"/>
        <v>Цилиндр колесный переднего тормоза, левый, 469-35010АА</v>
      </c>
      <c r="K594" s="43"/>
      <c r="L594" s="7"/>
      <c r="M594" s="16" t="str">
        <f t="shared" si="47"/>
        <v>шт</v>
      </c>
      <c r="N594" s="17">
        <f>0</f>
        <v>0</v>
      </c>
      <c r="O594" s="12"/>
      <c r="P594" s="16">
        <f t="shared" si="48"/>
        <v>8</v>
      </c>
      <c r="Q594" s="18">
        <f t="shared" si="49"/>
        <v>0</v>
      </c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6"/>
      <c r="B595" s="25">
        <v>587</v>
      </c>
      <c r="C595" s="36" t="s">
        <v>609</v>
      </c>
      <c r="D595" s="46" t="s">
        <v>22</v>
      </c>
      <c r="E595" s="47">
        <v>933</v>
      </c>
      <c r="F595" s="48">
        <v>4</v>
      </c>
      <c r="G595" s="49">
        <f t="shared" si="45"/>
        <v>3110</v>
      </c>
      <c r="H595" s="1"/>
      <c r="I595" s="41">
        <v>587</v>
      </c>
      <c r="J595" s="44" t="str">
        <f t="shared" si="46"/>
        <v>Цилиндр заднии 32, 469-3502040</v>
      </c>
      <c r="K595" s="43"/>
      <c r="L595" s="7"/>
      <c r="M595" s="16" t="str">
        <f t="shared" si="47"/>
        <v>шт</v>
      </c>
      <c r="N595" s="17">
        <f>0</f>
        <v>0</v>
      </c>
      <c r="O595" s="12"/>
      <c r="P595" s="16">
        <f t="shared" si="48"/>
        <v>4</v>
      </c>
      <c r="Q595" s="18">
        <f t="shared" si="49"/>
        <v>0</v>
      </c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6"/>
      <c r="B596" s="25">
        <v>588</v>
      </c>
      <c r="C596" s="36" t="s">
        <v>610</v>
      </c>
      <c r="D596" s="46" t="s">
        <v>22</v>
      </c>
      <c r="E596" s="47">
        <v>933</v>
      </c>
      <c r="F596" s="48">
        <v>2</v>
      </c>
      <c r="G596" s="49">
        <f t="shared" si="45"/>
        <v>1555</v>
      </c>
      <c r="H596" s="1"/>
      <c r="I596" s="41">
        <v>588</v>
      </c>
      <c r="J596" s="44" t="str">
        <f t="shared" si="46"/>
        <v>Цилиндр тормозной рабочий д.25, 469-3502040</v>
      </c>
      <c r="K596" s="43"/>
      <c r="L596" s="7"/>
      <c r="M596" s="16" t="str">
        <f t="shared" si="47"/>
        <v>шт</v>
      </c>
      <c r="N596" s="17">
        <f>0</f>
        <v>0</v>
      </c>
      <c r="O596" s="12"/>
      <c r="P596" s="16">
        <f t="shared" si="48"/>
        <v>2</v>
      </c>
      <c r="Q596" s="18">
        <f t="shared" si="49"/>
        <v>0</v>
      </c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30" x14ac:dyDescent="0.25">
      <c r="A597" s="6"/>
      <c r="B597" s="25">
        <v>589</v>
      </c>
      <c r="C597" s="36" t="s">
        <v>611</v>
      </c>
      <c r="D597" s="46" t="s">
        <v>22</v>
      </c>
      <c r="E597" s="47">
        <v>994.5</v>
      </c>
      <c r="F597" s="48">
        <v>2</v>
      </c>
      <c r="G597" s="49">
        <f t="shared" si="45"/>
        <v>1657.5</v>
      </c>
      <c r="H597" s="1"/>
      <c r="I597" s="41">
        <v>589</v>
      </c>
      <c r="J597" s="44" t="str">
        <f t="shared" si="46"/>
        <v>Цилиндр тормозной задний УАЗ d-32, 469-3502040-01</v>
      </c>
      <c r="K597" s="43"/>
      <c r="L597" s="7"/>
      <c r="M597" s="16" t="str">
        <f t="shared" si="47"/>
        <v>шт</v>
      </c>
      <c r="N597" s="17">
        <f>0</f>
        <v>0</v>
      </c>
      <c r="O597" s="12"/>
      <c r="P597" s="16">
        <f t="shared" si="48"/>
        <v>2</v>
      </c>
      <c r="Q597" s="18">
        <f t="shared" si="49"/>
        <v>0</v>
      </c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6"/>
      <c r="B598" s="25">
        <v>590</v>
      </c>
      <c r="C598" s="36" t="s">
        <v>612</v>
      </c>
      <c r="D598" s="46" t="s">
        <v>22</v>
      </c>
      <c r="E598" s="47">
        <v>1875</v>
      </c>
      <c r="F598" s="48">
        <v>24</v>
      </c>
      <c r="G598" s="49">
        <f t="shared" si="45"/>
        <v>37500</v>
      </c>
      <c r="H598" s="1"/>
      <c r="I598" s="41">
        <v>590</v>
      </c>
      <c r="J598" s="44" t="str">
        <f t="shared" si="46"/>
        <v>Колодка тормозная, 469-3502090</v>
      </c>
      <c r="K598" s="43"/>
      <c r="L598" s="7"/>
      <c r="M598" s="16" t="str">
        <f t="shared" si="47"/>
        <v>шт</v>
      </c>
      <c r="N598" s="17">
        <f>0</f>
        <v>0</v>
      </c>
      <c r="O598" s="12"/>
      <c r="P598" s="16">
        <f t="shared" si="48"/>
        <v>24</v>
      </c>
      <c r="Q598" s="18">
        <f t="shared" si="49"/>
        <v>0</v>
      </c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6"/>
      <c r="B599" s="25">
        <v>591</v>
      </c>
      <c r="C599" s="36" t="s">
        <v>613</v>
      </c>
      <c r="D599" s="46" t="s">
        <v>22</v>
      </c>
      <c r="E599" s="47">
        <v>540</v>
      </c>
      <c r="F599" s="48">
        <v>16</v>
      </c>
      <c r="G599" s="49">
        <f t="shared" si="45"/>
        <v>7200</v>
      </c>
      <c r="H599" s="1"/>
      <c r="I599" s="41">
        <v>591</v>
      </c>
      <c r="J599" s="44" t="str">
        <f t="shared" si="46"/>
        <v>Колодка тормозная, 469-3502091</v>
      </c>
      <c r="K599" s="43"/>
      <c r="L599" s="7"/>
      <c r="M599" s="16" t="str">
        <f t="shared" si="47"/>
        <v>шт</v>
      </c>
      <c r="N599" s="17">
        <f>0</f>
        <v>0</v>
      </c>
      <c r="O599" s="12"/>
      <c r="P599" s="16">
        <f t="shared" si="48"/>
        <v>16</v>
      </c>
      <c r="Q599" s="18">
        <f t="shared" si="49"/>
        <v>0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6"/>
      <c r="B600" s="25">
        <v>592</v>
      </c>
      <c r="C600" s="36" t="s">
        <v>614</v>
      </c>
      <c r="D600" s="46" t="s">
        <v>22</v>
      </c>
      <c r="E600" s="47">
        <v>3397.5</v>
      </c>
      <c r="F600" s="48">
        <v>2</v>
      </c>
      <c r="G600" s="49">
        <f t="shared" si="45"/>
        <v>5662.5</v>
      </c>
      <c r="H600" s="1"/>
      <c r="I600" s="41">
        <v>592</v>
      </c>
      <c r="J600" s="44" t="str">
        <f t="shared" si="46"/>
        <v>цилиндр тормозной главный, 469-3505010</v>
      </c>
      <c r="K600" s="43"/>
      <c r="L600" s="7"/>
      <c r="M600" s="16" t="str">
        <f t="shared" si="47"/>
        <v>шт</v>
      </c>
      <c r="N600" s="17">
        <f>0</f>
        <v>0</v>
      </c>
      <c r="O600" s="12"/>
      <c r="P600" s="16">
        <f t="shared" si="48"/>
        <v>2</v>
      </c>
      <c r="Q600" s="18">
        <f t="shared" si="49"/>
        <v>0</v>
      </c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30" x14ac:dyDescent="0.25">
      <c r="A601" s="6"/>
      <c r="B601" s="25">
        <v>593</v>
      </c>
      <c r="C601" s="36" t="s">
        <v>615</v>
      </c>
      <c r="D601" s="46" t="s">
        <v>22</v>
      </c>
      <c r="E601" s="47">
        <v>322.5</v>
      </c>
      <c r="F601" s="48">
        <v>10</v>
      </c>
      <c r="G601" s="49">
        <f t="shared" si="45"/>
        <v>2687.5</v>
      </c>
      <c r="H601" s="1"/>
      <c r="I601" s="41">
        <v>593</v>
      </c>
      <c r="J601" s="44" t="str">
        <f t="shared" si="46"/>
        <v>Шланг гибкий передних тормозов в сборе, 469-3506060</v>
      </c>
      <c r="K601" s="43"/>
      <c r="L601" s="7"/>
      <c r="M601" s="16" t="str">
        <f t="shared" si="47"/>
        <v>шт</v>
      </c>
      <c r="N601" s="17">
        <f>0</f>
        <v>0</v>
      </c>
      <c r="O601" s="12"/>
      <c r="P601" s="16">
        <f t="shared" si="48"/>
        <v>10</v>
      </c>
      <c r="Q601" s="18">
        <f t="shared" si="49"/>
        <v>0</v>
      </c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30" x14ac:dyDescent="0.25">
      <c r="A602" s="6"/>
      <c r="B602" s="25">
        <v>594</v>
      </c>
      <c r="C602" s="36" t="s">
        <v>616</v>
      </c>
      <c r="D602" s="46" t="s">
        <v>22</v>
      </c>
      <c r="E602" s="47">
        <v>322.5</v>
      </c>
      <c r="F602" s="48">
        <v>11</v>
      </c>
      <c r="G602" s="49">
        <f t="shared" si="45"/>
        <v>2956.25</v>
      </c>
      <c r="H602" s="1"/>
      <c r="I602" s="41">
        <v>594</v>
      </c>
      <c r="J602" s="44" t="str">
        <f t="shared" si="46"/>
        <v>Шланг гибкий задних тормозов в сборе, 469-3506062</v>
      </c>
      <c r="K602" s="43"/>
      <c r="L602" s="7"/>
      <c r="M602" s="16" t="str">
        <f t="shared" si="47"/>
        <v>шт</v>
      </c>
      <c r="N602" s="17">
        <f>0</f>
        <v>0</v>
      </c>
      <c r="O602" s="12"/>
      <c r="P602" s="16">
        <f t="shared" si="48"/>
        <v>11</v>
      </c>
      <c r="Q602" s="18">
        <f t="shared" si="49"/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6"/>
      <c r="B603" s="25">
        <v>595</v>
      </c>
      <c r="C603" s="36" t="s">
        <v>617</v>
      </c>
      <c r="D603" s="46" t="s">
        <v>22</v>
      </c>
      <c r="E603" s="47">
        <v>487.5</v>
      </c>
      <c r="F603" s="48">
        <v>2</v>
      </c>
      <c r="G603" s="49">
        <f t="shared" si="45"/>
        <v>812.5</v>
      </c>
      <c r="H603" s="1"/>
      <c r="I603" s="41">
        <v>595</v>
      </c>
      <c r="J603" s="44" t="str">
        <f t="shared" si="46"/>
        <v>Шланг тормозной задний короткий, 469-3506085</v>
      </c>
      <c r="K603" s="43"/>
      <c r="L603" s="7"/>
      <c r="M603" s="16" t="str">
        <f t="shared" si="47"/>
        <v>шт</v>
      </c>
      <c r="N603" s="17">
        <f>0</f>
        <v>0</v>
      </c>
      <c r="O603" s="12"/>
      <c r="P603" s="16">
        <f t="shared" si="48"/>
        <v>2</v>
      </c>
      <c r="Q603" s="18">
        <f t="shared" si="49"/>
        <v>0</v>
      </c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6"/>
      <c r="B604" s="25">
        <v>596</v>
      </c>
      <c r="C604" s="36" t="s">
        <v>618</v>
      </c>
      <c r="D604" s="46" t="s">
        <v>22</v>
      </c>
      <c r="E604" s="47">
        <v>262.5</v>
      </c>
      <c r="F604" s="48">
        <v>12</v>
      </c>
      <c r="G604" s="49">
        <f t="shared" si="45"/>
        <v>2625</v>
      </c>
      <c r="H604" s="1"/>
      <c r="I604" s="41">
        <v>596</v>
      </c>
      <c r="J604" s="44" t="str">
        <f t="shared" si="46"/>
        <v>Колодка ручника в сборе, 469-3507014</v>
      </c>
      <c r="K604" s="43"/>
      <c r="L604" s="7"/>
      <c r="M604" s="16" t="str">
        <f t="shared" si="47"/>
        <v>шт</v>
      </c>
      <c r="N604" s="17">
        <f>0</f>
        <v>0</v>
      </c>
      <c r="O604" s="12"/>
      <c r="P604" s="16">
        <f t="shared" si="48"/>
        <v>12</v>
      </c>
      <c r="Q604" s="18">
        <f t="shared" si="49"/>
        <v>0</v>
      </c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30" x14ac:dyDescent="0.25">
      <c r="A605" s="6"/>
      <c r="B605" s="25">
        <v>597</v>
      </c>
      <c r="C605" s="36" t="s">
        <v>619</v>
      </c>
      <c r="D605" s="46" t="s">
        <v>22</v>
      </c>
      <c r="E605" s="47">
        <v>622.5</v>
      </c>
      <c r="F605" s="48">
        <v>2</v>
      </c>
      <c r="G605" s="49">
        <f t="shared" si="45"/>
        <v>1037.5</v>
      </c>
      <c r="H605" s="1"/>
      <c r="I605" s="41">
        <v>597</v>
      </c>
      <c r="J605" s="44" t="str">
        <f t="shared" si="46"/>
        <v>гидровакуумный усилитель тормоза, 469-3510010 УАЗ</v>
      </c>
      <c r="K605" s="43"/>
      <c r="L605" s="7"/>
      <c r="M605" s="16" t="str">
        <f t="shared" si="47"/>
        <v>шт</v>
      </c>
      <c r="N605" s="17">
        <f>0</f>
        <v>0</v>
      </c>
      <c r="O605" s="12"/>
      <c r="P605" s="16">
        <f t="shared" si="48"/>
        <v>2</v>
      </c>
      <c r="Q605" s="18">
        <f t="shared" si="49"/>
        <v>0</v>
      </c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30" x14ac:dyDescent="0.25">
      <c r="A606" s="6"/>
      <c r="B606" s="25">
        <v>598</v>
      </c>
      <c r="C606" s="36" t="s">
        <v>620</v>
      </c>
      <c r="D606" s="46" t="s">
        <v>22</v>
      </c>
      <c r="E606" s="47">
        <v>994.5</v>
      </c>
      <c r="F606" s="48">
        <v>2</v>
      </c>
      <c r="G606" s="49">
        <f t="shared" si="45"/>
        <v>1657.5</v>
      </c>
      <c r="H606" s="1"/>
      <c r="I606" s="41">
        <v>598</v>
      </c>
      <c r="J606" s="44" t="str">
        <f t="shared" si="46"/>
        <v>Цилиндр тормозной рабочий прав. УАЗ-469, 469-А3501040-01</v>
      </c>
      <c r="K606" s="43"/>
      <c r="L606" s="7"/>
      <c r="M606" s="16" t="str">
        <f t="shared" si="47"/>
        <v>шт</v>
      </c>
      <c r="N606" s="17">
        <f>0</f>
        <v>0</v>
      </c>
      <c r="O606" s="12"/>
      <c r="P606" s="16">
        <f t="shared" si="48"/>
        <v>2</v>
      </c>
      <c r="Q606" s="18">
        <f t="shared" si="49"/>
        <v>0</v>
      </c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6"/>
      <c r="B607" s="25">
        <v>599</v>
      </c>
      <c r="C607" s="36" t="s">
        <v>621</v>
      </c>
      <c r="D607" s="46" t="s">
        <v>22</v>
      </c>
      <c r="E607" s="47">
        <v>3682.5</v>
      </c>
      <c r="F607" s="48">
        <v>7</v>
      </c>
      <c r="G607" s="49">
        <f t="shared" si="45"/>
        <v>21481.25</v>
      </c>
      <c r="H607" s="1"/>
      <c r="I607" s="41">
        <v>599</v>
      </c>
      <c r="J607" s="44" t="str">
        <f t="shared" si="46"/>
        <v>Насос топливный погружной, 505-1139-10</v>
      </c>
      <c r="K607" s="43"/>
      <c r="L607" s="7"/>
      <c r="M607" s="16" t="str">
        <f t="shared" si="47"/>
        <v>шт</v>
      </c>
      <c r="N607" s="17">
        <f>0</f>
        <v>0</v>
      </c>
      <c r="O607" s="12"/>
      <c r="P607" s="16">
        <f t="shared" si="48"/>
        <v>7</v>
      </c>
      <c r="Q607" s="18">
        <f t="shared" si="49"/>
        <v>0</v>
      </c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6"/>
      <c r="B608" s="25">
        <v>600</v>
      </c>
      <c r="C608" s="36" t="s">
        <v>622</v>
      </c>
      <c r="D608" s="46" t="s">
        <v>22</v>
      </c>
      <c r="E608" s="47">
        <v>8265</v>
      </c>
      <c r="F608" s="48">
        <v>5</v>
      </c>
      <c r="G608" s="49">
        <f t="shared" si="45"/>
        <v>34437.5</v>
      </c>
      <c r="H608" s="1"/>
      <c r="I608" s="41">
        <v>600</v>
      </c>
      <c r="J608" s="44" t="str">
        <f t="shared" si="46"/>
        <v>Генератор, 5122-3771-30Т</v>
      </c>
      <c r="K608" s="43"/>
      <c r="L608" s="7"/>
      <c r="M608" s="16" t="str">
        <f t="shared" si="47"/>
        <v>шт</v>
      </c>
      <c r="N608" s="17">
        <f>0</f>
        <v>0</v>
      </c>
      <c r="O608" s="12"/>
      <c r="P608" s="16">
        <f t="shared" si="48"/>
        <v>5</v>
      </c>
      <c r="Q608" s="18">
        <f t="shared" si="49"/>
        <v>0</v>
      </c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30" x14ac:dyDescent="0.25">
      <c r="A609" s="6"/>
      <c r="B609" s="25">
        <v>601</v>
      </c>
      <c r="C609" s="36" t="s">
        <v>623</v>
      </c>
      <c r="D609" s="46" t="s">
        <v>22</v>
      </c>
      <c r="E609" s="47">
        <v>8265</v>
      </c>
      <c r="F609" s="48">
        <v>2</v>
      </c>
      <c r="G609" s="49">
        <f t="shared" si="45"/>
        <v>13775</v>
      </c>
      <c r="H609" s="1"/>
      <c r="I609" s="41">
        <v>601</v>
      </c>
      <c r="J609" s="44" t="str">
        <f t="shared" si="46"/>
        <v>Генератор УАЗ-Патриот , 5122.3771000-30 (ЗМЗ-406, 405; 14В, 120Ам )</v>
      </c>
      <c r="K609" s="43"/>
      <c r="L609" s="7"/>
      <c r="M609" s="16" t="str">
        <f t="shared" si="47"/>
        <v>шт</v>
      </c>
      <c r="N609" s="17">
        <f>0</f>
        <v>0</v>
      </c>
      <c r="O609" s="12"/>
      <c r="P609" s="16">
        <f t="shared" si="48"/>
        <v>2</v>
      </c>
      <c r="Q609" s="18">
        <f t="shared" si="49"/>
        <v>0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6"/>
      <c r="B610" s="25">
        <v>602</v>
      </c>
      <c r="C610" s="36" t="s">
        <v>624</v>
      </c>
      <c r="D610" s="46" t="s">
        <v>22</v>
      </c>
      <c r="E610" s="47">
        <v>6075</v>
      </c>
      <c r="F610" s="48">
        <v>2</v>
      </c>
      <c r="G610" s="49">
        <f t="shared" si="45"/>
        <v>10125</v>
      </c>
      <c r="H610" s="1"/>
      <c r="I610" s="41">
        <v>602</v>
      </c>
      <c r="J610" s="44" t="str">
        <f t="shared" si="46"/>
        <v>Стартер, 5742-3708</v>
      </c>
      <c r="K610" s="43"/>
      <c r="L610" s="7"/>
      <c r="M610" s="16" t="str">
        <f t="shared" si="47"/>
        <v>шт</v>
      </c>
      <c r="N610" s="17">
        <f>0</f>
        <v>0</v>
      </c>
      <c r="O610" s="12"/>
      <c r="P610" s="16">
        <f t="shared" si="48"/>
        <v>2</v>
      </c>
      <c r="Q610" s="18">
        <f t="shared" si="49"/>
        <v>0</v>
      </c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6"/>
      <c r="B611" s="25">
        <v>603</v>
      </c>
      <c r="C611" s="36" t="s">
        <v>625</v>
      </c>
      <c r="D611" s="46" t="s">
        <v>22</v>
      </c>
      <c r="E611" s="47">
        <v>1902</v>
      </c>
      <c r="F611" s="48">
        <v>2</v>
      </c>
      <c r="G611" s="49">
        <f t="shared" si="45"/>
        <v>3170</v>
      </c>
      <c r="H611" s="1"/>
      <c r="I611" s="41">
        <v>603</v>
      </c>
      <c r="J611" s="44" t="str">
        <f t="shared" si="46"/>
        <v>Подшипник задненго моста, 57707</v>
      </c>
      <c r="K611" s="43"/>
      <c r="L611" s="7"/>
      <c r="M611" s="16" t="str">
        <f t="shared" si="47"/>
        <v>шт</v>
      </c>
      <c r="N611" s="17">
        <f>0</f>
        <v>0</v>
      </c>
      <c r="O611" s="12"/>
      <c r="P611" s="16">
        <f t="shared" si="48"/>
        <v>2</v>
      </c>
      <c r="Q611" s="18">
        <f t="shared" si="49"/>
        <v>0</v>
      </c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6"/>
      <c r="B612" s="25">
        <v>604</v>
      </c>
      <c r="C612" s="36" t="s">
        <v>626</v>
      </c>
      <c r="D612" s="46" t="s">
        <v>22</v>
      </c>
      <c r="E612" s="47">
        <v>1290</v>
      </c>
      <c r="F612" s="48">
        <v>4</v>
      </c>
      <c r="G612" s="49">
        <f t="shared" si="45"/>
        <v>4300</v>
      </c>
      <c r="H612" s="1"/>
      <c r="I612" s="41">
        <v>604</v>
      </c>
      <c r="J612" s="44" t="str">
        <f t="shared" si="46"/>
        <v>Фара в сборе, 62-3711-23</v>
      </c>
      <c r="K612" s="43"/>
      <c r="L612" s="7"/>
      <c r="M612" s="16" t="str">
        <f t="shared" si="47"/>
        <v>шт</v>
      </c>
      <c r="N612" s="17">
        <f>0</f>
        <v>0</v>
      </c>
      <c r="O612" s="12"/>
      <c r="P612" s="16">
        <f t="shared" si="48"/>
        <v>4</v>
      </c>
      <c r="Q612" s="18">
        <f t="shared" si="49"/>
        <v>0</v>
      </c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6"/>
      <c r="B613" s="25">
        <v>605</v>
      </c>
      <c r="C613" s="36" t="s">
        <v>627</v>
      </c>
      <c r="D613" s="46" t="s">
        <v>22</v>
      </c>
      <c r="E613" s="47">
        <v>495</v>
      </c>
      <c r="F613" s="48">
        <v>10</v>
      </c>
      <c r="G613" s="49">
        <f t="shared" si="45"/>
        <v>4125</v>
      </c>
      <c r="H613" s="1"/>
      <c r="I613" s="41">
        <v>605</v>
      </c>
      <c r="J613" s="44" t="str">
        <f t="shared" si="46"/>
        <v>Оптика Н4 без подсветки, 62-3711200-09</v>
      </c>
      <c r="K613" s="43"/>
      <c r="L613" s="7"/>
      <c r="M613" s="16" t="str">
        <f t="shared" si="47"/>
        <v>шт</v>
      </c>
      <c r="N613" s="17">
        <f>0</f>
        <v>0</v>
      </c>
      <c r="O613" s="12"/>
      <c r="P613" s="16">
        <f t="shared" si="48"/>
        <v>10</v>
      </c>
      <c r="Q613" s="18">
        <f t="shared" si="49"/>
        <v>0</v>
      </c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6"/>
      <c r="B614" s="25">
        <v>606</v>
      </c>
      <c r="C614" s="36" t="s">
        <v>628</v>
      </c>
      <c r="D614" s="46" t="s">
        <v>22</v>
      </c>
      <c r="E614" s="47">
        <v>2031</v>
      </c>
      <c r="F614" s="48">
        <v>1</v>
      </c>
      <c r="G614" s="49">
        <f t="shared" si="45"/>
        <v>1692.5</v>
      </c>
      <c r="H614" s="1"/>
      <c r="I614" s="41">
        <v>606</v>
      </c>
      <c r="J614" s="44" t="str">
        <f t="shared" si="46"/>
        <v>Фара правая , 676.512.004</v>
      </c>
      <c r="K614" s="43"/>
      <c r="L614" s="7"/>
      <c r="M614" s="16" t="str">
        <f t="shared" si="47"/>
        <v>шт</v>
      </c>
      <c r="N614" s="17">
        <f>0</f>
        <v>0</v>
      </c>
      <c r="O614" s="12"/>
      <c r="P614" s="16">
        <f t="shared" si="48"/>
        <v>1</v>
      </c>
      <c r="Q614" s="18">
        <f t="shared" si="49"/>
        <v>0</v>
      </c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6"/>
      <c r="B615" s="25">
        <v>607</v>
      </c>
      <c r="C615" s="36" t="s">
        <v>629</v>
      </c>
      <c r="D615" s="46" t="s">
        <v>22</v>
      </c>
      <c r="E615" s="47">
        <v>2031</v>
      </c>
      <c r="F615" s="48">
        <v>1</v>
      </c>
      <c r="G615" s="49">
        <f t="shared" si="45"/>
        <v>1692.5</v>
      </c>
      <c r="H615" s="1"/>
      <c r="I615" s="41">
        <v>607</v>
      </c>
      <c r="J615" s="44" t="str">
        <f t="shared" si="46"/>
        <v>Фара левая , 676.512.005</v>
      </c>
      <c r="K615" s="43"/>
      <c r="L615" s="7"/>
      <c r="M615" s="16" t="str">
        <f t="shared" si="47"/>
        <v>шт</v>
      </c>
      <c r="N615" s="17">
        <f>0</f>
        <v>0</v>
      </c>
      <c r="O615" s="12"/>
      <c r="P615" s="16">
        <f t="shared" si="48"/>
        <v>1</v>
      </c>
      <c r="Q615" s="18">
        <f t="shared" si="49"/>
        <v>0</v>
      </c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30" x14ac:dyDescent="0.25">
      <c r="A616" s="6"/>
      <c r="B616" s="25">
        <v>608</v>
      </c>
      <c r="C616" s="36" t="s">
        <v>630</v>
      </c>
      <c r="D616" s="46" t="s">
        <v>22</v>
      </c>
      <c r="E616" s="47">
        <v>52.5</v>
      </c>
      <c r="F616" s="48">
        <v>8</v>
      </c>
      <c r="G616" s="49">
        <f t="shared" si="45"/>
        <v>350</v>
      </c>
      <c r="H616" s="1"/>
      <c r="I616" s="41">
        <v>608</v>
      </c>
      <c r="J616" s="44" t="str">
        <f t="shared" si="46"/>
        <v xml:space="preserve">Сальник переднего моста с обоймой (30*50), 69-2401034 </v>
      </c>
      <c r="K616" s="43"/>
      <c r="L616" s="7"/>
      <c r="M616" s="16" t="str">
        <f t="shared" si="47"/>
        <v>шт</v>
      </c>
      <c r="N616" s="17">
        <f>0</f>
        <v>0</v>
      </c>
      <c r="O616" s="12"/>
      <c r="P616" s="16">
        <f t="shared" si="48"/>
        <v>8</v>
      </c>
      <c r="Q616" s="18">
        <f t="shared" si="49"/>
        <v>0</v>
      </c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6"/>
      <c r="B617" s="25">
        <v>609</v>
      </c>
      <c r="C617" s="36" t="s">
        <v>631</v>
      </c>
      <c r="D617" s="46" t="s">
        <v>22</v>
      </c>
      <c r="E617" s="47">
        <v>594</v>
      </c>
      <c r="F617" s="48">
        <v>2</v>
      </c>
      <c r="G617" s="49">
        <f t="shared" si="45"/>
        <v>990</v>
      </c>
      <c r="H617" s="1"/>
      <c r="I617" s="41">
        <v>609</v>
      </c>
      <c r="J617" s="44" t="str">
        <f t="shared" si="46"/>
        <v>Ремень ручейковый, 6PK-1195</v>
      </c>
      <c r="K617" s="43"/>
      <c r="L617" s="7"/>
      <c r="M617" s="16" t="str">
        <f t="shared" si="47"/>
        <v>шт</v>
      </c>
      <c r="N617" s="17">
        <f>0</f>
        <v>0</v>
      </c>
      <c r="O617" s="12"/>
      <c r="P617" s="16">
        <f t="shared" si="48"/>
        <v>2</v>
      </c>
      <c r="Q617" s="18">
        <f t="shared" si="49"/>
        <v>0</v>
      </c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6"/>
      <c r="B618" s="25">
        <v>610</v>
      </c>
      <c r="C618" s="36" t="s">
        <v>632</v>
      </c>
      <c r="D618" s="46" t="s">
        <v>22</v>
      </c>
      <c r="E618" s="47">
        <v>586.5</v>
      </c>
      <c r="F618" s="48">
        <v>1</v>
      </c>
      <c r="G618" s="49">
        <f t="shared" si="45"/>
        <v>488.75</v>
      </c>
      <c r="H618" s="1"/>
      <c r="I618" s="41">
        <v>610</v>
      </c>
      <c r="J618" s="44" t="str">
        <f t="shared" si="46"/>
        <v>Ремень насоса ГУР с большим шкивом, 6РК-1190</v>
      </c>
      <c r="K618" s="43"/>
      <c r="L618" s="7"/>
      <c r="M618" s="16" t="str">
        <f t="shared" si="47"/>
        <v>шт</v>
      </c>
      <c r="N618" s="17">
        <f>0</f>
        <v>0</v>
      </c>
      <c r="O618" s="12"/>
      <c r="P618" s="16">
        <f t="shared" si="48"/>
        <v>1</v>
      </c>
      <c r="Q618" s="18">
        <f t="shared" si="49"/>
        <v>0</v>
      </c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6"/>
      <c r="B619" s="25">
        <v>611</v>
      </c>
      <c r="C619" s="36" t="s">
        <v>633</v>
      </c>
      <c r="D619" s="46" t="s">
        <v>22</v>
      </c>
      <c r="E619" s="47">
        <v>594</v>
      </c>
      <c r="F619" s="48">
        <v>4</v>
      </c>
      <c r="G619" s="49">
        <f t="shared" si="45"/>
        <v>1980</v>
      </c>
      <c r="H619" s="1"/>
      <c r="I619" s="41">
        <v>611</v>
      </c>
      <c r="J619" s="44" t="str">
        <f t="shared" si="46"/>
        <v>Ремень , 6РК1195</v>
      </c>
      <c r="K619" s="43"/>
      <c r="L619" s="7"/>
      <c r="M619" s="16" t="str">
        <f t="shared" si="47"/>
        <v>шт</v>
      </c>
      <c r="N619" s="17">
        <f>0</f>
        <v>0</v>
      </c>
      <c r="O619" s="12"/>
      <c r="P619" s="16">
        <f t="shared" si="48"/>
        <v>4</v>
      </c>
      <c r="Q619" s="18">
        <f t="shared" si="49"/>
        <v>0</v>
      </c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6"/>
      <c r="B620" s="25">
        <v>612</v>
      </c>
      <c r="C620" s="36" t="s">
        <v>634</v>
      </c>
      <c r="D620" s="46" t="s">
        <v>22</v>
      </c>
      <c r="E620" s="47">
        <v>555</v>
      </c>
      <c r="F620" s="48">
        <v>4</v>
      </c>
      <c r="G620" s="49">
        <f t="shared" si="45"/>
        <v>1850</v>
      </c>
      <c r="H620" s="1"/>
      <c r="I620" s="41">
        <v>612</v>
      </c>
      <c r="J620" s="44" t="str">
        <f t="shared" si="46"/>
        <v>Ремень генератора, 6РК1220</v>
      </c>
      <c r="K620" s="43"/>
      <c r="L620" s="7"/>
      <c r="M620" s="16" t="str">
        <f t="shared" si="47"/>
        <v>шт</v>
      </c>
      <c r="N620" s="17">
        <f>0</f>
        <v>0</v>
      </c>
      <c r="O620" s="12"/>
      <c r="P620" s="16">
        <f t="shared" si="48"/>
        <v>4</v>
      </c>
      <c r="Q620" s="18">
        <f t="shared" si="49"/>
        <v>0</v>
      </c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6"/>
      <c r="B621" s="25">
        <v>613</v>
      </c>
      <c r="C621" s="36" t="s">
        <v>635</v>
      </c>
      <c r="D621" s="46" t="s">
        <v>22</v>
      </c>
      <c r="E621" s="47">
        <v>630</v>
      </c>
      <c r="F621" s="48">
        <v>8</v>
      </c>
      <c r="G621" s="49">
        <f t="shared" si="45"/>
        <v>4200</v>
      </c>
      <c r="H621" s="1"/>
      <c r="I621" s="41">
        <v>613</v>
      </c>
      <c r="J621" s="44" t="str">
        <f t="shared" si="46"/>
        <v>Ремень 40524, 40525, 40904 Евро-3, 6РК1275</v>
      </c>
      <c r="K621" s="43"/>
      <c r="L621" s="7"/>
      <c r="M621" s="16" t="str">
        <f t="shared" si="47"/>
        <v>шт</v>
      </c>
      <c r="N621" s="17">
        <f>0</f>
        <v>0</v>
      </c>
      <c r="O621" s="12"/>
      <c r="P621" s="16">
        <f t="shared" si="48"/>
        <v>8</v>
      </c>
      <c r="Q621" s="18">
        <f t="shared" si="49"/>
        <v>0</v>
      </c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6"/>
      <c r="B622" s="25">
        <v>614</v>
      </c>
      <c r="C622" s="36" t="s">
        <v>636</v>
      </c>
      <c r="D622" s="46" t="s">
        <v>22</v>
      </c>
      <c r="E622" s="47">
        <v>3225</v>
      </c>
      <c r="F622" s="48">
        <v>12</v>
      </c>
      <c r="G622" s="49">
        <f t="shared" si="45"/>
        <v>32250</v>
      </c>
      <c r="H622" s="1"/>
      <c r="I622" s="41">
        <v>614</v>
      </c>
      <c r="J622" s="44" t="str">
        <f t="shared" si="46"/>
        <v>Насос тосола 12 V, 75-3780-01</v>
      </c>
      <c r="K622" s="43"/>
      <c r="L622" s="7"/>
      <c r="M622" s="16" t="str">
        <f t="shared" si="47"/>
        <v>шт</v>
      </c>
      <c r="N622" s="17">
        <f>0</f>
        <v>0</v>
      </c>
      <c r="O622" s="12"/>
      <c r="P622" s="16">
        <f t="shared" si="48"/>
        <v>12</v>
      </c>
      <c r="Q622" s="18">
        <f t="shared" si="49"/>
        <v>0</v>
      </c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6"/>
      <c r="B623" s="25">
        <v>615</v>
      </c>
      <c r="C623" s="36" t="s">
        <v>637</v>
      </c>
      <c r="D623" s="46" t="s">
        <v>22</v>
      </c>
      <c r="E623" s="47">
        <v>957</v>
      </c>
      <c r="F623" s="48">
        <v>6</v>
      </c>
      <c r="G623" s="49">
        <f t="shared" si="45"/>
        <v>4785</v>
      </c>
      <c r="H623" s="1"/>
      <c r="I623" s="41">
        <v>615</v>
      </c>
      <c r="J623" s="44" t="str">
        <f t="shared" si="46"/>
        <v>Подшипник дифференциала, 7510</v>
      </c>
      <c r="K623" s="43"/>
      <c r="L623" s="7"/>
      <c r="M623" s="16" t="str">
        <f t="shared" si="47"/>
        <v>шт</v>
      </c>
      <c r="N623" s="17">
        <f>0</f>
        <v>0</v>
      </c>
      <c r="O623" s="12"/>
      <c r="P623" s="16">
        <f t="shared" si="48"/>
        <v>6</v>
      </c>
      <c r="Q623" s="18">
        <f t="shared" si="49"/>
        <v>0</v>
      </c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6"/>
      <c r="B624" s="25">
        <v>616</v>
      </c>
      <c r="C624" s="36" t="s">
        <v>638</v>
      </c>
      <c r="D624" s="46" t="s">
        <v>22</v>
      </c>
      <c r="E624" s="47">
        <v>7950</v>
      </c>
      <c r="F624" s="48">
        <v>3</v>
      </c>
      <c r="G624" s="49">
        <f t="shared" si="45"/>
        <v>19875</v>
      </c>
      <c r="H624" s="1"/>
      <c r="I624" s="41">
        <v>616</v>
      </c>
      <c r="J624" s="44" t="str">
        <f t="shared" si="46"/>
        <v xml:space="preserve">Стартер УАЗ, 93-3708 </v>
      </c>
      <c r="K624" s="43"/>
      <c r="L624" s="7"/>
      <c r="M624" s="16" t="str">
        <f t="shared" si="47"/>
        <v>шт</v>
      </c>
      <c r="N624" s="17">
        <f>0</f>
        <v>0</v>
      </c>
      <c r="O624" s="12"/>
      <c r="P624" s="16">
        <f t="shared" si="48"/>
        <v>3</v>
      </c>
      <c r="Q624" s="18">
        <f t="shared" si="49"/>
        <v>0</v>
      </c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6"/>
      <c r="B625" s="25">
        <v>617</v>
      </c>
      <c r="C625" s="36" t="s">
        <v>639</v>
      </c>
      <c r="D625" s="46" t="s">
        <v>22</v>
      </c>
      <c r="E625" s="47">
        <v>577.5</v>
      </c>
      <c r="F625" s="48">
        <v>5</v>
      </c>
      <c r="G625" s="49">
        <f t="shared" si="45"/>
        <v>2406.25</v>
      </c>
      <c r="H625" s="1"/>
      <c r="I625" s="41">
        <v>617</v>
      </c>
      <c r="J625" s="44" t="str">
        <f t="shared" si="46"/>
        <v>Фильтр маслянный УАЗ, LX -01-М</v>
      </c>
      <c r="K625" s="43"/>
      <c r="L625" s="7"/>
      <c r="M625" s="16" t="str">
        <f t="shared" si="47"/>
        <v>шт</v>
      </c>
      <c r="N625" s="17">
        <f>0</f>
        <v>0</v>
      </c>
      <c r="O625" s="12"/>
      <c r="P625" s="16">
        <f t="shared" si="48"/>
        <v>5</v>
      </c>
      <c r="Q625" s="18">
        <f t="shared" si="49"/>
        <v>0</v>
      </c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30" x14ac:dyDescent="0.25">
      <c r="A626" s="6"/>
      <c r="B626" s="25">
        <v>618</v>
      </c>
      <c r="C626" s="36" t="s">
        <v>640</v>
      </c>
      <c r="D626" s="46" t="s">
        <v>22</v>
      </c>
      <c r="E626" s="47">
        <v>3426</v>
      </c>
      <c r="F626" s="48">
        <v>6</v>
      </c>
      <c r="G626" s="49">
        <f t="shared" si="45"/>
        <v>17130</v>
      </c>
      <c r="H626" s="1"/>
      <c r="I626" s="41">
        <v>618</v>
      </c>
      <c r="J626" s="44" t="str">
        <f t="shared" si="46"/>
        <v>Амортизатор задний УАЗ-Патриот газомасляный, PLAZA АВ 157</v>
      </c>
      <c r="K626" s="43"/>
      <c r="L626" s="7"/>
      <c r="M626" s="16" t="str">
        <f t="shared" si="47"/>
        <v>шт</v>
      </c>
      <c r="N626" s="17">
        <f>0</f>
        <v>0</v>
      </c>
      <c r="O626" s="12"/>
      <c r="P626" s="16">
        <f t="shared" si="48"/>
        <v>6</v>
      </c>
      <c r="Q626" s="18">
        <f t="shared" si="49"/>
        <v>0</v>
      </c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6"/>
      <c r="B627" s="25">
        <v>619</v>
      </c>
      <c r="C627" s="36" t="s">
        <v>641</v>
      </c>
      <c r="D627" s="46" t="s">
        <v>22</v>
      </c>
      <c r="E627" s="47">
        <v>7545</v>
      </c>
      <c r="F627" s="48">
        <v>1</v>
      </c>
      <c r="G627" s="49">
        <f t="shared" si="45"/>
        <v>6287.5</v>
      </c>
      <c r="H627" s="1"/>
      <c r="I627" s="41">
        <v>619</v>
      </c>
      <c r="J627" s="44" t="str">
        <f t="shared" si="46"/>
        <v>Стартер, ST4218-12V-1/9kW</v>
      </c>
      <c r="K627" s="43"/>
      <c r="L627" s="7"/>
      <c r="M627" s="16" t="str">
        <f t="shared" si="47"/>
        <v>шт</v>
      </c>
      <c r="N627" s="17">
        <f>0</f>
        <v>0</v>
      </c>
      <c r="O627" s="12"/>
      <c r="P627" s="16">
        <f t="shared" si="48"/>
        <v>1</v>
      </c>
      <c r="Q627" s="18">
        <f t="shared" si="49"/>
        <v>0</v>
      </c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6"/>
      <c r="B628" s="25">
        <v>620</v>
      </c>
      <c r="C628" s="36" t="s">
        <v>642</v>
      </c>
      <c r="D628" s="46" t="s">
        <v>22</v>
      </c>
      <c r="E628" s="47">
        <v>270</v>
      </c>
      <c r="F628" s="48">
        <v>3</v>
      </c>
      <c r="G628" s="49">
        <f t="shared" si="45"/>
        <v>675</v>
      </c>
      <c r="H628" s="1"/>
      <c r="I628" s="41">
        <v>620</v>
      </c>
      <c r="J628" s="44" t="str">
        <f t="shared" si="46"/>
        <v>Фильтр воздушный, TSN 9.1.97</v>
      </c>
      <c r="K628" s="43"/>
      <c r="L628" s="7"/>
      <c r="M628" s="16" t="str">
        <f t="shared" si="47"/>
        <v>шт</v>
      </c>
      <c r="N628" s="17">
        <f>0</f>
        <v>0</v>
      </c>
      <c r="O628" s="12"/>
      <c r="P628" s="16">
        <f t="shared" si="48"/>
        <v>3</v>
      </c>
      <c r="Q628" s="18">
        <f t="shared" si="49"/>
        <v>0</v>
      </c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30" x14ac:dyDescent="0.25">
      <c r="A629" s="6"/>
      <c r="B629" s="25">
        <v>621</v>
      </c>
      <c r="C629" s="36" t="s">
        <v>643</v>
      </c>
      <c r="D629" s="46" t="s">
        <v>22</v>
      </c>
      <c r="E629" s="47">
        <v>5775</v>
      </c>
      <c r="F629" s="48">
        <v>1</v>
      </c>
      <c r="G629" s="49">
        <f t="shared" si="45"/>
        <v>4812.5</v>
      </c>
      <c r="H629" s="1"/>
      <c r="I629" s="41">
        <v>621</v>
      </c>
      <c r="J629" s="44" t="str">
        <f t="shared" si="46"/>
        <v>Стекло ветровое  УАЗ-452, 3741 с полосой, YAZT0014</v>
      </c>
      <c r="K629" s="43"/>
      <c r="L629" s="7"/>
      <c r="M629" s="16" t="str">
        <f t="shared" si="47"/>
        <v>шт</v>
      </c>
      <c r="N629" s="17">
        <f>0</f>
        <v>0</v>
      </c>
      <c r="O629" s="12"/>
      <c r="P629" s="16">
        <f t="shared" si="48"/>
        <v>1</v>
      </c>
      <c r="Q629" s="18">
        <f t="shared" si="49"/>
        <v>0</v>
      </c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6"/>
      <c r="B630" s="25">
        <v>622</v>
      </c>
      <c r="C630" s="36" t="s">
        <v>644</v>
      </c>
      <c r="D630" s="46" t="s">
        <v>22</v>
      </c>
      <c r="E630" s="47">
        <v>85.5</v>
      </c>
      <c r="F630" s="48">
        <v>64</v>
      </c>
      <c r="G630" s="49">
        <f t="shared" si="45"/>
        <v>4560</v>
      </c>
      <c r="H630" s="1"/>
      <c r="I630" s="41">
        <v>622</v>
      </c>
      <c r="J630" s="44" t="str">
        <f t="shared" si="46"/>
        <v>Болт кардана  с гайкой ГАЗ, УАЗ, Б10-1-30</v>
      </c>
      <c r="K630" s="43"/>
      <c r="L630" s="7"/>
      <c r="M630" s="16" t="str">
        <f t="shared" si="47"/>
        <v>шт</v>
      </c>
      <c r="N630" s="17">
        <f>0</f>
        <v>0</v>
      </c>
      <c r="O630" s="12"/>
      <c r="P630" s="16">
        <f t="shared" si="48"/>
        <v>64</v>
      </c>
      <c r="Q630" s="18">
        <f t="shared" si="49"/>
        <v>0</v>
      </c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30" x14ac:dyDescent="0.25">
      <c r="A631" s="6"/>
      <c r="B631" s="25">
        <v>623</v>
      </c>
      <c r="C631" s="36" t="s">
        <v>645</v>
      </c>
      <c r="D631" s="46" t="s">
        <v>23</v>
      </c>
      <c r="E631" s="47">
        <v>3675</v>
      </c>
      <c r="F631" s="48">
        <v>2</v>
      </c>
      <c r="G631" s="49">
        <f t="shared" si="45"/>
        <v>6125</v>
      </c>
      <c r="H631" s="1"/>
      <c r="I631" s="41">
        <v>623</v>
      </c>
      <c r="J631" s="44" t="str">
        <f t="shared" si="46"/>
        <v xml:space="preserve">Муфта отключения колеса (2шт), ВИАМ 002.303531 </v>
      </c>
      <c r="K631" s="43"/>
      <c r="L631" s="7"/>
      <c r="M631" s="16" t="str">
        <f t="shared" si="47"/>
        <v>компл</v>
      </c>
      <c r="N631" s="17">
        <f>0</f>
        <v>0</v>
      </c>
      <c r="O631" s="12"/>
      <c r="P631" s="16">
        <f t="shared" si="48"/>
        <v>2</v>
      </c>
      <c r="Q631" s="18">
        <f t="shared" si="49"/>
        <v>0</v>
      </c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6"/>
      <c r="B632" s="25">
        <v>624</v>
      </c>
      <c r="C632" s="36" t="s">
        <v>646</v>
      </c>
      <c r="D632" s="46" t="s">
        <v>22</v>
      </c>
      <c r="E632" s="47">
        <v>225</v>
      </c>
      <c r="F632" s="48">
        <v>1</v>
      </c>
      <c r="G632" s="49">
        <f t="shared" si="45"/>
        <v>187.5</v>
      </c>
      <c r="H632" s="1"/>
      <c r="I632" s="41">
        <v>624</v>
      </c>
      <c r="J632" s="44" t="str">
        <f t="shared" si="46"/>
        <v>прокладка, ГБЦ УАЗ 421-1003020</v>
      </c>
      <c r="K632" s="43"/>
      <c r="L632" s="7"/>
      <c r="M632" s="16" t="str">
        <f t="shared" si="47"/>
        <v>шт</v>
      </c>
      <c r="N632" s="17">
        <f>0</f>
        <v>0</v>
      </c>
      <c r="O632" s="12"/>
      <c r="P632" s="16">
        <f t="shared" si="48"/>
        <v>1</v>
      </c>
      <c r="Q632" s="18">
        <f t="shared" si="49"/>
        <v>0</v>
      </c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6"/>
      <c r="B633" s="25">
        <v>625</v>
      </c>
      <c r="C633" s="36" t="s">
        <v>647</v>
      </c>
      <c r="D633" s="46" t="s">
        <v>23</v>
      </c>
      <c r="E633" s="47">
        <v>4458</v>
      </c>
      <c r="F633" s="48">
        <v>1</v>
      </c>
      <c r="G633" s="49">
        <f t="shared" si="45"/>
        <v>3715</v>
      </c>
      <c r="H633" s="1"/>
      <c r="I633" s="41">
        <v>625</v>
      </c>
      <c r="J633" s="44" t="str">
        <f t="shared" si="46"/>
        <v>Ремень инерционный, двухточечный</v>
      </c>
      <c r="K633" s="43"/>
      <c r="L633" s="7"/>
      <c r="M633" s="16" t="str">
        <f t="shared" si="47"/>
        <v>компл</v>
      </c>
      <c r="N633" s="17">
        <f>0</f>
        <v>0</v>
      </c>
      <c r="O633" s="12"/>
      <c r="P633" s="16">
        <f t="shared" si="48"/>
        <v>1</v>
      </c>
      <c r="Q633" s="18">
        <f t="shared" si="49"/>
        <v>0</v>
      </c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6"/>
      <c r="B634" s="25">
        <v>626</v>
      </c>
      <c r="C634" s="36" t="s">
        <v>648</v>
      </c>
      <c r="D634" s="46" t="s">
        <v>22</v>
      </c>
      <c r="E634" s="47">
        <v>307500</v>
      </c>
      <c r="F634" s="48">
        <v>1</v>
      </c>
      <c r="G634" s="49">
        <f t="shared" si="45"/>
        <v>256250</v>
      </c>
      <c r="H634" s="1"/>
      <c r="I634" s="41">
        <v>626</v>
      </c>
      <c r="J634" s="44" t="str">
        <f t="shared" si="46"/>
        <v>Двигатель УАЗ, ЗМЗ-40911</v>
      </c>
      <c r="K634" s="43"/>
      <c r="L634" s="7"/>
      <c r="M634" s="16" t="str">
        <f t="shared" si="47"/>
        <v>шт</v>
      </c>
      <c r="N634" s="17">
        <f>0</f>
        <v>0</v>
      </c>
      <c r="O634" s="12"/>
      <c r="P634" s="16">
        <f t="shared" si="48"/>
        <v>1</v>
      </c>
      <c r="Q634" s="18">
        <f t="shared" si="49"/>
        <v>0</v>
      </c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30" x14ac:dyDescent="0.25">
      <c r="A635" s="6"/>
      <c r="B635" s="25">
        <v>627</v>
      </c>
      <c r="C635" s="36" t="s">
        <v>649</v>
      </c>
      <c r="D635" s="46" t="s">
        <v>23</v>
      </c>
      <c r="E635" s="47">
        <v>4458</v>
      </c>
      <c r="F635" s="48">
        <v>1</v>
      </c>
      <c r="G635" s="49">
        <f t="shared" si="45"/>
        <v>3715</v>
      </c>
      <c r="H635" s="1"/>
      <c r="I635" s="41">
        <v>627</v>
      </c>
      <c r="J635" s="44" t="str">
        <f t="shared" si="46"/>
        <v xml:space="preserve">Ремень безопасности универсальный (компл,2ед) , Инерционные </v>
      </c>
      <c r="K635" s="43"/>
      <c r="L635" s="7"/>
      <c r="M635" s="16" t="str">
        <f t="shared" si="47"/>
        <v>компл</v>
      </c>
      <c r="N635" s="17">
        <f>0</f>
        <v>0</v>
      </c>
      <c r="O635" s="12"/>
      <c r="P635" s="16">
        <f t="shared" si="48"/>
        <v>1</v>
      </c>
      <c r="Q635" s="18">
        <f t="shared" si="49"/>
        <v>0</v>
      </c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6"/>
      <c r="B636" s="25">
        <v>628</v>
      </c>
      <c r="C636" s="36" t="s">
        <v>650</v>
      </c>
      <c r="D636" s="46" t="s">
        <v>22</v>
      </c>
      <c r="E636" s="47">
        <v>85.5</v>
      </c>
      <c r="F636" s="48">
        <v>16</v>
      </c>
      <c r="G636" s="49">
        <f t="shared" si="45"/>
        <v>1140</v>
      </c>
      <c r="H636" s="1"/>
      <c r="I636" s="41">
        <v>628</v>
      </c>
      <c r="J636" s="44" t="str">
        <f t="shared" si="46"/>
        <v>Болт, М10х30х1 кардана УАЗ</v>
      </c>
      <c r="K636" s="43"/>
      <c r="L636" s="7"/>
      <c r="M636" s="16" t="str">
        <f t="shared" si="47"/>
        <v>шт</v>
      </c>
      <c r="N636" s="17">
        <f>0</f>
        <v>0</v>
      </c>
      <c r="O636" s="12"/>
      <c r="P636" s="16">
        <f t="shared" si="48"/>
        <v>16</v>
      </c>
      <c r="Q636" s="18">
        <f t="shared" si="49"/>
        <v>0</v>
      </c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30" x14ac:dyDescent="0.25">
      <c r="A637" s="6"/>
      <c r="B637" s="25">
        <v>629</v>
      </c>
      <c r="C637" s="36" t="s">
        <v>651</v>
      </c>
      <c r="D637" s="46" t="s">
        <v>23</v>
      </c>
      <c r="E637" s="47">
        <v>709.5</v>
      </c>
      <c r="F637" s="48">
        <v>4</v>
      </c>
      <c r="G637" s="49">
        <f t="shared" si="45"/>
        <v>2365</v>
      </c>
      <c r="H637" s="1"/>
      <c r="I637" s="41">
        <v>629</v>
      </c>
      <c r="J637" s="44" t="str">
        <f t="shared" si="46"/>
        <v>Шпилька ступицы переднего колеса (10шт), М22*1,50*85</v>
      </c>
      <c r="K637" s="43"/>
      <c r="L637" s="7"/>
      <c r="M637" s="16" t="str">
        <f t="shared" si="47"/>
        <v>компл</v>
      </c>
      <c r="N637" s="17">
        <f>0</f>
        <v>0</v>
      </c>
      <c r="O637" s="12"/>
      <c r="P637" s="16">
        <f t="shared" si="48"/>
        <v>4</v>
      </c>
      <c r="Q637" s="18">
        <f t="shared" si="49"/>
        <v>0</v>
      </c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30" x14ac:dyDescent="0.25">
      <c r="A638" s="6"/>
      <c r="B638" s="25">
        <v>630</v>
      </c>
      <c r="C638" s="36" t="s">
        <v>652</v>
      </c>
      <c r="D638" s="46" t="s">
        <v>22</v>
      </c>
      <c r="E638" s="47">
        <v>519</v>
      </c>
      <c r="F638" s="48">
        <v>3</v>
      </c>
      <c r="G638" s="49">
        <f t="shared" si="45"/>
        <v>1297.5</v>
      </c>
      <c r="H638" s="1"/>
      <c r="I638" s="41">
        <v>630</v>
      </c>
      <c r="J638" s="44" t="str">
        <f t="shared" si="46"/>
        <v>Датчик давления масла  ММ 358, ММ 358 3829010</v>
      </c>
      <c r="K638" s="43"/>
      <c r="L638" s="7"/>
      <c r="M638" s="16" t="str">
        <f t="shared" si="47"/>
        <v>шт</v>
      </c>
      <c r="N638" s="17">
        <f>0</f>
        <v>0</v>
      </c>
      <c r="O638" s="12"/>
      <c r="P638" s="16">
        <f t="shared" si="48"/>
        <v>3</v>
      </c>
      <c r="Q638" s="18">
        <f t="shared" si="49"/>
        <v>0</v>
      </c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6"/>
      <c r="B639" s="25">
        <v>631</v>
      </c>
      <c r="C639" s="36" t="s">
        <v>653</v>
      </c>
      <c r="D639" s="46" t="s">
        <v>22</v>
      </c>
      <c r="E639" s="47">
        <v>405</v>
      </c>
      <c r="F639" s="48">
        <v>8</v>
      </c>
      <c r="G639" s="49">
        <f t="shared" si="45"/>
        <v>2700</v>
      </c>
      <c r="H639" s="1"/>
      <c r="I639" s="41">
        <v>631</v>
      </c>
      <c r="J639" s="44" t="str">
        <f t="shared" si="46"/>
        <v>Фонарь передний, ПФ-130-А</v>
      </c>
      <c r="K639" s="43"/>
      <c r="L639" s="7"/>
      <c r="M639" s="16" t="str">
        <f t="shared" si="47"/>
        <v>шт</v>
      </c>
      <c r="N639" s="17">
        <f>0</f>
        <v>0</v>
      </c>
      <c r="O639" s="12"/>
      <c r="P639" s="16">
        <f t="shared" si="48"/>
        <v>8</v>
      </c>
      <c r="Q639" s="18">
        <f t="shared" si="49"/>
        <v>0</v>
      </c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6"/>
      <c r="B640" s="25">
        <v>632</v>
      </c>
      <c r="C640" s="36" t="s">
        <v>654</v>
      </c>
      <c r="D640" s="46" t="s">
        <v>22</v>
      </c>
      <c r="E640" s="47">
        <v>570</v>
      </c>
      <c r="F640" s="48">
        <v>3</v>
      </c>
      <c r="G640" s="49">
        <f t="shared" si="45"/>
        <v>1425</v>
      </c>
      <c r="H640" s="1"/>
      <c r="I640" s="41">
        <v>632</v>
      </c>
      <c r="J640" s="44" t="str">
        <f t="shared" si="46"/>
        <v>Фильтр масляный, С-102 "GB"</v>
      </c>
      <c r="K640" s="43"/>
      <c r="L640" s="7"/>
      <c r="M640" s="16" t="str">
        <f t="shared" si="47"/>
        <v>шт</v>
      </c>
      <c r="N640" s="17">
        <f>0</f>
        <v>0</v>
      </c>
      <c r="O640" s="12"/>
      <c r="P640" s="16">
        <f t="shared" si="48"/>
        <v>3</v>
      </c>
      <c r="Q640" s="18">
        <f t="shared" si="49"/>
        <v>0</v>
      </c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6"/>
      <c r="B641" s="25">
        <v>633</v>
      </c>
      <c r="C641" s="36" t="s">
        <v>655</v>
      </c>
      <c r="D641" s="46" t="s">
        <v>22</v>
      </c>
      <c r="E641" s="47">
        <v>375</v>
      </c>
      <c r="F641" s="48">
        <v>2</v>
      </c>
      <c r="G641" s="49">
        <f t="shared" si="45"/>
        <v>625</v>
      </c>
      <c r="H641" s="1"/>
      <c r="I641" s="41">
        <v>633</v>
      </c>
      <c r="J641" s="44" t="str">
        <f t="shared" si="46"/>
        <v>Термостат, ТС107-1306100-04М</v>
      </c>
      <c r="K641" s="43"/>
      <c r="L641" s="7"/>
      <c r="M641" s="16" t="str">
        <f t="shared" si="47"/>
        <v>шт</v>
      </c>
      <c r="N641" s="17">
        <f>0</f>
        <v>0</v>
      </c>
      <c r="O641" s="12"/>
      <c r="P641" s="16">
        <f t="shared" si="48"/>
        <v>2</v>
      </c>
      <c r="Q641" s="18">
        <f t="shared" si="49"/>
        <v>0</v>
      </c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6"/>
      <c r="B642" s="25">
        <v>634</v>
      </c>
      <c r="C642" s="36" t="s">
        <v>656</v>
      </c>
      <c r="D642" s="46" t="s">
        <v>22</v>
      </c>
      <c r="E642" s="47">
        <v>90</v>
      </c>
      <c r="F642" s="48">
        <v>10</v>
      </c>
      <c r="G642" s="49">
        <f t="shared" si="45"/>
        <v>750</v>
      </c>
      <c r="H642" s="1"/>
      <c r="I642" s="41">
        <v>634</v>
      </c>
      <c r="J642" s="44" t="str">
        <f t="shared" si="46"/>
        <v>Гайка шпильки колеса, УАЗ 20-3101040-Б</v>
      </c>
      <c r="K642" s="43"/>
      <c r="L642" s="7"/>
      <c r="M642" s="16" t="str">
        <f t="shared" si="47"/>
        <v>шт</v>
      </c>
      <c r="N642" s="17">
        <f>0</f>
        <v>0</v>
      </c>
      <c r="O642" s="12"/>
      <c r="P642" s="16">
        <f t="shared" si="48"/>
        <v>10</v>
      </c>
      <c r="Q642" s="18">
        <f t="shared" si="49"/>
        <v>0</v>
      </c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30" x14ac:dyDescent="0.25">
      <c r="A643" s="6"/>
      <c r="B643" s="25">
        <v>635</v>
      </c>
      <c r="C643" s="36" t="s">
        <v>657</v>
      </c>
      <c r="D643" s="46" t="s">
        <v>22</v>
      </c>
      <c r="E643" s="47">
        <v>5775</v>
      </c>
      <c r="F643" s="48">
        <v>2</v>
      </c>
      <c r="G643" s="49">
        <f t="shared" si="45"/>
        <v>9625</v>
      </c>
      <c r="H643" s="1"/>
      <c r="I643" s="41">
        <v>635</v>
      </c>
      <c r="J643" s="44" t="str">
        <f t="shared" si="46"/>
        <v>Стекло ветровое УАЗ-3151 3151-5206010, УАЗ-3151 3151-5206010</v>
      </c>
      <c r="K643" s="43"/>
      <c r="L643" s="7"/>
      <c r="M643" s="16" t="str">
        <f t="shared" si="47"/>
        <v>шт</v>
      </c>
      <c r="N643" s="17">
        <f>0</f>
        <v>0</v>
      </c>
      <c r="O643" s="12"/>
      <c r="P643" s="16">
        <f t="shared" si="48"/>
        <v>2</v>
      </c>
      <c r="Q643" s="18">
        <f t="shared" si="49"/>
        <v>0</v>
      </c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6"/>
      <c r="B644" s="25">
        <v>636</v>
      </c>
      <c r="C644" s="36" t="s">
        <v>658</v>
      </c>
      <c r="D644" s="46" t="s">
        <v>22</v>
      </c>
      <c r="E644" s="47">
        <v>10489.5</v>
      </c>
      <c r="F644" s="48">
        <v>1</v>
      </c>
      <c r="G644" s="49">
        <f t="shared" si="45"/>
        <v>8741.25</v>
      </c>
      <c r="H644" s="1"/>
      <c r="I644" s="41">
        <v>636</v>
      </c>
      <c r="J644" s="44" t="str">
        <f t="shared" si="46"/>
        <v>Бак топливный(левый), УАЗ-469 3151 1101009</v>
      </c>
      <c r="K644" s="43"/>
      <c r="L644" s="7"/>
      <c r="M644" s="16" t="str">
        <f t="shared" si="47"/>
        <v>шт</v>
      </c>
      <c r="N644" s="17">
        <f>0</f>
        <v>0</v>
      </c>
      <c r="O644" s="12"/>
      <c r="P644" s="16">
        <f t="shared" si="48"/>
        <v>1</v>
      </c>
      <c r="Q644" s="18">
        <f t="shared" si="49"/>
        <v>0</v>
      </c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6"/>
      <c r="B645" s="25">
        <v>637</v>
      </c>
      <c r="C645" s="36" t="s">
        <v>659</v>
      </c>
      <c r="D645" s="46" t="s">
        <v>22</v>
      </c>
      <c r="E645" s="47">
        <v>11196</v>
      </c>
      <c r="F645" s="48">
        <v>1</v>
      </c>
      <c r="G645" s="49">
        <f t="shared" si="45"/>
        <v>9330</v>
      </c>
      <c r="H645" s="2"/>
      <c r="I645" s="41">
        <v>637</v>
      </c>
      <c r="J645" s="44" t="str">
        <f t="shared" si="46"/>
        <v>Бак топливный(правый), УАЗ-469 3151-1101008</v>
      </c>
      <c r="K645" s="43"/>
      <c r="L645" s="7"/>
      <c r="M645" s="16" t="str">
        <f t="shared" si="47"/>
        <v>шт</v>
      </c>
      <c r="N645" s="17">
        <f>0</f>
        <v>0</v>
      </c>
      <c r="O645" s="12"/>
      <c r="P645" s="16">
        <f t="shared" si="48"/>
        <v>1</v>
      </c>
      <c r="Q645" s="18">
        <f t="shared" si="49"/>
        <v>0</v>
      </c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thickBot="1" x14ac:dyDescent="0.3">
      <c r="A646" s="6"/>
      <c r="B646" s="25">
        <v>638</v>
      </c>
      <c r="C646" s="36" t="s">
        <v>660</v>
      </c>
      <c r="D646" s="46" t="s">
        <v>22</v>
      </c>
      <c r="E646" s="47">
        <v>210</v>
      </c>
      <c r="F646" s="48">
        <v>3</v>
      </c>
      <c r="G646" s="49">
        <f>(E646*F646)/1.2</f>
        <v>525</v>
      </c>
      <c r="H646" s="1"/>
      <c r="I646" s="41">
        <v>638</v>
      </c>
      <c r="J646" s="44" t="str">
        <f t="shared" si="46"/>
        <v>Интегральная схема УАЗ, Я-112А</v>
      </c>
      <c r="K646" s="43"/>
      <c r="L646" s="7"/>
      <c r="M646" s="16" t="str">
        <f t="shared" si="47"/>
        <v>шт</v>
      </c>
      <c r="N646" s="17">
        <f>0</f>
        <v>0</v>
      </c>
      <c r="O646" s="12"/>
      <c r="P646" s="16">
        <f t="shared" si="48"/>
        <v>3</v>
      </c>
      <c r="Q646" s="18">
        <f t="shared" si="49"/>
        <v>0</v>
      </c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899999999999999" customHeight="1" thickBot="1" x14ac:dyDescent="0.3">
      <c r="A647" s="6"/>
      <c r="B647" s="38" t="s">
        <v>4</v>
      </c>
      <c r="C647" s="28"/>
      <c r="D647" s="28"/>
      <c r="E647" s="28"/>
      <c r="F647" s="28"/>
      <c r="G647" s="50">
        <f>SUM(G9:G646)</f>
        <v>10544465.333333334</v>
      </c>
      <c r="H647" s="1"/>
      <c r="I647" s="38" t="s">
        <v>4</v>
      </c>
      <c r="J647" s="26"/>
      <c r="K647" s="26"/>
      <c r="L647" s="26"/>
      <c r="M647" s="26"/>
      <c r="N647" s="26"/>
      <c r="O647" s="26"/>
      <c r="P647" s="27"/>
      <c r="Q647" s="19">
        <f>SUM(Q9:Q646)</f>
        <v>0</v>
      </c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customHeight="1" thickBot="1" x14ac:dyDescent="0.3">
      <c r="A648" s="6"/>
      <c r="B648" s="39" t="s">
        <v>13</v>
      </c>
      <c r="C648" s="35"/>
      <c r="D648" s="35"/>
      <c r="E648" s="35"/>
      <c r="F648" s="23">
        <v>0.2</v>
      </c>
      <c r="G648" s="50">
        <f>G649-G647</f>
        <v>2108893.0666666664</v>
      </c>
      <c r="H648" s="1"/>
      <c r="I648" s="39" t="s">
        <v>13</v>
      </c>
      <c r="J648" s="45"/>
      <c r="K648" s="45"/>
      <c r="L648" s="45"/>
      <c r="M648" s="45"/>
      <c r="N648" s="45"/>
      <c r="O648" s="45"/>
      <c r="P648" s="23">
        <v>0.2</v>
      </c>
      <c r="Q648" s="19">
        <f>Q649-Q647</f>
        <v>0</v>
      </c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thickBot="1" x14ac:dyDescent="0.3">
      <c r="A649" s="6"/>
      <c r="B649" s="40" t="s">
        <v>5</v>
      </c>
      <c r="C649" s="34"/>
      <c r="D649" s="34"/>
      <c r="E649" s="34"/>
      <c r="F649" s="34"/>
      <c r="G649" s="50">
        <f>G647*1.2</f>
        <v>12653358.4</v>
      </c>
      <c r="H649" s="1"/>
      <c r="I649" s="40" t="s">
        <v>5</v>
      </c>
      <c r="J649" s="28"/>
      <c r="K649" s="28"/>
      <c r="L649" s="28"/>
      <c r="M649" s="28"/>
      <c r="N649" s="28"/>
      <c r="O649" s="28"/>
      <c r="P649" s="29"/>
      <c r="Q649" s="8">
        <f>Q647*1.2</f>
        <v>0</v>
      </c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customHeight="1" x14ac:dyDescent="0.25">
      <c r="AA650" s="1"/>
    </row>
    <row r="651" spans="1:27" ht="6" customHeight="1" x14ac:dyDescent="0.25"/>
    <row r="652" spans="1:27" hidden="1" x14ac:dyDescent="0.25"/>
    <row r="653" spans="1:27" ht="3" hidden="1" customHeight="1" x14ac:dyDescent="0.25"/>
    <row r="654" spans="1:27" hidden="1" x14ac:dyDescent="0.25"/>
    <row r="655" spans="1:27" hidden="1" x14ac:dyDescent="0.25">
      <c r="I655" s="1"/>
      <c r="J655" s="1"/>
      <c r="K655" s="1"/>
      <c r="L655" s="1"/>
      <c r="M655" s="2"/>
      <c r="N655" s="2"/>
      <c r="O655" s="2"/>
      <c r="P655" s="1"/>
      <c r="Q655" s="1"/>
    </row>
    <row r="656" spans="1:27" ht="59.25" x14ac:dyDescent="0.25">
      <c r="I656" s="3"/>
      <c r="J656" s="30" t="s">
        <v>14</v>
      </c>
      <c r="K656" s="31"/>
      <c r="L656" s="31"/>
      <c r="M656" s="3"/>
      <c r="N656" s="3"/>
      <c r="O656" s="3"/>
      <c r="P656" s="3"/>
      <c r="Q656" s="3"/>
    </row>
    <row r="657" spans="9:17" x14ac:dyDescent="0.25">
      <c r="I657" s="32"/>
      <c r="J657" s="33"/>
      <c r="K657" s="33"/>
      <c r="L657" s="33"/>
      <c r="M657" s="33"/>
      <c r="N657" s="33"/>
      <c r="O657" s="33"/>
      <c r="P657" s="33"/>
      <c r="Q657" s="33"/>
    </row>
    <row r="658" spans="9:17" x14ac:dyDescent="0.25">
      <c r="I658" s="33"/>
      <c r="J658" s="33"/>
      <c r="K658" s="33"/>
      <c r="L658" s="33"/>
      <c r="M658" s="33"/>
      <c r="N658" s="33"/>
      <c r="O658" s="33"/>
      <c r="P658" s="33"/>
      <c r="Q658" s="33"/>
    </row>
    <row r="659" spans="9:17" x14ac:dyDescent="0.25">
      <c r="I659" s="33"/>
      <c r="J659" s="33"/>
      <c r="K659" s="33"/>
      <c r="L659" s="33"/>
      <c r="M659" s="33"/>
      <c r="N659" s="33"/>
      <c r="O659" s="33"/>
      <c r="P659" s="33"/>
      <c r="Q659" s="33"/>
    </row>
    <row r="660" spans="9:17" x14ac:dyDescent="0.25">
      <c r="I660" s="33"/>
      <c r="J660" s="33"/>
      <c r="K660" s="33"/>
      <c r="L660" s="33"/>
      <c r="M660" s="33"/>
      <c r="N660" s="33"/>
      <c r="O660" s="33"/>
      <c r="P660" s="33"/>
      <c r="Q660" s="33"/>
    </row>
    <row r="661" spans="9:17" x14ac:dyDescent="0.25">
      <c r="I661" s="33"/>
      <c r="J661" s="33"/>
      <c r="K661" s="33"/>
      <c r="L661" s="33"/>
      <c r="M661" s="33"/>
      <c r="N661" s="33"/>
      <c r="O661" s="33"/>
      <c r="P661" s="33"/>
      <c r="Q661" s="33"/>
    </row>
  </sheetData>
  <sheetProtection formatCells="0" formatColumns="0" formatRows="0" insertRows="0" deleteRows="0"/>
  <mergeCells count="7">
    <mergeCell ref="A1:Q1"/>
    <mergeCell ref="I3:Q3"/>
    <mergeCell ref="I7:Q7"/>
    <mergeCell ref="B7:G7"/>
    <mergeCell ref="B4:G4"/>
    <mergeCell ref="I4:L4"/>
    <mergeCell ref="B3:E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Игнатова Татьяна Анатольевна</cp:lastModifiedBy>
  <cp:lastPrinted>2023-04-27T06:10:12Z</cp:lastPrinted>
  <dcterms:created xsi:type="dcterms:W3CDTF">2018-05-22T01:14:50Z</dcterms:created>
  <dcterms:modified xsi:type="dcterms:W3CDTF">2023-06-15T07:23:56Z</dcterms:modified>
</cp:coreProperties>
</file>