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olskiy_in\AppData\Roaming\1C\Файлы\ДокументооборотКОРП\Никольский Игорь Николаевич ceafeab1-28a0-11e2-9d08-6c626d9d0709\"/>
    </mc:Choice>
  </mc:AlternateContent>
  <bookViews>
    <workbookView xWindow="0" yWindow="0" windowWidth="51600" windowHeight="1770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78" i="1"/>
  <c r="G79" i="1"/>
  <c r="G80" i="1"/>
  <c r="G81" i="1"/>
  <c r="G82" i="1"/>
  <c r="G83" i="1"/>
  <c r="G71" i="1"/>
  <c r="G72" i="1"/>
  <c r="G73" i="1"/>
  <c r="G74" i="1"/>
  <c r="G75" i="1"/>
  <c r="G76" i="1"/>
  <c r="G70" i="1"/>
  <c r="G87" i="1"/>
  <c r="G88" i="1"/>
  <c r="G89" i="1"/>
  <c r="G90" i="1"/>
  <c r="G91" i="1"/>
  <c r="G92" i="1"/>
  <c r="G93" i="1"/>
  <c r="G94" i="1"/>
  <c r="G95" i="1"/>
  <c r="G96" i="1"/>
  <c r="G97" i="1"/>
  <c r="G98" i="1"/>
  <c r="G86" i="1"/>
  <c r="G109" i="1"/>
  <c r="G110" i="1"/>
  <c r="G111" i="1"/>
  <c r="G112" i="1"/>
  <c r="G113" i="1"/>
  <c r="G114" i="1"/>
  <c r="G115" i="1"/>
  <c r="G102" i="1"/>
  <c r="G103" i="1"/>
  <c r="G104" i="1"/>
  <c r="G105" i="1"/>
  <c r="G106" i="1"/>
  <c r="G107" i="1"/>
  <c r="G108" i="1"/>
  <c r="G101" i="1"/>
  <c r="N113" i="1"/>
  <c r="N112" i="1"/>
  <c r="N110" i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N109" i="1"/>
  <c r="N111" i="1"/>
  <c r="N114" i="1"/>
  <c r="M109" i="1"/>
  <c r="M110" i="1"/>
  <c r="M111" i="1"/>
  <c r="M112" i="1"/>
  <c r="M113" i="1"/>
  <c r="M114" i="1"/>
  <c r="I114" i="1" l="1"/>
  <c r="I113" i="1"/>
  <c r="I112" i="1"/>
  <c r="I111" i="1"/>
  <c r="I110" i="1"/>
  <c r="I109" i="1"/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P60" i="1" l="1"/>
  <c r="Q60" i="1" s="1"/>
  <c r="N60" i="1"/>
  <c r="M60" i="1"/>
  <c r="I60" i="1"/>
  <c r="G60" i="1"/>
  <c r="P59" i="1"/>
  <c r="Q59" i="1" s="1"/>
  <c r="N59" i="1"/>
  <c r="M59" i="1"/>
  <c r="I59" i="1"/>
  <c r="G59" i="1"/>
  <c r="P58" i="1"/>
  <c r="Q58" i="1" s="1"/>
  <c r="N58" i="1"/>
  <c r="M58" i="1"/>
  <c r="I58" i="1"/>
  <c r="G58" i="1"/>
  <c r="P57" i="1"/>
  <c r="Q57" i="1" s="1"/>
  <c r="N57" i="1"/>
  <c r="M57" i="1"/>
  <c r="I57" i="1"/>
  <c r="G57" i="1"/>
  <c r="P83" i="1"/>
  <c r="Q83" i="1" s="1"/>
  <c r="N83" i="1"/>
  <c r="M83" i="1"/>
  <c r="I83" i="1"/>
  <c r="I24" i="1"/>
  <c r="M24" i="1"/>
  <c r="N24" i="1"/>
  <c r="P24" i="1"/>
  <c r="Q24" i="1" s="1"/>
  <c r="I25" i="1"/>
  <c r="M25" i="1"/>
  <c r="N25" i="1"/>
  <c r="P25" i="1"/>
  <c r="Q25" i="1" s="1"/>
  <c r="I26" i="1"/>
  <c r="M26" i="1"/>
  <c r="N26" i="1"/>
  <c r="P26" i="1"/>
  <c r="Q26" i="1" s="1"/>
  <c r="I27" i="1"/>
  <c r="M27" i="1"/>
  <c r="N27" i="1"/>
  <c r="P27" i="1"/>
  <c r="Q27" i="1" s="1"/>
  <c r="P93" i="1" l="1"/>
  <c r="Q93" i="1" s="1"/>
  <c r="N93" i="1"/>
  <c r="M93" i="1"/>
  <c r="I93" i="1"/>
  <c r="P92" i="1"/>
  <c r="Q92" i="1" s="1"/>
  <c r="N92" i="1"/>
  <c r="M92" i="1"/>
  <c r="I92" i="1"/>
  <c r="P91" i="1"/>
  <c r="Q91" i="1" s="1"/>
  <c r="N91" i="1"/>
  <c r="M91" i="1"/>
  <c r="I91" i="1"/>
  <c r="P90" i="1"/>
  <c r="Q90" i="1" s="1"/>
  <c r="N90" i="1"/>
  <c r="M90" i="1"/>
  <c r="I90" i="1"/>
  <c r="P98" i="1"/>
  <c r="Q98" i="1" s="1"/>
  <c r="N98" i="1"/>
  <c r="M98" i="1"/>
  <c r="I98" i="1"/>
  <c r="P97" i="1"/>
  <c r="Q97" i="1" s="1"/>
  <c r="N97" i="1"/>
  <c r="M97" i="1"/>
  <c r="I97" i="1"/>
  <c r="P96" i="1"/>
  <c r="Q96" i="1" s="1"/>
  <c r="N96" i="1"/>
  <c r="M96" i="1"/>
  <c r="I96" i="1"/>
  <c r="P95" i="1"/>
  <c r="Q95" i="1" s="1"/>
  <c r="N95" i="1"/>
  <c r="M95" i="1"/>
  <c r="I95" i="1"/>
  <c r="P94" i="1"/>
  <c r="Q94" i="1" s="1"/>
  <c r="N94" i="1"/>
  <c r="M94" i="1"/>
  <c r="I94" i="1"/>
  <c r="P41" i="1" l="1"/>
  <c r="Q41" i="1" s="1"/>
  <c r="N41" i="1"/>
  <c r="M41" i="1"/>
  <c r="I41" i="1"/>
  <c r="P40" i="1"/>
  <c r="Q40" i="1" s="1"/>
  <c r="N40" i="1"/>
  <c r="M40" i="1"/>
  <c r="I40" i="1"/>
  <c r="P39" i="1"/>
  <c r="Q39" i="1" s="1"/>
  <c r="N39" i="1"/>
  <c r="M39" i="1"/>
  <c r="I39" i="1"/>
  <c r="P38" i="1"/>
  <c r="Q38" i="1" s="1"/>
  <c r="N38" i="1"/>
  <c r="M38" i="1"/>
  <c r="I38" i="1"/>
  <c r="P37" i="1"/>
  <c r="Q37" i="1" s="1"/>
  <c r="N37" i="1"/>
  <c r="M37" i="1"/>
  <c r="I37" i="1"/>
  <c r="P36" i="1"/>
  <c r="Q36" i="1" s="1"/>
  <c r="N36" i="1"/>
  <c r="M36" i="1"/>
  <c r="I36" i="1"/>
  <c r="P35" i="1"/>
  <c r="Q35" i="1" s="1"/>
  <c r="N35" i="1"/>
  <c r="M35" i="1"/>
  <c r="I35" i="1"/>
  <c r="P34" i="1"/>
  <c r="Q34" i="1" s="1"/>
  <c r="N34" i="1"/>
  <c r="M34" i="1"/>
  <c r="I34" i="1"/>
  <c r="P33" i="1"/>
  <c r="Q33" i="1" s="1"/>
  <c r="N33" i="1"/>
  <c r="M33" i="1"/>
  <c r="I33" i="1"/>
  <c r="P32" i="1"/>
  <c r="Q32" i="1" s="1"/>
  <c r="N32" i="1"/>
  <c r="M32" i="1"/>
  <c r="I32" i="1"/>
  <c r="P31" i="1"/>
  <c r="Q31" i="1" s="1"/>
  <c r="N31" i="1"/>
  <c r="M31" i="1"/>
  <c r="I31" i="1"/>
  <c r="P49" i="1"/>
  <c r="Q49" i="1" s="1"/>
  <c r="N49" i="1"/>
  <c r="M49" i="1"/>
  <c r="I49" i="1"/>
  <c r="P48" i="1"/>
  <c r="Q48" i="1" s="1"/>
  <c r="N48" i="1"/>
  <c r="M48" i="1"/>
  <c r="I48" i="1"/>
  <c r="P47" i="1"/>
  <c r="Q47" i="1" s="1"/>
  <c r="N47" i="1"/>
  <c r="M47" i="1"/>
  <c r="I47" i="1"/>
  <c r="P46" i="1"/>
  <c r="Q46" i="1" s="1"/>
  <c r="N46" i="1"/>
  <c r="M46" i="1"/>
  <c r="I46" i="1"/>
  <c r="P45" i="1"/>
  <c r="Q45" i="1" s="1"/>
  <c r="N45" i="1"/>
  <c r="M45" i="1"/>
  <c r="I45" i="1"/>
  <c r="P44" i="1"/>
  <c r="Q44" i="1" s="1"/>
  <c r="N44" i="1"/>
  <c r="M44" i="1"/>
  <c r="I44" i="1"/>
  <c r="P43" i="1"/>
  <c r="Q43" i="1" s="1"/>
  <c r="N43" i="1"/>
  <c r="M43" i="1"/>
  <c r="I43" i="1"/>
  <c r="P42" i="1"/>
  <c r="Q42" i="1" s="1"/>
  <c r="N42" i="1"/>
  <c r="M42" i="1"/>
  <c r="I42" i="1"/>
  <c r="P115" i="1" l="1"/>
  <c r="Q115" i="1" s="1"/>
  <c r="N115" i="1"/>
  <c r="M115" i="1"/>
  <c r="I115" i="1"/>
  <c r="P108" i="1"/>
  <c r="Q108" i="1" s="1"/>
  <c r="N108" i="1"/>
  <c r="M108" i="1"/>
  <c r="I108" i="1"/>
  <c r="P107" i="1"/>
  <c r="Q107" i="1" s="1"/>
  <c r="N107" i="1"/>
  <c r="M107" i="1"/>
  <c r="I107" i="1"/>
  <c r="P106" i="1"/>
  <c r="Q106" i="1" s="1"/>
  <c r="N106" i="1"/>
  <c r="M106" i="1"/>
  <c r="I106" i="1"/>
  <c r="P105" i="1"/>
  <c r="Q105" i="1" s="1"/>
  <c r="N105" i="1"/>
  <c r="M105" i="1"/>
  <c r="I105" i="1"/>
  <c r="P104" i="1"/>
  <c r="Q104" i="1" s="1"/>
  <c r="N104" i="1"/>
  <c r="M104" i="1"/>
  <c r="I104" i="1"/>
  <c r="P103" i="1"/>
  <c r="Q103" i="1" s="1"/>
  <c r="N103" i="1"/>
  <c r="M103" i="1"/>
  <c r="I103" i="1"/>
  <c r="P102" i="1"/>
  <c r="Q102" i="1" s="1"/>
  <c r="N102" i="1"/>
  <c r="M102" i="1"/>
  <c r="I102" i="1"/>
  <c r="P73" i="1" l="1"/>
  <c r="Q73" i="1" s="1"/>
  <c r="N73" i="1"/>
  <c r="M73" i="1"/>
  <c r="I73" i="1"/>
  <c r="P72" i="1"/>
  <c r="Q72" i="1" s="1"/>
  <c r="N72" i="1"/>
  <c r="M72" i="1"/>
  <c r="I72" i="1"/>
  <c r="P71" i="1"/>
  <c r="Q71" i="1" s="1"/>
  <c r="N71" i="1"/>
  <c r="M71" i="1"/>
  <c r="I71" i="1"/>
  <c r="P80" i="1"/>
  <c r="Q80" i="1" s="1"/>
  <c r="N80" i="1"/>
  <c r="M80" i="1"/>
  <c r="I80" i="1"/>
  <c r="P79" i="1"/>
  <c r="Q79" i="1" s="1"/>
  <c r="N79" i="1"/>
  <c r="M79" i="1"/>
  <c r="I79" i="1"/>
  <c r="P78" i="1"/>
  <c r="Q78" i="1" s="1"/>
  <c r="N78" i="1"/>
  <c r="M78" i="1"/>
  <c r="I78" i="1"/>
  <c r="P77" i="1"/>
  <c r="Q77" i="1" s="1"/>
  <c r="N77" i="1"/>
  <c r="M77" i="1"/>
  <c r="I77" i="1"/>
  <c r="P76" i="1"/>
  <c r="Q76" i="1" s="1"/>
  <c r="N76" i="1"/>
  <c r="M76" i="1"/>
  <c r="I76" i="1"/>
  <c r="P75" i="1"/>
  <c r="Q75" i="1" s="1"/>
  <c r="N75" i="1"/>
  <c r="M75" i="1"/>
  <c r="I75" i="1"/>
  <c r="P74" i="1"/>
  <c r="Q74" i="1" s="1"/>
  <c r="N74" i="1"/>
  <c r="M74" i="1"/>
  <c r="I74" i="1"/>
  <c r="P70" i="1"/>
  <c r="Q70" i="1" s="1"/>
  <c r="N70" i="1"/>
  <c r="M70" i="1"/>
  <c r="I70" i="1"/>
  <c r="P61" i="1"/>
  <c r="Q61" i="1" s="1"/>
  <c r="N61" i="1"/>
  <c r="M61" i="1"/>
  <c r="I61" i="1"/>
  <c r="G61" i="1"/>
  <c r="P56" i="1"/>
  <c r="Q56" i="1" s="1"/>
  <c r="N56" i="1"/>
  <c r="M56" i="1"/>
  <c r="I56" i="1"/>
  <c r="G56" i="1"/>
  <c r="P55" i="1"/>
  <c r="Q55" i="1" s="1"/>
  <c r="N55" i="1"/>
  <c r="M55" i="1"/>
  <c r="I55" i="1"/>
  <c r="G55" i="1"/>
  <c r="P54" i="1"/>
  <c r="Q54" i="1" s="1"/>
  <c r="N54" i="1"/>
  <c r="M54" i="1"/>
  <c r="I54" i="1"/>
  <c r="G54" i="1"/>
  <c r="P53" i="1"/>
  <c r="Q53" i="1" s="1"/>
  <c r="N53" i="1"/>
  <c r="M53" i="1"/>
  <c r="I53" i="1"/>
  <c r="G53" i="1"/>
  <c r="P67" i="1"/>
  <c r="Q67" i="1" s="1"/>
  <c r="N67" i="1"/>
  <c r="M67" i="1"/>
  <c r="I67" i="1"/>
  <c r="G67" i="1"/>
  <c r="P66" i="1"/>
  <c r="Q66" i="1" s="1"/>
  <c r="N66" i="1"/>
  <c r="M66" i="1"/>
  <c r="I66" i="1"/>
  <c r="G66" i="1"/>
  <c r="P65" i="1"/>
  <c r="Q65" i="1" s="1"/>
  <c r="N65" i="1"/>
  <c r="M65" i="1"/>
  <c r="I65" i="1"/>
  <c r="G65" i="1"/>
  <c r="P64" i="1"/>
  <c r="Q64" i="1" s="1"/>
  <c r="N64" i="1"/>
  <c r="M64" i="1"/>
  <c r="I64" i="1"/>
  <c r="G64" i="1"/>
  <c r="P63" i="1"/>
  <c r="Q63" i="1" s="1"/>
  <c r="N63" i="1"/>
  <c r="M63" i="1"/>
  <c r="I63" i="1"/>
  <c r="G63" i="1"/>
  <c r="P62" i="1"/>
  <c r="Q62" i="1" s="1"/>
  <c r="N62" i="1"/>
  <c r="M62" i="1"/>
  <c r="I62" i="1"/>
  <c r="G62" i="1"/>
  <c r="P23" i="1"/>
  <c r="Q23" i="1" s="1"/>
  <c r="N23" i="1"/>
  <c r="M23" i="1"/>
  <c r="I23" i="1"/>
  <c r="P22" i="1"/>
  <c r="Q22" i="1" s="1"/>
  <c r="N22" i="1"/>
  <c r="M22" i="1"/>
  <c r="I22" i="1"/>
  <c r="P21" i="1"/>
  <c r="Q21" i="1" s="1"/>
  <c r="N21" i="1"/>
  <c r="M21" i="1"/>
  <c r="I21" i="1"/>
  <c r="P20" i="1"/>
  <c r="Q20" i="1" s="1"/>
  <c r="N20" i="1"/>
  <c r="M20" i="1"/>
  <c r="I20" i="1"/>
  <c r="P19" i="1"/>
  <c r="Q19" i="1" s="1"/>
  <c r="N19" i="1"/>
  <c r="M19" i="1"/>
  <c r="I19" i="1"/>
  <c r="P18" i="1"/>
  <c r="Q18" i="1" s="1"/>
  <c r="N18" i="1"/>
  <c r="M18" i="1"/>
  <c r="I18" i="1"/>
  <c r="P17" i="1"/>
  <c r="Q17" i="1" s="1"/>
  <c r="N17" i="1"/>
  <c r="M17" i="1"/>
  <c r="I17" i="1"/>
  <c r="P16" i="1"/>
  <c r="Q16" i="1" s="1"/>
  <c r="N16" i="1"/>
  <c r="M16" i="1"/>
  <c r="I16" i="1"/>
  <c r="P15" i="1"/>
  <c r="Q15" i="1" s="1"/>
  <c r="N15" i="1"/>
  <c r="M15" i="1"/>
  <c r="I15" i="1"/>
  <c r="P14" i="1"/>
  <c r="Q14" i="1" s="1"/>
  <c r="N14" i="1"/>
  <c r="M14" i="1"/>
  <c r="I14" i="1"/>
  <c r="P13" i="1"/>
  <c r="Q13" i="1" s="1"/>
  <c r="N13" i="1"/>
  <c r="M13" i="1"/>
  <c r="I13" i="1"/>
  <c r="P12" i="1"/>
  <c r="Q12" i="1" s="1"/>
  <c r="N12" i="1"/>
  <c r="M12" i="1"/>
  <c r="I12" i="1"/>
  <c r="P11" i="1"/>
  <c r="Q11" i="1" s="1"/>
  <c r="N11" i="1"/>
  <c r="M11" i="1"/>
  <c r="I11" i="1"/>
  <c r="P10" i="1"/>
  <c r="Q10" i="1" s="1"/>
  <c r="N10" i="1"/>
  <c r="M10" i="1"/>
  <c r="I10" i="1"/>
  <c r="I68" i="1"/>
  <c r="I84" i="1"/>
  <c r="I99" i="1"/>
  <c r="P89" i="1"/>
  <c r="Q89" i="1" s="1"/>
  <c r="N89" i="1"/>
  <c r="M89" i="1"/>
  <c r="I89" i="1"/>
  <c r="P88" i="1"/>
  <c r="Q88" i="1" s="1"/>
  <c r="N88" i="1"/>
  <c r="M88" i="1"/>
  <c r="I88" i="1"/>
  <c r="P87" i="1"/>
  <c r="Q87" i="1" s="1"/>
  <c r="N87" i="1"/>
  <c r="M87" i="1"/>
  <c r="I87" i="1"/>
  <c r="P86" i="1"/>
  <c r="Q86" i="1" s="1"/>
  <c r="N86" i="1"/>
  <c r="M86" i="1"/>
  <c r="I86" i="1"/>
  <c r="I85" i="1"/>
  <c r="P82" i="1"/>
  <c r="Q82" i="1" s="1"/>
  <c r="N82" i="1"/>
  <c r="M82" i="1"/>
  <c r="I82" i="1"/>
  <c r="P81" i="1"/>
  <c r="Q81" i="1" s="1"/>
  <c r="N81" i="1"/>
  <c r="M81" i="1"/>
  <c r="I81" i="1"/>
  <c r="I69" i="1"/>
  <c r="Q28" i="1" l="1"/>
  <c r="G84" i="1"/>
  <c r="Q84" i="1"/>
  <c r="Q99" i="1"/>
  <c r="G99" i="1"/>
  <c r="I29" i="1"/>
  <c r="I51" i="1"/>
  <c r="I100" i="1"/>
  <c r="P101" i="1"/>
  <c r="Q101" i="1" s="1"/>
  <c r="N101" i="1"/>
  <c r="M101" i="1"/>
  <c r="I101" i="1"/>
  <c r="P52" i="1"/>
  <c r="Q52" i="1" s="1"/>
  <c r="N52" i="1"/>
  <c r="M52" i="1"/>
  <c r="I52" i="1"/>
  <c r="G52" i="1"/>
  <c r="P30" i="1"/>
  <c r="Q30" i="1" s="1"/>
  <c r="Q50" i="1" s="1"/>
  <c r="N30" i="1"/>
  <c r="M30" i="1"/>
  <c r="I30" i="1"/>
  <c r="Q68" i="1" l="1"/>
  <c r="G116" i="1"/>
  <c r="Q116" i="1"/>
  <c r="G68" i="1"/>
  <c r="G50" i="1"/>
  <c r="G28" i="1" l="1"/>
  <c r="G117" i="1" s="1"/>
  <c r="F3" i="1" s="1"/>
  <c r="Q117" i="1" l="1"/>
  <c r="G118" i="1" l="1"/>
  <c r="G119" i="1" s="1"/>
  <c r="Q118" i="1"/>
  <c r="Q119" i="1" s="1"/>
</calcChain>
</file>

<file path=xl/sharedStrings.xml><?xml version="1.0" encoding="utf-8"?>
<sst xmlns="http://schemas.openxmlformats.org/spreadsheetml/2006/main" count="238" uniqueCount="106">
  <si>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</si>
  <si>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</si>
  <si>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</si>
  <si>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</si>
  <si>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</si>
  <si>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</si>
  <si>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</si>
  <si>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</si>
  <si>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</si>
  <si>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</si>
  <si>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</si>
  <si>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</si>
  <si>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</si>
  <si>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</si>
  <si>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</si>
  <si>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</si>
  <si>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к Документации о закупке – Структура НМЦ (в т.ч. форма Коммерческого предложения)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</si>
  <si>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</si>
  <si>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</si>
  <si>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</si>
  <si>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</si>
  <si>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</si>
  <si>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t>ИТОГО по филиалу АЭС без НДС, руб.</t>
  </si>
  <si>
    <t>шт.</t>
  </si>
  <si>
    <t>1.1. Филиал «Амурские электрические сети»: (г. Благовещенск, ул. Театральная, 179)</t>
  </si>
  <si>
    <t>1.2. Филиал «Приморские электрические сети»: (г. Уссурийск, ул. Резервная, 22А)</t>
  </si>
  <si>
    <t>ИТОГО по филиалу ПЭС без НДС, руб.</t>
  </si>
  <si>
    <t>ИТОГО по филиалу ЮЯЭС без НДС, руб.</t>
  </si>
  <si>
    <t>ИТОГО по филиалу ЭС ЕАО без НДС, руб.</t>
  </si>
  <si>
    <t>1.5. Филиал «Южно-Якутские электрические сети»: (Республика Саха (Якутия), г. Алдан, ул. Тарабукина, 60А)</t>
  </si>
  <si>
    <t>ИТОГО по филиалу ХЭС-ЦЭС без НДС, руб.</t>
  </si>
  <si>
    <t>ИТОГО по филиалу ХЭС-СЭС без НДС, руб.</t>
  </si>
  <si>
    <t>1.3.1. Филиал «Хабаровские электрические сети»- "ЦЭС": (г. Хабаровск, ул. Промышленная, 13)</t>
  </si>
  <si>
    <t>1.4. филиал АО «ДРСК» «Электрические сети ЕАО» (г. Биробиджан, ул. Черноморская, 6)</t>
  </si>
  <si>
    <t>1.3.2. Филиал «Хабаровские электрические сети» - "СЭС": (г. Комсомольск-на-Амуре, ул. Аллея Труда, 16/2)</t>
  </si>
  <si>
    <r>
      <t xml:space="preserve">Производитель продукции
</t>
    </r>
    <r>
      <rPr>
        <i/>
        <sz val="10"/>
        <color rgb="FFFF0000"/>
        <rFont val="Calibri"/>
        <family val="2"/>
        <charset val="204"/>
        <scheme val="minor"/>
      </rPr>
      <t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</si>
  <si>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>Трансформатор тока 35 кВ, ТЛК-СТ-35-2.2-0,2S/10Р10/10Р10-15ВА/30ВА/30ВА-300/5-300/5-300/5 31,5-52-УХЛ1</t>
  </si>
  <si>
    <t>Трансформатор тока 10 кВ, ТЛП-10-5 М2С-0,2S/10Р/10P-5/15/15-50/5 УХЛ2 б 5кА</t>
  </si>
  <si>
    <t>Трансформатор тока 10 кВ, ТЛП-10-5 М2С-0,2S/10Р/10P-5/15/15-75/5 УХЛ2 б 10кА</t>
  </si>
  <si>
    <t>Трансформатор тока 10 кВ, ТЛП-10-6 М1С-0,2S/0,2/10P-10/10/15-200/5 У3 б 20кА</t>
  </si>
  <si>
    <t>Трансформатор тока 10 кВ, ТЛП-10-5 М2С-0,2S/10Р/10P-5/15/15-100/5 УХЛ2 б 10кА</t>
  </si>
  <si>
    <t>Трансформатор тока 10 кВ, ТЛП-10-5 М2С-0,2S/10Р/10P-10/15/15-400/5 У2 б 40кА</t>
  </si>
  <si>
    <t>Трансформатор тока 10 кВ, ТЛП-10-5 М2С-0,2S/10Р/10P-10/15/15-300/5 У2 б 31,5кА</t>
  </si>
  <si>
    <t>Трансформатор тока 10 кВ, ТЛП-10-5 М2С-0,2S/10Р/10P-10/15/15-150/5 У2 б 15кА</t>
  </si>
  <si>
    <t>Трансформатор тока 10 кВ, ТЛО-10 М01АС-0,2S/10P/10P-10/15/15-600/5 У2 б 40кА (с комплектом адаптации для ТЛМ)</t>
  </si>
  <si>
    <t>Трансформатор тока, ТЛК-СТ-10-ТПК(1)-0,2S/0,2S/10Р10-10ВА/10ВА/15ВА-600/5-600/5-600/5 31,5 81 У2</t>
  </si>
  <si>
    <t>Трансформатор тока, ТЛК-СТ-10-ТПК(1)-0,2S/0,2S/10Р10-10ВА/10ВА/15ВА-300/5-300/5-300/5 20 52  У2</t>
  </si>
  <si>
    <t>Трансформатор тока, ТЛК-СТ-10-ТПК(1)-0,2S/0,2S/10Р10-10ВА/10ВА/15ВА-100/5-100/5-100/5 20 52 У3</t>
  </si>
  <si>
    <t>Трансформатор тока, ТЛК-СТ-10-5(1)-0,2S/0,2S/10Р10-10ВА/10ВА/15ВА-400/5-400/5-400/5 31,5 81 У2</t>
  </si>
  <si>
    <t>Трансформатор тока, ТПЛ-СВЭЛ-10-3-0,2S/0,2S/10Р-50/5 УХЛ2, 10/10/15ВА, Кр=10, Кб=10/10</t>
  </si>
  <si>
    <t>Трансформатор тока, ТПЛ-СВЭЛ-10-3-0,2S/0,2S/10P-600/5 УХЛ2, 10/10/15 ВА</t>
  </si>
  <si>
    <t>Трансформатор тока, ТПЛ-СВЭЛ-10-3-0,2S/0,2S/10P-300/5 УХЛ2, 10/10/15 ВА</t>
  </si>
  <si>
    <t>Трансформатор тока, ТПЛ-СВЭЛ-10-3-0,2S/0,2S/10P-400/5 УХЛ2, 10/10/15 ВА</t>
  </si>
  <si>
    <t>Трансформатор тока 10 кВ, ТЛО-10 М01АС-0,2S/0,2S/10P-10/10/15-150/5 УХЛ2 б 15кА</t>
  </si>
  <si>
    <t>Трансформатор тока, Т-0,66-4-0,5S-5ВА-1200/5 У3</t>
  </si>
  <si>
    <t>Трансформатор тока  , ТПОЛ-СВЭЛ-10-3-0,2S/0,2S/10P-800/5 УХЛ2, 10/10/15 ВА</t>
  </si>
  <si>
    <t>Трансформатор тока, ТЛК-СТ-10-5(1)-0,2S/0,2S/10Р10-10ВА/10ВА/15ВА-100/5-100/5-100/5 20 52 У2 (с адап-ой плитой ТВЛМ-10)</t>
  </si>
  <si>
    <t>Трансформатор тока, ТЛК-СТ-10-5(1)-0,2S/0,2S/10Р10-10ВА/10ВА/15ВА-100/5-100/5-100/5 20 52 У2 (с адап-ой плитой ТЛМ-10)</t>
  </si>
  <si>
    <t>Трансформатор тока, ТЛК-СТ-10-5(1)-0,2S/0,2S/10Р10-10ВА/10ВА/15ВА-150/5-150/5-150/5 20 52 У2 (с адап-ой плитой ТВЛМ-10)</t>
  </si>
  <si>
    <t>Трансформатор тока, ТЛК-СТ-10-5(1)-0,2S/0,2S/10Р10-10ВА/10ВА/15ВА-50/5-50/5-50/5 8 25 У2</t>
  </si>
  <si>
    <t>Трансформатор тока, ТЛК-СТ-10-ТПЛ(1)-0,2S/0,2S/10Р10-10ВА/10ВА/15ВА-100/5-100/5-100/5 18 52 У2</t>
  </si>
  <si>
    <t>Трансформатор тока, ТЛК-СТ-10-ТПЛ(1)-0,2S/0,2S/10Р10-10ВА/10ВА/15ВА-200/5-200/5-200/5 20 52 У2</t>
  </si>
  <si>
    <t>Трансформатор тока, ТЛК-СТ-10-ТПЛ(1)-0,2S/0,2S/10Р10-10ВА/10ВА/15ВА-300/5-300/5-300/5 31,5 52 У2</t>
  </si>
  <si>
    <t xml:space="preserve">Трансформатор тока, Т-0,66-2-0,5S-5ВА-200/5 У3 </t>
  </si>
  <si>
    <t>Трансформатор тока, Т-0,66  800/5  0,5S</t>
  </si>
  <si>
    <t>Трансформатор тока 10 кВ, ТЛК-СТ-10-5(1)-0,2S/10Р10-10ВА/15ВА-30/5-30/5 5 25 У2</t>
  </si>
  <si>
    <t>Трансформатор тока 10 кВ, Т-0,66-4-0,5S-5ВА-1000/5 У3</t>
  </si>
  <si>
    <t>Трансформатор тока 10 кВ, ТЛК-СТ-10-5(1)-0,2S/10Р10/10Р10-10ВА/15ВА/15ВА-300/5-300/5-300/5 20 52 У2</t>
  </si>
  <si>
    <t>Трансформатор тока Т-0,66-1-0,5S-5ВА-100/5 У3, Т-0,66-1-0,5S-5ВА-100/5 У3</t>
  </si>
  <si>
    <t>Трансформатор тока Т-0,66-1-0,5S-5ВА-150/5 У3, Т-0,66-1-0,5S-5ВА-150/5 У3</t>
  </si>
  <si>
    <t>Трансформатор тока Т-0,66-2-0,5S-5ВА-300/5 У3, Т-0,66-2-0,5S-5ВА-300/5 У3</t>
  </si>
  <si>
    <t>Трансформатор тока Т-0,66-2-0,5S-5ВА-400/5 У3, Т-0,66-2-0,5S-5ВА-400/5 У3</t>
  </si>
  <si>
    <t>Трансформатор тока Т-0,66-3-0,5S-5ВА-600/5 У3, Т-0,66-3-0,5S-5ВА-600/5 У3</t>
  </si>
  <si>
    <t>Трансформатор тока, Т-0,66-1-0,5S-5ВА-75/5 У3</t>
  </si>
  <si>
    <t xml:space="preserve">Трансформатор тока, Т-0,66 5ВА 0,5S 1500/5 </t>
  </si>
  <si>
    <t>Трансформатор тока, Т-0,66-2-0,5S-5ВА-200/5 У3</t>
  </si>
  <si>
    <t>Трансформатор тока, Т-0,66-2-0,5S-5ВА-250/5 У3</t>
  </si>
  <si>
    <t>Трансформатор тока, Т-0,66 М 2000/5 0,5S</t>
  </si>
  <si>
    <t>Трансформатор тока 10 кВ, ТЛП-10-3 М1ВС-0,2S/0,2S/10P-10/10/15-600/5 У2 б 40кА</t>
  </si>
  <si>
    <t>Трансформатор тока 10 кВ, ТЛП-10-5 М1С-0,2S/0,2S/10P-10/10/15-150/5 У2 б 15кА</t>
  </si>
  <si>
    <t>Трансформатор тока 10 кВ, ТЛП-10-5 М1С-0,2S/0,2S/10P-10/10/15-200/5 У2 б 20кА</t>
  </si>
  <si>
    <t>Трансформатор тока 10 кВ, ТЛП-10-5 М1С-0,2S/0,2S/10P-10/10/15-100/5 УХЛ2 б 10кА</t>
  </si>
  <si>
    <t>Трансформатор тока 10 кВ, ТЛП-10-5 М1С-0,2S/0,2S/10P-10/10/15-400/5 У2 б 40кА</t>
  </si>
  <si>
    <t>Трансформатор ТЛО-10 М01АС-0,2S/0,2S/10, ТЛО-10 М01АС-0,2S/0,2S/10P-10/10/15-600/5 У2б 40кА</t>
  </si>
  <si>
    <t>Трансформатор тока 10 кВ, ТЛО-10 М01АС-0,2S/0,2/10P-10/10/15-300/5 У2 б 31,5кА (с комплектом адаптации для ТЛМ)</t>
  </si>
  <si>
    <t>Трансформатор тока 10 кВ, ТЛО-10 М01АС-0,2S/0,2S/10P-10/10/15-100/5 У2 б 10кА (с комплектом адаптации ТВЛМ-10)</t>
  </si>
  <si>
    <t>Трансформатор тока 10 кВ, ТЛО-10 М01АС-0,2S/0,2S/10P-10/10/15-150/5 У2 б 15кА (с комплектом адаптации для ТЛМ)</t>
  </si>
  <si>
    <t>Трансформатор тока 10 кВ, ТЛП-10-5 М1С-0,2S/0,2S/10P-10/10/15-100/5 У2 б 10кА</t>
  </si>
  <si>
    <t>Трансформатор тока 10 кВ, ТЛП-10-5 М1С-0,2S/0,2S/10P-10/10/15-300/5 УХЛ2 б 31,5кА</t>
  </si>
  <si>
    <t>Трансформатор тока 10 кВ, ТЛП-10-5 М1С-0,2S/0,2S/10P-10/10/15-400/5 УХЛ2 б 40кА</t>
  </si>
  <si>
    <t>Трансформатор тока 10 кВ, ТЛО-10 М01АС-0,2S/0,2S/10Р-10/10/15-200/5 У2 б 20 кА (с комплектом адаптации для ТВЛМ)</t>
  </si>
  <si>
    <t xml:space="preserve">Трансформатор тока 10 кВ, ТЛО-10 М01АС-0,2S/10P/10P-10/15/15-150/5 У2 б 15кА (с компектом адаптации для ТЛМ) </t>
  </si>
  <si>
    <t>Трансформатор тока 10 кВ, ТЛО-10 М9АС-0,2S/10Р-10/15-100/5 У2 б 10кА (с комплектом адаптации ТВК)</t>
  </si>
  <si>
    <t>Трансформатор тока 10 кВ, ТЛП-10-5 М1С-0,2S/10P-10/15-150/5 У2 б 15кА</t>
  </si>
  <si>
    <t>Трансформатор тока 10 кВ, ТЛП-10-5 М1С-0,2S/10P-10/15-75/5 У2 б 10кА</t>
  </si>
  <si>
    <t xml:space="preserve">Трансформатор тока 10 кВ, ТЛП-10-5 М1С-0,2S/10P-10/15-300/5 У2 б 31,5кА </t>
  </si>
  <si>
    <t>Трансформатор тока 10 кВ, ТЛК-СТ-10-ТПЛ(1)-0,2S/10P10-10ВА/15ВА-100/5-100/5 20 52 УЗ</t>
  </si>
  <si>
    <t>Трансформатор тока 10 кВ, ТПЛ-СВЭЛ-10-2-0,2S/10P-100/5 УХЛ2, 10/15 ВА, Кб=5, Кр=15</t>
  </si>
  <si>
    <t>Трансформатор тока 10 кВ, ТПЛ-СВЭЛ-10-2-0,2S/10P-50/5 УХЛ2, 10/15 ВА, Кб=5, Кр=15</t>
  </si>
  <si>
    <t>Трансформатор тока, ТЛК-СТ-10-5(1)-0,2S/0,2S/10Р10-10ВА/10ВА/15ВА-100/5-100/5-100/5 20 52 У2</t>
  </si>
  <si>
    <t>Трансформатор тока, ТЛК-СТ-10-5(1)-0,2S/0,2S/10Р10-10ВА/10ВА/15ВА-200/5-200/5-200/5 20 52 У2 (с адап-ой плитой ТЛМ-10)</t>
  </si>
  <si>
    <t xml:space="preserve">Трансформатор тока, ТЛК-СТ-10-5(1)-0,2S/0,2S/10Р10-10ВА/10ВА/15ВА-50/5-50/5-50/5 8 25 У2 (с адап-ой плитой ТЛМ-10) </t>
  </si>
  <si>
    <t>Трансформатор тока 10 кВ, ТЛК-СТ-10-5(1)-0,2S/10Р10/10Р10-5ВА/15ВА/15ВА-50/5-50/5-50/5 5 25 У2</t>
  </si>
  <si>
    <t xml:space="preserve">Трансформатор тока 10 кВ, Т-0,66-4-0,5S-5ВА-1000/5 У3 </t>
  </si>
  <si>
    <t>Трансформатор тока 35 кВ, ТЛК-СТ-35-2.2 0,2S/0,2S/5Р/10Р 10/10/15 ВА 600/5</t>
  </si>
  <si>
    <t>Трансформатор тока 10 кв, ТЛК-СТ-10-5(1)-0,2S/0,2S/10Р10-10ВА/10ВА/15ВА-400/5-400/5-400/5 40 100 У2 (с адап-ой плитой ТЛМ-10)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</si>
</sst>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9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top" wrapText="1"/>
    </xf>
    <xf numFmtId="4" fontId="2" fillId="4" borderId="21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9" fontId="8" fillId="2" borderId="23" xfId="0" applyNumberFormat="1" applyFont="1" applyFill="1" applyBorder="1" applyAlignment="1" applyProtection="1">
      <alignment horizontal="center" vertical="top" wrapText="1"/>
    </xf>
    <xf numFmtId="0" fontId="15" fillId="0" borderId="0" xfId="0" applyFont="1" applyAlignment="1">
      <alignment horizontal="left"/>
    </xf>
    <xf numFmtId="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49" fontId="2" fillId="6" borderId="12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 applyProtection="1">
      <alignment horizontal="left" vertical="center" wrapText="1"/>
      <protection locked="0"/>
    </xf>
    <xf numFmtId="3" fontId="2" fillId="5" borderId="6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7" xfId="0" applyNumberFormat="1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49" fontId="2" fillId="6" borderId="12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 applyProtection="1">
      <alignment horizontal="left" vertical="center" wrapText="1"/>
      <protection locked="0"/>
    </xf>
    <xf numFmtId="3" fontId="2" fillId="5" borderId="6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9" fontId="8" fillId="2" borderId="6" xfId="0" applyNumberFormat="1" applyFont="1" applyFill="1" applyBorder="1" applyAlignment="1" applyProtection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top" wrapText="1"/>
    </xf>
    <xf numFmtId="4" fontId="2" fillId="4" borderId="30" xfId="0" applyNumberFormat="1" applyFont="1" applyFill="1" applyBorder="1" applyAlignment="1">
      <alignment horizontal="center" vertical="top" wrapText="1"/>
    </xf>
    <xf numFmtId="4" fontId="1" fillId="4" borderId="32" xfId="0" applyNumberFormat="1" applyFont="1" applyFill="1" applyBorder="1" applyAlignment="1">
      <alignment horizontal="center" vertical="center" wrapText="1"/>
    </xf>
    <xf numFmtId="4" fontId="8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9" fontId="8" fillId="2" borderId="36" xfId="0" applyNumberFormat="1" applyFont="1" applyFill="1" applyBorder="1" applyAlignment="1" applyProtection="1">
      <alignment horizontal="left" vertical="center" wrapText="1"/>
      <protection locked="0"/>
    </xf>
    <xf numFmtId="4" fontId="8" fillId="2" borderId="36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1" xfId="0" applyNumberFormat="1" applyFont="1" applyFill="1" applyBorder="1" applyAlignment="1">
      <alignment horizontal="center" vertical="center" wrapText="1"/>
    </xf>
    <xf numFmtId="4" fontId="1" fillId="4" borderId="44" xfId="0" applyNumberFormat="1" applyFont="1" applyFill="1" applyBorder="1" applyAlignment="1">
      <alignment horizontal="center" vertical="center" wrapText="1"/>
    </xf>
    <xf numFmtId="0" fontId="17" fillId="2" borderId="45" xfId="1" applyNumberFormat="1" applyFont="1" applyFill="1" applyBorder="1" applyAlignment="1">
      <alignment horizontal="left" vertical="center" wrapText="1"/>
    </xf>
    <xf numFmtId="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9" fillId="4" borderId="8" xfId="0" applyNumberFormat="1" applyFont="1" applyFill="1" applyBorder="1" applyAlignment="1" applyProtection="1">
      <alignment horizontal="right" vertical="center" wrapText="1"/>
    </xf>
    <xf numFmtId="4" fontId="9" fillId="4" borderId="9" xfId="0" applyNumberFormat="1" applyFont="1" applyFill="1" applyBorder="1" applyAlignment="1" applyProtection="1">
      <alignment horizontal="right" vertical="center" wrapText="1"/>
    </xf>
    <xf numFmtId="4" fontId="9" fillId="4" borderId="10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4" fontId="9" fillId="4" borderId="31" xfId="0" applyNumberFormat="1" applyFont="1" applyFill="1" applyBorder="1" applyAlignment="1" applyProtection="1">
      <alignment horizontal="right" vertical="center" wrapText="1"/>
    </xf>
    <xf numFmtId="4" fontId="9" fillId="4" borderId="4" xfId="0" applyNumberFormat="1" applyFont="1" applyFill="1" applyBorder="1" applyAlignment="1" applyProtection="1">
      <alignment horizontal="right" vertical="center" wrapText="1"/>
    </xf>
    <xf numFmtId="4" fontId="8" fillId="4" borderId="28" xfId="0" applyNumberFormat="1" applyFont="1" applyFill="1" applyBorder="1" applyAlignment="1" applyProtection="1">
      <alignment horizontal="right" vertical="top" wrapText="1"/>
    </xf>
    <xf numFmtId="4" fontId="8" fillId="4" borderId="29" xfId="0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horizontal="center" vertical="center"/>
    </xf>
    <xf numFmtId="4" fontId="8" fillId="4" borderId="19" xfId="0" applyNumberFormat="1" applyFont="1" applyFill="1" applyBorder="1" applyAlignment="1" applyProtection="1">
      <alignment horizontal="right" vertical="top" wrapText="1"/>
    </xf>
    <xf numFmtId="4" fontId="8" fillId="4" borderId="20" xfId="0" applyNumberFormat="1" applyFont="1" applyFill="1" applyBorder="1" applyAlignment="1" applyProtection="1">
      <alignment horizontal="right" vertical="top" wrapText="1"/>
    </xf>
    <xf numFmtId="4" fontId="8" fillId="4" borderId="13" xfId="0" applyNumberFormat="1" applyFont="1" applyFill="1" applyBorder="1" applyAlignment="1" applyProtection="1">
      <alignment horizontal="right" vertical="top" wrapText="1"/>
    </xf>
    <xf numFmtId="4" fontId="8" fillId="4" borderId="5" xfId="0" applyNumberFormat="1" applyFont="1" applyFill="1" applyBorder="1" applyAlignment="1" applyProtection="1">
      <alignment horizontal="right" vertical="top" wrapText="1"/>
    </xf>
    <xf numFmtId="4" fontId="8" fillId="4" borderId="6" xfId="0" applyNumberFormat="1" applyFont="1" applyFill="1" applyBorder="1" applyAlignment="1" applyProtection="1">
      <alignment horizontal="right" vertical="top" wrapText="1"/>
    </xf>
    <xf numFmtId="4" fontId="8" fillId="4" borderId="18" xfId="0" applyNumberFormat="1" applyFont="1" applyFill="1" applyBorder="1" applyAlignment="1" applyProtection="1">
      <alignment horizontal="right" vertical="top" wrapText="1"/>
    </xf>
    <xf numFmtId="4" fontId="8" fillId="4" borderId="17" xfId="0" applyNumberFormat="1" applyFont="1" applyFill="1" applyBorder="1" applyAlignment="1" applyProtection="1">
      <alignment horizontal="right" vertical="top" wrapText="1"/>
    </xf>
    <xf numFmtId="4" fontId="9" fillId="4" borderId="37" xfId="0" applyNumberFormat="1" applyFont="1" applyFill="1" applyBorder="1" applyAlignment="1" applyProtection="1">
      <alignment horizontal="right" vertical="center" wrapText="1"/>
    </xf>
    <xf numFmtId="4" fontId="9" fillId="4" borderId="38" xfId="0" applyNumberFormat="1" applyFont="1" applyFill="1" applyBorder="1" applyAlignment="1" applyProtection="1">
      <alignment horizontal="righ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4" fontId="9" fillId="4" borderId="42" xfId="0" applyNumberFormat="1" applyFont="1" applyFill="1" applyBorder="1" applyAlignment="1" applyProtection="1">
      <alignment horizontal="right" vertical="center" wrapText="1"/>
    </xf>
    <xf numFmtId="4" fontId="9" fillId="4" borderId="43" xfId="0" applyNumberFormat="1" applyFont="1" applyFill="1" applyBorder="1" applyAlignment="1" applyProtection="1">
      <alignment horizontal="right" vertical="center" wrapText="1"/>
    </xf>
    <xf numFmtId="4" fontId="9" fillId="4" borderId="39" xfId="0" applyNumberFormat="1" applyFont="1" applyFill="1" applyBorder="1" applyAlignment="1" applyProtection="1">
      <alignment horizontal="right" vertical="center" wrapText="1"/>
    </xf>
    <xf numFmtId="4" fontId="9" fillId="4" borderId="4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3"/>
  <sheetViews>
    <sheetView tabSelected="1" topLeftCell="A106" zoomScaleNormal="100" workbookViewId="0">
      <selection activeCell="D111" sqref="D111"/>
    </sheetView>
  </sheetViews>
  <sheetFormatPr defaultRowHeight="15" x14ac:dyDescent="0.25"/>
  <cols>
    <col min="1" max="1" width="4.5703125" customWidth="1"/>
    <col min="2" max="2" width="4.42578125" customWidth="1"/>
    <col min="3" max="3" width="43.42578125" customWidth="1"/>
    <col min="4" max="4" width="7.140625" customWidth="1"/>
    <col min="5" max="5" width="17.140625" customWidth="1"/>
    <col min="6" max="6" width="15" customWidth="1"/>
    <col min="7" max="7" width="22.85546875" customWidth="1"/>
    <col min="8" max="8" width="15.140625" customWidth="1"/>
    <col min="9" max="9" width="5.5703125" customWidth="1"/>
    <col min="10" max="10" width="44.28515625" customWidth="1"/>
    <col min="11" max="11" width="21.28515625" customWidth="1"/>
    <col min="12" max="12" width="21.28515625" style="27" customWidth="1"/>
    <col min="13" max="13" width="7.28515625" customWidth="1"/>
    <col min="14" max="14" width="15" customWidth="1"/>
    <col min="15" max="15" width="13.85546875" customWidth="1"/>
    <col min="16" max="16" width="8.7109375" customWidth="1"/>
    <col min="17" max="17" width="22.7109375" customWidth="1"/>
  </cols>
  <sheetData>
    <row r="1" spans="1:23" ht="34.5" customHeight="1" x14ac:dyDescent="0.25">
      <c r="B1" s="89" t="s">
        <v>16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4"/>
      <c r="S1" s="4"/>
      <c r="T1" s="4"/>
      <c r="U1" s="4"/>
      <c r="V1" s="4"/>
      <c r="W1" s="4"/>
    </row>
    <row r="2" spans="1:23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4.5" customHeight="1" thickBot="1" x14ac:dyDescent="0.3">
      <c r="B3" s="90" t="s">
        <v>10</v>
      </c>
      <c r="C3" s="91"/>
      <c r="D3" s="91"/>
      <c r="E3" s="92"/>
      <c r="F3" s="24">
        <f>G117</f>
        <v>8478600.1799999997</v>
      </c>
      <c r="G3" s="14" t="s">
        <v>2</v>
      </c>
      <c r="H3" s="1"/>
      <c r="I3" s="90" t="s">
        <v>21</v>
      </c>
      <c r="J3" s="91"/>
      <c r="K3" s="91"/>
      <c r="L3" s="91"/>
      <c r="M3" s="91"/>
      <c r="N3" s="91"/>
      <c r="O3" s="91"/>
      <c r="P3" s="91"/>
      <c r="Q3" s="93"/>
      <c r="R3" s="1"/>
      <c r="S3" s="1"/>
      <c r="T3" s="1"/>
      <c r="U3" s="1"/>
      <c r="V3" s="1"/>
      <c r="W3" s="1"/>
    </row>
    <row r="4" spans="1:23" ht="33.75" customHeight="1" x14ac:dyDescent="0.25">
      <c r="B4" s="94"/>
      <c r="C4" s="94"/>
      <c r="D4" s="94"/>
      <c r="E4" s="94"/>
      <c r="F4" s="94"/>
      <c r="G4" s="94"/>
      <c r="H4" s="1"/>
      <c r="I4" s="98" t="s">
        <v>17</v>
      </c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.75" customHeight="1" x14ac:dyDescent="0.25">
      <c r="B5" s="1"/>
      <c r="C5" s="1"/>
      <c r="D5" s="1"/>
      <c r="E5" s="1"/>
      <c r="F5" s="1"/>
      <c r="G5" s="2"/>
      <c r="H5" s="1"/>
      <c r="I5" s="16" t="s">
        <v>18</v>
      </c>
      <c r="J5" s="16"/>
      <c r="K5" s="16"/>
      <c r="L5" s="16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2.25" customHeight="1" thickBot="1" x14ac:dyDescent="0.3">
      <c r="B7" s="95" t="s">
        <v>11</v>
      </c>
      <c r="C7" s="96"/>
      <c r="D7" s="96"/>
      <c r="E7" s="96"/>
      <c r="F7" s="96"/>
      <c r="G7" s="97"/>
      <c r="H7" s="5"/>
      <c r="I7" s="90" t="s">
        <v>20</v>
      </c>
      <c r="J7" s="91"/>
      <c r="K7" s="91"/>
      <c r="L7" s="91"/>
      <c r="M7" s="91"/>
      <c r="N7" s="91"/>
      <c r="O7" s="91"/>
      <c r="P7" s="91"/>
      <c r="Q7" s="93"/>
      <c r="R7" s="1"/>
      <c r="S7" s="1"/>
      <c r="T7" s="1"/>
      <c r="U7" s="1"/>
      <c r="V7" s="1"/>
      <c r="W7" s="1"/>
    </row>
    <row r="8" spans="1:23" ht="204.75" thickBot="1" x14ac:dyDescent="0.3">
      <c r="B8" s="45" t="s">
        <v>3</v>
      </c>
      <c r="C8" s="46" t="s">
        <v>0</v>
      </c>
      <c r="D8" s="46" t="s">
        <v>7</v>
      </c>
      <c r="E8" s="46" t="s">
        <v>8</v>
      </c>
      <c r="F8" s="46" t="s">
        <v>4</v>
      </c>
      <c r="G8" s="47" t="s">
        <v>9</v>
      </c>
      <c r="H8" s="1"/>
      <c r="I8" s="7" t="s">
        <v>3</v>
      </c>
      <c r="J8" s="8" t="s">
        <v>1</v>
      </c>
      <c r="K8" s="9" t="s">
        <v>19</v>
      </c>
      <c r="L8" s="8" t="s">
        <v>35</v>
      </c>
      <c r="M8" s="8" t="s">
        <v>7</v>
      </c>
      <c r="N8" s="9" t="s">
        <v>8</v>
      </c>
      <c r="O8" s="9" t="s">
        <v>12</v>
      </c>
      <c r="P8" s="9" t="s">
        <v>4</v>
      </c>
      <c r="Q8" s="10" t="s">
        <v>13</v>
      </c>
      <c r="R8" s="1"/>
      <c r="S8" s="1"/>
      <c r="T8" s="1"/>
      <c r="U8" s="1"/>
      <c r="V8" s="1"/>
      <c r="W8" s="1"/>
    </row>
    <row r="9" spans="1:23" x14ac:dyDescent="0.25">
      <c r="B9" s="79" t="s">
        <v>24</v>
      </c>
      <c r="C9" s="80"/>
      <c r="D9" s="80"/>
      <c r="E9" s="80"/>
      <c r="F9" s="80"/>
      <c r="G9" s="81"/>
      <c r="H9" s="1"/>
      <c r="I9" s="82" t="s">
        <v>24</v>
      </c>
      <c r="J9" s="83"/>
      <c r="K9" s="83"/>
      <c r="L9" s="83"/>
      <c r="M9" s="83"/>
      <c r="N9" s="83"/>
      <c r="O9" s="83"/>
      <c r="P9" s="83"/>
      <c r="Q9" s="84"/>
      <c r="R9" s="1"/>
      <c r="S9" s="1"/>
      <c r="T9" s="1"/>
      <c r="U9" s="1"/>
      <c r="V9" s="1"/>
      <c r="W9" s="1"/>
    </row>
    <row r="10" spans="1:23" s="27" customFormat="1" ht="31.5" customHeight="1" x14ac:dyDescent="0.25">
      <c r="A10" s="29"/>
      <c r="B10" s="40">
        <v>1</v>
      </c>
      <c r="C10" s="35" t="s">
        <v>49</v>
      </c>
      <c r="D10" s="30" t="s">
        <v>23</v>
      </c>
      <c r="E10" s="30">
        <v>31862.575000000001</v>
      </c>
      <c r="F10" s="31">
        <v>4</v>
      </c>
      <c r="G10" s="32">
        <f t="shared" ref="G10:G27" si="0">E10*F10</f>
        <v>127450.3</v>
      </c>
      <c r="H10" s="28"/>
      <c r="I10" s="33">
        <f>B10</f>
        <v>1</v>
      </c>
      <c r="J10" s="34"/>
      <c r="K10" s="35"/>
      <c r="L10" s="35"/>
      <c r="M10" s="36" t="str">
        <f t="shared" ref="M10:M27" si="1">D10</f>
        <v>шт.</v>
      </c>
      <c r="N10" s="37">
        <f t="shared" ref="N10:N27" si="2">E10</f>
        <v>31862.575000000001</v>
      </c>
      <c r="O10" s="30"/>
      <c r="P10" s="36">
        <f t="shared" ref="P10:P27" si="3">F10</f>
        <v>4</v>
      </c>
      <c r="Q10" s="38">
        <f>O10*P10</f>
        <v>0</v>
      </c>
      <c r="R10" s="28"/>
      <c r="S10" s="28"/>
      <c r="T10" s="28"/>
      <c r="U10" s="28"/>
      <c r="V10" s="28"/>
      <c r="W10" s="28"/>
    </row>
    <row r="11" spans="1:23" s="27" customFormat="1" ht="30" customHeight="1" x14ac:dyDescent="0.25">
      <c r="A11" s="29"/>
      <c r="B11" s="40">
        <v>2</v>
      </c>
      <c r="C11" s="35" t="s">
        <v>50</v>
      </c>
      <c r="D11" s="30" t="s">
        <v>23</v>
      </c>
      <c r="E11" s="30">
        <v>19531.724999999999</v>
      </c>
      <c r="F11" s="31">
        <v>8</v>
      </c>
      <c r="G11" s="32">
        <f t="shared" si="0"/>
        <v>156253.79999999999</v>
      </c>
      <c r="H11" s="28"/>
      <c r="I11" s="33">
        <f t="shared" ref="I11:I12" si="4">B11</f>
        <v>2</v>
      </c>
      <c r="J11" s="34"/>
      <c r="K11" s="35"/>
      <c r="L11" s="35"/>
      <c r="M11" s="36" t="str">
        <f t="shared" si="1"/>
        <v>шт.</v>
      </c>
      <c r="N11" s="37">
        <f t="shared" si="2"/>
        <v>19531.724999999999</v>
      </c>
      <c r="O11" s="30"/>
      <c r="P11" s="36">
        <f t="shared" si="3"/>
        <v>8</v>
      </c>
      <c r="Q11" s="38">
        <f t="shared" ref="Q11:Q12" si="5">O11*P11</f>
        <v>0</v>
      </c>
      <c r="R11" s="28"/>
      <c r="S11" s="28"/>
      <c r="T11" s="28"/>
      <c r="U11" s="28"/>
      <c r="V11" s="28"/>
      <c r="W11" s="28"/>
    </row>
    <row r="12" spans="1:23" s="27" customFormat="1" ht="24" customHeight="1" x14ac:dyDescent="0.25">
      <c r="A12" s="29"/>
      <c r="B12" s="40">
        <v>3</v>
      </c>
      <c r="C12" s="49" t="s">
        <v>51</v>
      </c>
      <c r="D12" s="30" t="s">
        <v>23</v>
      </c>
      <c r="E12" s="50">
        <v>24120.264999999999</v>
      </c>
      <c r="F12" s="51">
        <v>4</v>
      </c>
      <c r="G12" s="32">
        <f t="shared" si="0"/>
        <v>96481.06</v>
      </c>
      <c r="H12" s="28"/>
      <c r="I12" s="33">
        <f t="shared" si="4"/>
        <v>3</v>
      </c>
      <c r="J12" s="34"/>
      <c r="K12" s="35"/>
      <c r="L12" s="35"/>
      <c r="M12" s="36" t="str">
        <f t="shared" si="1"/>
        <v>шт.</v>
      </c>
      <c r="N12" s="37">
        <f t="shared" si="2"/>
        <v>24120.264999999999</v>
      </c>
      <c r="O12" s="30"/>
      <c r="P12" s="36">
        <f t="shared" si="3"/>
        <v>4</v>
      </c>
      <c r="Q12" s="38">
        <f t="shared" si="5"/>
        <v>0</v>
      </c>
      <c r="R12" s="28"/>
      <c r="S12" s="28"/>
      <c r="T12" s="28"/>
      <c r="U12" s="28"/>
      <c r="V12" s="28"/>
      <c r="W12" s="28"/>
    </row>
    <row r="13" spans="1:23" s="27" customFormat="1" ht="25.5" customHeight="1" x14ac:dyDescent="0.25">
      <c r="A13" s="29"/>
      <c r="B13" s="40">
        <v>4</v>
      </c>
      <c r="C13" s="35" t="s">
        <v>52</v>
      </c>
      <c r="D13" s="30" t="s">
        <v>23</v>
      </c>
      <c r="E13" s="30">
        <v>22468.933333333334</v>
      </c>
      <c r="F13" s="31">
        <v>6</v>
      </c>
      <c r="G13" s="32">
        <f t="shared" si="0"/>
        <v>134813.6</v>
      </c>
      <c r="H13" s="28"/>
      <c r="I13" s="33">
        <f>B13</f>
        <v>4</v>
      </c>
      <c r="J13" s="34"/>
      <c r="K13" s="35"/>
      <c r="L13" s="35"/>
      <c r="M13" s="36" t="str">
        <f t="shared" si="1"/>
        <v>шт.</v>
      </c>
      <c r="N13" s="37">
        <f t="shared" si="2"/>
        <v>22468.933333333334</v>
      </c>
      <c r="O13" s="30"/>
      <c r="P13" s="36">
        <f t="shared" si="3"/>
        <v>6</v>
      </c>
      <c r="Q13" s="38">
        <f>O13*P13</f>
        <v>0</v>
      </c>
      <c r="R13" s="28"/>
      <c r="S13" s="28"/>
      <c r="T13" s="28"/>
      <c r="U13" s="28"/>
      <c r="V13" s="28"/>
      <c r="W13" s="28"/>
    </row>
    <row r="14" spans="1:23" s="27" customFormat="1" ht="36.75" customHeight="1" x14ac:dyDescent="0.25">
      <c r="A14" s="29"/>
      <c r="B14" s="40">
        <v>5</v>
      </c>
      <c r="C14" s="35" t="s">
        <v>48</v>
      </c>
      <c r="D14" s="30" t="s">
        <v>23</v>
      </c>
      <c r="E14" s="30">
        <v>26881.25</v>
      </c>
      <c r="F14" s="31">
        <v>2</v>
      </c>
      <c r="G14" s="32">
        <f t="shared" si="0"/>
        <v>53762.5</v>
      </c>
      <c r="H14" s="28"/>
      <c r="I14" s="33">
        <f t="shared" ref="I14:I16" si="6">B14</f>
        <v>5</v>
      </c>
      <c r="J14" s="34"/>
      <c r="K14" s="35"/>
      <c r="L14" s="35"/>
      <c r="M14" s="36" t="str">
        <f t="shared" si="1"/>
        <v>шт.</v>
      </c>
      <c r="N14" s="37">
        <f t="shared" si="2"/>
        <v>26881.25</v>
      </c>
      <c r="O14" s="30"/>
      <c r="P14" s="36">
        <f t="shared" si="3"/>
        <v>2</v>
      </c>
      <c r="Q14" s="38">
        <f t="shared" ref="Q14:Q16" si="7">O14*P14</f>
        <v>0</v>
      </c>
      <c r="R14" s="28"/>
      <c r="S14" s="28"/>
      <c r="T14" s="28"/>
      <c r="U14" s="28"/>
      <c r="V14" s="28"/>
      <c r="W14" s="28"/>
    </row>
    <row r="15" spans="1:23" s="27" customFormat="1" ht="37.5" customHeight="1" x14ac:dyDescent="0.25">
      <c r="A15" s="29"/>
      <c r="B15" s="40">
        <v>6</v>
      </c>
      <c r="C15" s="35" t="s">
        <v>47</v>
      </c>
      <c r="D15" s="30" t="s">
        <v>23</v>
      </c>
      <c r="E15" s="30">
        <v>31193.75</v>
      </c>
      <c r="F15" s="31">
        <v>2</v>
      </c>
      <c r="G15" s="32">
        <f t="shared" si="0"/>
        <v>62387.5</v>
      </c>
      <c r="H15" s="28"/>
      <c r="I15" s="33">
        <f t="shared" si="6"/>
        <v>6</v>
      </c>
      <c r="J15" s="34"/>
      <c r="K15" s="35"/>
      <c r="L15" s="35"/>
      <c r="M15" s="36" t="str">
        <f t="shared" si="1"/>
        <v>шт.</v>
      </c>
      <c r="N15" s="37">
        <f t="shared" si="2"/>
        <v>31193.75</v>
      </c>
      <c r="O15" s="30"/>
      <c r="P15" s="36">
        <f t="shared" si="3"/>
        <v>2</v>
      </c>
      <c r="Q15" s="38">
        <f t="shared" si="7"/>
        <v>0</v>
      </c>
      <c r="R15" s="28"/>
      <c r="S15" s="28"/>
      <c r="T15" s="28"/>
      <c r="U15" s="28"/>
      <c r="V15" s="28"/>
      <c r="W15" s="28"/>
    </row>
    <row r="16" spans="1:23" s="27" customFormat="1" ht="35.25" customHeight="1" x14ac:dyDescent="0.25">
      <c r="A16" s="29"/>
      <c r="B16" s="40">
        <v>7</v>
      </c>
      <c r="C16" s="49" t="s">
        <v>46</v>
      </c>
      <c r="D16" s="30" t="s">
        <v>23</v>
      </c>
      <c r="E16" s="50">
        <v>28462.5</v>
      </c>
      <c r="F16" s="51">
        <v>2</v>
      </c>
      <c r="G16" s="32">
        <f t="shared" si="0"/>
        <v>56925</v>
      </c>
      <c r="H16" s="28"/>
      <c r="I16" s="33">
        <f t="shared" si="6"/>
        <v>7</v>
      </c>
      <c r="J16" s="34"/>
      <c r="K16" s="35"/>
      <c r="L16" s="35"/>
      <c r="M16" s="36" t="str">
        <f t="shared" si="1"/>
        <v>шт.</v>
      </c>
      <c r="N16" s="37">
        <f t="shared" si="2"/>
        <v>28462.5</v>
      </c>
      <c r="O16" s="30"/>
      <c r="P16" s="36">
        <f t="shared" si="3"/>
        <v>2</v>
      </c>
      <c r="Q16" s="38">
        <f t="shared" si="7"/>
        <v>0</v>
      </c>
      <c r="R16" s="28"/>
      <c r="S16" s="28"/>
      <c r="T16" s="28"/>
      <c r="U16" s="28"/>
      <c r="V16" s="28"/>
      <c r="W16" s="28"/>
    </row>
    <row r="17" spans="1:23" s="27" customFormat="1" ht="38.25" customHeight="1" x14ac:dyDescent="0.25">
      <c r="A17" s="29"/>
      <c r="B17" s="40">
        <v>8</v>
      </c>
      <c r="C17" s="35" t="s">
        <v>45</v>
      </c>
      <c r="D17" s="30" t="s">
        <v>23</v>
      </c>
      <c r="E17" s="30">
        <v>29325</v>
      </c>
      <c r="F17" s="31">
        <v>4</v>
      </c>
      <c r="G17" s="32">
        <f t="shared" si="0"/>
        <v>117300</v>
      </c>
      <c r="H17" s="28"/>
      <c r="I17" s="33">
        <f>B17</f>
        <v>8</v>
      </c>
      <c r="J17" s="34"/>
      <c r="K17" s="35"/>
      <c r="L17" s="35"/>
      <c r="M17" s="36" t="str">
        <f t="shared" si="1"/>
        <v>шт.</v>
      </c>
      <c r="N17" s="37">
        <f t="shared" si="2"/>
        <v>29325</v>
      </c>
      <c r="O17" s="30"/>
      <c r="P17" s="36">
        <f t="shared" si="3"/>
        <v>4</v>
      </c>
      <c r="Q17" s="38">
        <f>O17*P17</f>
        <v>0</v>
      </c>
      <c r="R17" s="28"/>
      <c r="S17" s="28"/>
      <c r="T17" s="28"/>
      <c r="U17" s="28"/>
      <c r="V17" s="28"/>
      <c r="W17" s="28"/>
    </row>
    <row r="18" spans="1:23" s="27" customFormat="1" ht="37.5" customHeight="1" x14ac:dyDescent="0.25">
      <c r="A18" s="29"/>
      <c r="B18" s="40">
        <v>9</v>
      </c>
      <c r="C18" s="35" t="s">
        <v>53</v>
      </c>
      <c r="D18" s="50" t="s">
        <v>23</v>
      </c>
      <c r="E18" s="30">
        <v>21452.29</v>
      </c>
      <c r="F18" s="31">
        <v>2</v>
      </c>
      <c r="G18" s="32">
        <f t="shared" si="0"/>
        <v>42904.58</v>
      </c>
      <c r="H18" s="28"/>
      <c r="I18" s="33">
        <f>B18</f>
        <v>9</v>
      </c>
      <c r="J18" s="34"/>
      <c r="K18" s="35"/>
      <c r="L18" s="35"/>
      <c r="M18" s="36" t="str">
        <f t="shared" si="1"/>
        <v>шт.</v>
      </c>
      <c r="N18" s="37">
        <f t="shared" si="2"/>
        <v>21452.29</v>
      </c>
      <c r="O18" s="30"/>
      <c r="P18" s="36">
        <f t="shared" si="3"/>
        <v>2</v>
      </c>
      <c r="Q18" s="38">
        <f>O18*P18</f>
        <v>0</v>
      </c>
      <c r="R18" s="28"/>
      <c r="S18" s="28"/>
      <c r="T18" s="28"/>
      <c r="U18" s="28"/>
      <c r="V18" s="28"/>
      <c r="W18" s="28"/>
    </row>
    <row r="19" spans="1:23" s="27" customFormat="1" ht="51" customHeight="1" x14ac:dyDescent="0.25">
      <c r="A19" s="29"/>
      <c r="B19" s="40">
        <v>10</v>
      </c>
      <c r="C19" s="35" t="s">
        <v>44</v>
      </c>
      <c r="D19" s="50" t="s">
        <v>23</v>
      </c>
      <c r="E19" s="30">
        <v>20029.165000000001</v>
      </c>
      <c r="F19" s="31">
        <v>2</v>
      </c>
      <c r="G19" s="32">
        <f t="shared" si="0"/>
        <v>40058.33</v>
      </c>
      <c r="H19" s="28"/>
      <c r="I19" s="33">
        <f t="shared" ref="I19:I20" si="8">B19</f>
        <v>10</v>
      </c>
      <c r="J19" s="34"/>
      <c r="K19" s="35"/>
      <c r="L19" s="35"/>
      <c r="M19" s="36" t="str">
        <f t="shared" si="1"/>
        <v>шт.</v>
      </c>
      <c r="N19" s="37">
        <f t="shared" si="2"/>
        <v>20029.165000000001</v>
      </c>
      <c r="O19" s="30"/>
      <c r="P19" s="36">
        <f t="shared" si="3"/>
        <v>2</v>
      </c>
      <c r="Q19" s="38">
        <f t="shared" ref="Q19:Q20" si="9">O19*P19</f>
        <v>0</v>
      </c>
      <c r="R19" s="28"/>
      <c r="S19" s="28"/>
      <c r="T19" s="28"/>
      <c r="U19" s="28"/>
      <c r="V19" s="28"/>
      <c r="W19" s="28"/>
    </row>
    <row r="20" spans="1:23" s="27" customFormat="1" ht="44.25" customHeight="1" x14ac:dyDescent="0.25">
      <c r="A20" s="29"/>
      <c r="B20" s="40">
        <v>11</v>
      </c>
      <c r="C20" s="49" t="s">
        <v>43</v>
      </c>
      <c r="D20" s="30" t="s">
        <v>23</v>
      </c>
      <c r="E20" s="50">
        <v>22664.584999999999</v>
      </c>
      <c r="F20" s="51">
        <v>8</v>
      </c>
      <c r="G20" s="32">
        <f t="shared" si="0"/>
        <v>181316.68</v>
      </c>
      <c r="H20" s="28"/>
      <c r="I20" s="33">
        <f t="shared" si="8"/>
        <v>11</v>
      </c>
      <c r="J20" s="34"/>
      <c r="K20" s="35"/>
      <c r="L20" s="35"/>
      <c r="M20" s="36" t="str">
        <f t="shared" si="1"/>
        <v>шт.</v>
      </c>
      <c r="N20" s="37">
        <f t="shared" si="2"/>
        <v>22664.584999999999</v>
      </c>
      <c r="O20" s="30"/>
      <c r="P20" s="36">
        <f t="shared" si="3"/>
        <v>8</v>
      </c>
      <c r="Q20" s="38">
        <f t="shared" si="9"/>
        <v>0</v>
      </c>
      <c r="R20" s="28"/>
      <c r="S20" s="28"/>
      <c r="T20" s="28"/>
      <c r="U20" s="28"/>
      <c r="V20" s="28"/>
      <c r="W20" s="28"/>
    </row>
    <row r="21" spans="1:23" s="27" customFormat="1" ht="39" customHeight="1" x14ac:dyDescent="0.25">
      <c r="A21" s="29"/>
      <c r="B21" s="40">
        <v>12</v>
      </c>
      <c r="C21" s="35" t="s">
        <v>42</v>
      </c>
      <c r="D21" s="30" t="s">
        <v>23</v>
      </c>
      <c r="E21" s="30">
        <v>25300</v>
      </c>
      <c r="F21" s="31">
        <v>8</v>
      </c>
      <c r="G21" s="32">
        <f t="shared" si="0"/>
        <v>202400</v>
      </c>
      <c r="H21" s="28"/>
      <c r="I21" s="33">
        <f>B21</f>
        <v>12</v>
      </c>
      <c r="J21" s="34"/>
      <c r="K21" s="35"/>
      <c r="L21" s="35"/>
      <c r="M21" s="36" t="str">
        <f t="shared" si="1"/>
        <v>шт.</v>
      </c>
      <c r="N21" s="37">
        <f t="shared" si="2"/>
        <v>25300</v>
      </c>
      <c r="O21" s="30"/>
      <c r="P21" s="36">
        <f t="shared" si="3"/>
        <v>8</v>
      </c>
      <c r="Q21" s="38">
        <f>O21*P21</f>
        <v>0</v>
      </c>
      <c r="R21" s="28"/>
      <c r="S21" s="28"/>
      <c r="T21" s="28"/>
      <c r="U21" s="28"/>
      <c r="V21" s="28"/>
      <c r="W21" s="28"/>
    </row>
    <row r="22" spans="1:23" s="27" customFormat="1" ht="41.25" customHeight="1" x14ac:dyDescent="0.25">
      <c r="A22" s="29"/>
      <c r="B22" s="40">
        <v>13</v>
      </c>
      <c r="C22" s="35" t="s">
        <v>41</v>
      </c>
      <c r="D22" s="30" t="s">
        <v>23</v>
      </c>
      <c r="E22" s="30">
        <v>22137.5</v>
      </c>
      <c r="F22" s="31">
        <v>2</v>
      </c>
      <c r="G22" s="32">
        <f t="shared" si="0"/>
        <v>44275</v>
      </c>
      <c r="H22" s="28"/>
      <c r="I22" s="33">
        <f t="shared" ref="I22:I23" si="10">B22</f>
        <v>13</v>
      </c>
      <c r="J22" s="34"/>
      <c r="K22" s="35"/>
      <c r="L22" s="35"/>
      <c r="M22" s="36" t="str">
        <f t="shared" si="1"/>
        <v>шт.</v>
      </c>
      <c r="N22" s="37">
        <f t="shared" si="2"/>
        <v>22137.5</v>
      </c>
      <c r="O22" s="30"/>
      <c r="P22" s="36">
        <f t="shared" si="3"/>
        <v>2</v>
      </c>
      <c r="Q22" s="38">
        <f t="shared" ref="Q22:Q23" si="11">O22*P22</f>
        <v>0</v>
      </c>
      <c r="R22" s="28"/>
      <c r="S22" s="28"/>
      <c r="T22" s="28"/>
      <c r="U22" s="28"/>
      <c r="V22" s="28"/>
      <c r="W22" s="28"/>
    </row>
    <row r="23" spans="1:23" s="27" customFormat="1" ht="38.25" customHeight="1" x14ac:dyDescent="0.25">
      <c r="A23" s="29"/>
      <c r="B23" s="40">
        <v>14</v>
      </c>
      <c r="C23" s="35" t="s">
        <v>40</v>
      </c>
      <c r="D23" s="30" t="s">
        <v>23</v>
      </c>
      <c r="E23" s="30">
        <v>22875.416249999998</v>
      </c>
      <c r="F23" s="31">
        <v>8</v>
      </c>
      <c r="G23" s="32">
        <f t="shared" si="0"/>
        <v>183003.33</v>
      </c>
      <c r="H23" s="28"/>
      <c r="I23" s="33">
        <f t="shared" si="10"/>
        <v>14</v>
      </c>
      <c r="J23" s="34"/>
      <c r="K23" s="35"/>
      <c r="L23" s="35"/>
      <c r="M23" s="36" t="str">
        <f t="shared" si="1"/>
        <v>шт.</v>
      </c>
      <c r="N23" s="37">
        <f t="shared" si="2"/>
        <v>22875.416249999998</v>
      </c>
      <c r="O23" s="30"/>
      <c r="P23" s="36">
        <f t="shared" si="3"/>
        <v>8</v>
      </c>
      <c r="Q23" s="38">
        <f t="shared" si="11"/>
        <v>0</v>
      </c>
      <c r="R23" s="28"/>
      <c r="S23" s="28"/>
      <c r="T23" s="28"/>
      <c r="U23" s="28"/>
      <c r="V23" s="28"/>
      <c r="W23" s="28"/>
    </row>
    <row r="24" spans="1:23" s="27" customFormat="1" ht="35.25" customHeight="1" x14ac:dyDescent="0.25">
      <c r="A24" s="29"/>
      <c r="B24" s="40">
        <v>15</v>
      </c>
      <c r="C24" s="35" t="s">
        <v>39</v>
      </c>
      <c r="D24" s="30" t="s">
        <v>23</v>
      </c>
      <c r="E24" s="30">
        <v>21083.333999999999</v>
      </c>
      <c r="F24" s="31">
        <v>10</v>
      </c>
      <c r="G24" s="32">
        <f t="shared" si="0"/>
        <v>210833.34</v>
      </c>
      <c r="H24" s="28"/>
      <c r="I24" s="33">
        <f t="shared" ref="I24:I27" si="12">B24</f>
        <v>15</v>
      </c>
      <c r="J24" s="34"/>
      <c r="K24" s="35"/>
      <c r="L24" s="35"/>
      <c r="M24" s="36" t="str">
        <f t="shared" si="1"/>
        <v>шт.</v>
      </c>
      <c r="N24" s="37">
        <f t="shared" si="2"/>
        <v>21083.333999999999</v>
      </c>
      <c r="O24" s="30"/>
      <c r="P24" s="36">
        <f t="shared" si="3"/>
        <v>10</v>
      </c>
      <c r="Q24" s="38">
        <f t="shared" ref="Q24:Q27" si="13">O24*P24</f>
        <v>0</v>
      </c>
      <c r="R24" s="28"/>
      <c r="S24" s="28"/>
      <c r="T24" s="28"/>
      <c r="U24" s="28"/>
      <c r="V24" s="28"/>
      <c r="W24" s="28"/>
    </row>
    <row r="25" spans="1:23" s="27" customFormat="1" ht="33" customHeight="1" x14ac:dyDescent="0.25">
      <c r="A25" s="29"/>
      <c r="B25" s="40">
        <v>16</v>
      </c>
      <c r="C25" s="35" t="s">
        <v>38</v>
      </c>
      <c r="D25" s="30" t="s">
        <v>23</v>
      </c>
      <c r="E25" s="30">
        <v>21083.333999999999</v>
      </c>
      <c r="F25" s="31">
        <v>10</v>
      </c>
      <c r="G25" s="32">
        <f t="shared" si="0"/>
        <v>210833.34</v>
      </c>
      <c r="H25" s="28"/>
      <c r="I25" s="33">
        <f t="shared" si="12"/>
        <v>16</v>
      </c>
      <c r="J25" s="34"/>
      <c r="K25" s="35"/>
      <c r="L25" s="35"/>
      <c r="M25" s="36" t="str">
        <f t="shared" si="1"/>
        <v>шт.</v>
      </c>
      <c r="N25" s="37">
        <f t="shared" si="2"/>
        <v>21083.333999999999</v>
      </c>
      <c r="O25" s="30"/>
      <c r="P25" s="36">
        <f t="shared" si="3"/>
        <v>10</v>
      </c>
      <c r="Q25" s="38">
        <f t="shared" si="13"/>
        <v>0</v>
      </c>
      <c r="R25" s="28"/>
      <c r="S25" s="28"/>
      <c r="T25" s="28"/>
      <c r="U25" s="28"/>
      <c r="V25" s="28"/>
      <c r="W25" s="28"/>
    </row>
    <row r="26" spans="1:23" s="27" customFormat="1" ht="35.25" customHeight="1" x14ac:dyDescent="0.25">
      <c r="A26" s="29"/>
      <c r="B26" s="40">
        <v>17</v>
      </c>
      <c r="C26" s="35" t="s">
        <v>37</v>
      </c>
      <c r="D26" s="30" t="s">
        <v>23</v>
      </c>
      <c r="E26" s="30">
        <v>21083.333333333332</v>
      </c>
      <c r="F26" s="31">
        <v>6</v>
      </c>
      <c r="G26" s="32">
        <f t="shared" si="0"/>
        <v>126500</v>
      </c>
      <c r="H26" s="28"/>
      <c r="I26" s="33">
        <f t="shared" si="12"/>
        <v>17</v>
      </c>
      <c r="J26" s="34"/>
      <c r="K26" s="35"/>
      <c r="L26" s="35"/>
      <c r="M26" s="36" t="str">
        <f t="shared" si="1"/>
        <v>шт.</v>
      </c>
      <c r="N26" s="37">
        <f t="shared" si="2"/>
        <v>21083.333333333332</v>
      </c>
      <c r="O26" s="30"/>
      <c r="P26" s="36">
        <f t="shared" si="3"/>
        <v>6</v>
      </c>
      <c r="Q26" s="38">
        <f t="shared" si="13"/>
        <v>0</v>
      </c>
      <c r="R26" s="28"/>
      <c r="S26" s="28"/>
      <c r="T26" s="28"/>
      <c r="U26" s="28"/>
      <c r="V26" s="28"/>
      <c r="W26" s="28"/>
    </row>
    <row r="27" spans="1:23" s="27" customFormat="1" ht="43.5" customHeight="1" thickBot="1" x14ac:dyDescent="0.3">
      <c r="A27" s="29"/>
      <c r="B27" s="40">
        <v>18</v>
      </c>
      <c r="C27" s="35" t="s">
        <v>36</v>
      </c>
      <c r="D27" s="30" t="s">
        <v>23</v>
      </c>
      <c r="E27" s="30">
        <v>161445.625</v>
      </c>
      <c r="F27" s="31">
        <v>4</v>
      </c>
      <c r="G27" s="32">
        <f t="shared" si="0"/>
        <v>645782.5</v>
      </c>
      <c r="H27" s="28"/>
      <c r="I27" s="33">
        <f t="shared" si="12"/>
        <v>18</v>
      </c>
      <c r="J27" s="34"/>
      <c r="K27" s="35"/>
      <c r="L27" s="35"/>
      <c r="M27" s="36" t="str">
        <f t="shared" si="1"/>
        <v>шт.</v>
      </c>
      <c r="N27" s="37">
        <f t="shared" si="2"/>
        <v>161445.625</v>
      </c>
      <c r="O27" s="30"/>
      <c r="P27" s="36">
        <f t="shared" si="3"/>
        <v>4</v>
      </c>
      <c r="Q27" s="38">
        <f t="shared" si="13"/>
        <v>0</v>
      </c>
      <c r="R27" s="28"/>
      <c r="S27" s="28"/>
      <c r="T27" s="28"/>
      <c r="U27" s="28"/>
      <c r="V27" s="28"/>
      <c r="W27" s="28"/>
    </row>
    <row r="28" spans="1:23" ht="15.75" thickBot="1" x14ac:dyDescent="0.3">
      <c r="B28" s="77" t="s">
        <v>22</v>
      </c>
      <c r="C28" s="78"/>
      <c r="D28" s="78"/>
      <c r="E28" s="78"/>
      <c r="F28" s="78"/>
      <c r="G28" s="48">
        <f>SUM(G10:G27)</f>
        <v>2693280.8600000003</v>
      </c>
      <c r="H28" s="2"/>
      <c r="I28" s="59" t="s">
        <v>22</v>
      </c>
      <c r="J28" s="60"/>
      <c r="K28" s="60"/>
      <c r="L28" s="60"/>
      <c r="M28" s="60"/>
      <c r="N28" s="60"/>
      <c r="O28" s="60"/>
      <c r="P28" s="61"/>
      <c r="Q28" s="11">
        <f>SUM(Q10:Q27)</f>
        <v>0</v>
      </c>
      <c r="R28" s="1"/>
      <c r="S28" s="1"/>
      <c r="T28" s="1"/>
      <c r="U28" s="1"/>
      <c r="V28" s="1"/>
      <c r="W28" s="1"/>
    </row>
    <row r="29" spans="1:23" ht="15" customHeight="1" x14ac:dyDescent="0.25">
      <c r="B29" s="79" t="s">
        <v>25</v>
      </c>
      <c r="C29" s="80"/>
      <c r="D29" s="80"/>
      <c r="E29" s="80"/>
      <c r="F29" s="80"/>
      <c r="G29" s="81"/>
      <c r="H29" s="1"/>
      <c r="I29" s="82" t="str">
        <f>B29</f>
        <v>1.2. Филиал «Приморские электрические сети»: (г. Уссурийск, ул. Резервная, 22А)</v>
      </c>
      <c r="J29" s="83"/>
      <c r="K29" s="83"/>
      <c r="L29" s="83"/>
      <c r="M29" s="83"/>
      <c r="N29" s="83"/>
      <c r="O29" s="83"/>
      <c r="P29" s="83"/>
      <c r="Q29" s="84"/>
      <c r="R29" s="1"/>
      <c r="S29" s="1"/>
      <c r="T29" s="1"/>
      <c r="U29" s="1"/>
      <c r="V29" s="1"/>
      <c r="W29" s="1"/>
    </row>
    <row r="30" spans="1:23" ht="24.75" customHeight="1" x14ac:dyDescent="0.25">
      <c r="A30" s="6"/>
      <c r="B30" s="40">
        <v>1</v>
      </c>
      <c r="C30" s="35" t="s">
        <v>54</v>
      </c>
      <c r="D30" s="30" t="s">
        <v>23</v>
      </c>
      <c r="E30" s="30">
        <v>3689.5833333333335</v>
      </c>
      <c r="F30" s="31">
        <v>6</v>
      </c>
      <c r="G30" s="32">
        <f t="shared" ref="G30:G49" si="14">E30*F30</f>
        <v>22137.5</v>
      </c>
      <c r="H30" s="1"/>
      <c r="I30" s="18">
        <f>B30</f>
        <v>1</v>
      </c>
      <c r="J30" s="19"/>
      <c r="K30" s="20"/>
      <c r="L30" s="35"/>
      <c r="M30" s="21" t="str">
        <f t="shared" ref="M30:M49" si="15">D30</f>
        <v>шт.</v>
      </c>
      <c r="N30" s="22">
        <f t="shared" ref="N30:N49" si="16">E30</f>
        <v>3689.5833333333335</v>
      </c>
      <c r="O30" s="17"/>
      <c r="P30" s="21">
        <f t="shared" ref="P30:P49" si="17">F30</f>
        <v>6</v>
      </c>
      <c r="Q30" s="23">
        <f>O30*P30</f>
        <v>0</v>
      </c>
      <c r="R30" s="1"/>
      <c r="S30" s="1"/>
      <c r="T30" s="1"/>
      <c r="U30" s="1"/>
      <c r="V30" s="1"/>
      <c r="W30" s="1"/>
    </row>
    <row r="31" spans="1:23" s="27" customFormat="1" ht="35.25" customHeight="1" x14ac:dyDescent="0.25">
      <c r="A31" s="29"/>
      <c r="B31" s="40">
        <v>2</v>
      </c>
      <c r="C31" s="35" t="s">
        <v>55</v>
      </c>
      <c r="D31" s="30" t="s">
        <v>23</v>
      </c>
      <c r="E31" s="30">
        <v>18137.566666666666</v>
      </c>
      <c r="F31" s="31">
        <v>3</v>
      </c>
      <c r="G31" s="32">
        <f t="shared" si="14"/>
        <v>54412.7</v>
      </c>
      <c r="H31" s="28"/>
      <c r="I31" s="33">
        <f>B31</f>
        <v>2</v>
      </c>
      <c r="J31" s="34"/>
      <c r="K31" s="35"/>
      <c r="L31" s="35"/>
      <c r="M31" s="36" t="str">
        <f t="shared" si="15"/>
        <v>шт.</v>
      </c>
      <c r="N31" s="37">
        <f t="shared" si="16"/>
        <v>18137.566666666666</v>
      </c>
      <c r="O31" s="30"/>
      <c r="P31" s="36">
        <f t="shared" si="17"/>
        <v>3</v>
      </c>
      <c r="Q31" s="38">
        <f>O31*P31</f>
        <v>0</v>
      </c>
      <c r="R31" s="28"/>
      <c r="S31" s="28"/>
      <c r="T31" s="28"/>
      <c r="U31" s="28"/>
      <c r="V31" s="28"/>
      <c r="W31" s="28"/>
    </row>
    <row r="32" spans="1:23" s="27" customFormat="1" ht="50.25" customHeight="1" x14ac:dyDescent="0.25">
      <c r="A32" s="29"/>
      <c r="B32" s="40">
        <v>3</v>
      </c>
      <c r="C32" s="35" t="s">
        <v>56</v>
      </c>
      <c r="D32" s="30" t="s">
        <v>23</v>
      </c>
      <c r="E32" s="30">
        <v>29325</v>
      </c>
      <c r="F32" s="31">
        <v>2</v>
      </c>
      <c r="G32" s="32">
        <f t="shared" si="14"/>
        <v>58650</v>
      </c>
      <c r="H32" s="28"/>
      <c r="I32" s="33">
        <f t="shared" ref="I32:I33" si="18">B32</f>
        <v>3</v>
      </c>
      <c r="J32" s="34"/>
      <c r="K32" s="35"/>
      <c r="L32" s="35"/>
      <c r="M32" s="36" t="str">
        <f t="shared" si="15"/>
        <v>шт.</v>
      </c>
      <c r="N32" s="37">
        <f t="shared" si="16"/>
        <v>29325</v>
      </c>
      <c r="O32" s="30"/>
      <c r="P32" s="36">
        <f t="shared" si="17"/>
        <v>2</v>
      </c>
      <c r="Q32" s="38">
        <f t="shared" ref="Q32:Q33" si="19">O32*P32</f>
        <v>0</v>
      </c>
      <c r="R32" s="28"/>
      <c r="S32" s="28"/>
      <c r="T32" s="28"/>
      <c r="U32" s="28"/>
      <c r="V32" s="28"/>
      <c r="W32" s="28"/>
    </row>
    <row r="33" spans="1:23" s="27" customFormat="1" ht="49.5" customHeight="1" x14ac:dyDescent="0.25">
      <c r="A33" s="29"/>
      <c r="B33" s="40">
        <v>4</v>
      </c>
      <c r="C33" s="49" t="s">
        <v>57</v>
      </c>
      <c r="D33" s="30" t="s">
        <v>23</v>
      </c>
      <c r="E33" s="50">
        <v>29325</v>
      </c>
      <c r="F33" s="51">
        <v>4</v>
      </c>
      <c r="G33" s="32">
        <f t="shared" si="14"/>
        <v>117300</v>
      </c>
      <c r="H33" s="28"/>
      <c r="I33" s="33">
        <f t="shared" si="18"/>
        <v>4</v>
      </c>
      <c r="J33" s="34"/>
      <c r="K33" s="35"/>
      <c r="L33" s="35"/>
      <c r="M33" s="36" t="str">
        <f t="shared" si="15"/>
        <v>шт.</v>
      </c>
      <c r="N33" s="37">
        <f t="shared" si="16"/>
        <v>29325</v>
      </c>
      <c r="O33" s="30"/>
      <c r="P33" s="36">
        <f t="shared" si="17"/>
        <v>4</v>
      </c>
      <c r="Q33" s="38">
        <f t="shared" si="19"/>
        <v>0</v>
      </c>
      <c r="R33" s="28"/>
      <c r="S33" s="28"/>
      <c r="T33" s="28"/>
      <c r="U33" s="28"/>
      <c r="V33" s="28"/>
      <c r="W33" s="28"/>
    </row>
    <row r="34" spans="1:23" s="27" customFormat="1" ht="51.75" customHeight="1" x14ac:dyDescent="0.25">
      <c r="A34" s="29"/>
      <c r="B34" s="40">
        <v>5</v>
      </c>
      <c r="C34" s="35" t="s">
        <v>58</v>
      </c>
      <c r="D34" s="30" t="s">
        <v>23</v>
      </c>
      <c r="E34" s="30">
        <v>29325</v>
      </c>
      <c r="F34" s="31">
        <v>2</v>
      </c>
      <c r="G34" s="32">
        <f t="shared" si="14"/>
        <v>58650</v>
      </c>
      <c r="H34" s="28"/>
      <c r="I34" s="33">
        <f>B34</f>
        <v>5</v>
      </c>
      <c r="J34" s="34"/>
      <c r="K34" s="35"/>
      <c r="L34" s="35"/>
      <c r="M34" s="36" t="str">
        <f t="shared" si="15"/>
        <v>шт.</v>
      </c>
      <c r="N34" s="37">
        <f t="shared" si="16"/>
        <v>29325</v>
      </c>
      <c r="O34" s="30"/>
      <c r="P34" s="36">
        <f t="shared" si="17"/>
        <v>2</v>
      </c>
      <c r="Q34" s="38">
        <f>O34*P34</f>
        <v>0</v>
      </c>
      <c r="R34" s="28"/>
      <c r="S34" s="28"/>
      <c r="T34" s="28"/>
      <c r="U34" s="28"/>
      <c r="V34" s="28"/>
      <c r="W34" s="28"/>
    </row>
    <row r="35" spans="1:23" s="27" customFormat="1" ht="43.5" customHeight="1" x14ac:dyDescent="0.25">
      <c r="A35" s="29"/>
      <c r="B35" s="40">
        <v>6</v>
      </c>
      <c r="C35" s="35" t="s">
        <v>59</v>
      </c>
      <c r="D35" s="30" t="s">
        <v>23</v>
      </c>
      <c r="E35" s="30">
        <v>28318.75</v>
      </c>
      <c r="F35" s="31">
        <v>4</v>
      </c>
      <c r="G35" s="32">
        <f t="shared" si="14"/>
        <v>113275</v>
      </c>
      <c r="H35" s="28"/>
      <c r="I35" s="33">
        <f t="shared" ref="I35:I37" si="20">B35</f>
        <v>6</v>
      </c>
      <c r="J35" s="34"/>
      <c r="K35" s="35"/>
      <c r="L35" s="35"/>
      <c r="M35" s="36" t="str">
        <f t="shared" si="15"/>
        <v>шт.</v>
      </c>
      <c r="N35" s="37">
        <f t="shared" si="16"/>
        <v>28318.75</v>
      </c>
      <c r="O35" s="30"/>
      <c r="P35" s="36">
        <f t="shared" si="17"/>
        <v>4</v>
      </c>
      <c r="Q35" s="38">
        <f t="shared" ref="Q35:Q37" si="21">O35*P35</f>
        <v>0</v>
      </c>
      <c r="R35" s="28"/>
      <c r="S35" s="28"/>
      <c r="T35" s="28"/>
      <c r="U35" s="28"/>
      <c r="V35" s="28"/>
      <c r="W35" s="28"/>
    </row>
    <row r="36" spans="1:23" s="27" customFormat="1" ht="44.25" customHeight="1" x14ac:dyDescent="0.25">
      <c r="A36" s="29"/>
      <c r="B36" s="40">
        <v>7</v>
      </c>
      <c r="C36" s="35" t="s">
        <v>45</v>
      </c>
      <c r="D36" s="30" t="s">
        <v>23</v>
      </c>
      <c r="E36" s="30">
        <v>29325</v>
      </c>
      <c r="F36" s="31">
        <v>10</v>
      </c>
      <c r="G36" s="32">
        <f t="shared" si="14"/>
        <v>293250</v>
      </c>
      <c r="H36" s="28"/>
      <c r="I36" s="33">
        <f t="shared" si="20"/>
        <v>7</v>
      </c>
      <c r="J36" s="34"/>
      <c r="K36" s="35"/>
      <c r="L36" s="35"/>
      <c r="M36" s="36" t="str">
        <f t="shared" si="15"/>
        <v>шт.</v>
      </c>
      <c r="N36" s="37">
        <f t="shared" si="16"/>
        <v>29325</v>
      </c>
      <c r="O36" s="30"/>
      <c r="P36" s="36">
        <f t="shared" si="17"/>
        <v>10</v>
      </c>
      <c r="Q36" s="38">
        <f t="shared" si="21"/>
        <v>0</v>
      </c>
      <c r="R36" s="28"/>
      <c r="S36" s="28"/>
      <c r="T36" s="28"/>
      <c r="U36" s="28"/>
      <c r="V36" s="28"/>
      <c r="W36" s="28"/>
    </row>
    <row r="37" spans="1:23" s="27" customFormat="1" ht="39.75" customHeight="1" x14ac:dyDescent="0.25">
      <c r="A37" s="29"/>
      <c r="B37" s="40">
        <v>8</v>
      </c>
      <c r="C37" s="49" t="s">
        <v>60</v>
      </c>
      <c r="D37" s="30" t="s">
        <v>23</v>
      </c>
      <c r="E37" s="50">
        <v>28750</v>
      </c>
      <c r="F37" s="51">
        <v>2</v>
      </c>
      <c r="G37" s="32">
        <f t="shared" si="14"/>
        <v>57500</v>
      </c>
      <c r="H37" s="28"/>
      <c r="I37" s="33">
        <f t="shared" si="20"/>
        <v>8</v>
      </c>
      <c r="J37" s="34"/>
      <c r="K37" s="35"/>
      <c r="L37" s="35"/>
      <c r="M37" s="36" t="str">
        <f t="shared" si="15"/>
        <v>шт.</v>
      </c>
      <c r="N37" s="37">
        <f t="shared" si="16"/>
        <v>28750</v>
      </c>
      <c r="O37" s="30"/>
      <c r="P37" s="36">
        <f t="shared" si="17"/>
        <v>2</v>
      </c>
      <c r="Q37" s="38">
        <f t="shared" si="21"/>
        <v>0</v>
      </c>
      <c r="R37" s="28"/>
      <c r="S37" s="28"/>
      <c r="T37" s="28"/>
      <c r="U37" s="28"/>
      <c r="V37" s="28"/>
      <c r="W37" s="28"/>
    </row>
    <row r="38" spans="1:23" s="27" customFormat="1" ht="36" customHeight="1" x14ac:dyDescent="0.25">
      <c r="A38" s="29"/>
      <c r="B38" s="40">
        <v>9</v>
      </c>
      <c r="C38" s="35" t="s">
        <v>61</v>
      </c>
      <c r="D38" s="30" t="s">
        <v>23</v>
      </c>
      <c r="E38" s="30">
        <v>30475</v>
      </c>
      <c r="F38" s="31">
        <v>2</v>
      </c>
      <c r="G38" s="32">
        <f t="shared" si="14"/>
        <v>60950</v>
      </c>
      <c r="H38" s="28"/>
      <c r="I38" s="33">
        <f>B38</f>
        <v>9</v>
      </c>
      <c r="J38" s="34"/>
      <c r="K38" s="35"/>
      <c r="L38" s="35"/>
      <c r="M38" s="36" t="str">
        <f t="shared" si="15"/>
        <v>шт.</v>
      </c>
      <c r="N38" s="37">
        <f t="shared" si="16"/>
        <v>30475</v>
      </c>
      <c r="O38" s="30"/>
      <c r="P38" s="36">
        <f t="shared" si="17"/>
        <v>2</v>
      </c>
      <c r="Q38" s="38">
        <f>O38*P38</f>
        <v>0</v>
      </c>
      <c r="R38" s="28"/>
      <c r="S38" s="28"/>
      <c r="T38" s="28"/>
      <c r="U38" s="28"/>
      <c r="V38" s="28"/>
      <c r="W38" s="28"/>
    </row>
    <row r="39" spans="1:23" s="27" customFormat="1" ht="42.75" customHeight="1" x14ac:dyDescent="0.25">
      <c r="A39" s="29"/>
      <c r="B39" s="40">
        <v>10</v>
      </c>
      <c r="C39" s="35" t="s">
        <v>62</v>
      </c>
      <c r="D39" s="30" t="s">
        <v>23</v>
      </c>
      <c r="E39" s="30">
        <v>30403.125</v>
      </c>
      <c r="F39" s="31">
        <v>2</v>
      </c>
      <c r="G39" s="32">
        <f t="shared" si="14"/>
        <v>60806.25</v>
      </c>
      <c r="H39" s="54"/>
      <c r="I39" s="33">
        <f>B39</f>
        <v>10</v>
      </c>
      <c r="J39" s="34"/>
      <c r="K39" s="35"/>
      <c r="L39" s="35"/>
      <c r="M39" s="36" t="str">
        <f t="shared" si="15"/>
        <v>шт.</v>
      </c>
      <c r="N39" s="37">
        <f t="shared" si="16"/>
        <v>30403.125</v>
      </c>
      <c r="O39" s="30"/>
      <c r="P39" s="36">
        <f t="shared" si="17"/>
        <v>2</v>
      </c>
      <c r="Q39" s="38">
        <f>O39*P39</f>
        <v>0</v>
      </c>
      <c r="R39" s="28"/>
      <c r="S39" s="28"/>
      <c r="T39" s="28"/>
      <c r="U39" s="28"/>
      <c r="V39" s="28"/>
      <c r="W39" s="28"/>
    </row>
    <row r="40" spans="1:23" s="27" customFormat="1" ht="35.25" customHeight="1" x14ac:dyDescent="0.25">
      <c r="A40" s="29"/>
      <c r="B40" s="40">
        <v>11</v>
      </c>
      <c r="C40" s="35" t="s">
        <v>63</v>
      </c>
      <c r="D40" s="30" t="s">
        <v>23</v>
      </c>
      <c r="E40" s="30">
        <v>948.75</v>
      </c>
      <c r="F40" s="31">
        <v>54</v>
      </c>
      <c r="G40" s="32">
        <f t="shared" si="14"/>
        <v>51232.5</v>
      </c>
      <c r="H40" s="54"/>
      <c r="I40" s="33">
        <f t="shared" ref="I40:I41" si="22">B40</f>
        <v>11</v>
      </c>
      <c r="J40" s="34"/>
      <c r="K40" s="35"/>
      <c r="L40" s="35"/>
      <c r="M40" s="36" t="str">
        <f t="shared" si="15"/>
        <v>шт.</v>
      </c>
      <c r="N40" s="37">
        <f t="shared" si="16"/>
        <v>948.75</v>
      </c>
      <c r="O40" s="30"/>
      <c r="P40" s="36">
        <f t="shared" si="17"/>
        <v>54</v>
      </c>
      <c r="Q40" s="38">
        <f t="shared" ref="Q40:Q41" si="23">O40*P40</f>
        <v>0</v>
      </c>
      <c r="R40" s="28"/>
      <c r="S40" s="28"/>
      <c r="T40" s="28"/>
      <c r="U40" s="28"/>
      <c r="V40" s="28"/>
      <c r="W40" s="28"/>
    </row>
    <row r="41" spans="1:23" s="27" customFormat="1" ht="40.5" customHeight="1" x14ac:dyDescent="0.25">
      <c r="A41" s="29"/>
      <c r="B41" s="40">
        <v>12</v>
      </c>
      <c r="C41" s="49" t="s">
        <v>64</v>
      </c>
      <c r="D41" s="30" t="s">
        <v>23</v>
      </c>
      <c r="E41" s="50">
        <v>1437.5</v>
      </c>
      <c r="F41" s="51">
        <v>9</v>
      </c>
      <c r="G41" s="32">
        <f t="shared" si="14"/>
        <v>12937.5</v>
      </c>
      <c r="H41" s="54"/>
      <c r="I41" s="33">
        <f t="shared" si="22"/>
        <v>12</v>
      </c>
      <c r="J41" s="34"/>
      <c r="K41" s="35"/>
      <c r="L41" s="35"/>
      <c r="M41" s="36" t="str">
        <f t="shared" si="15"/>
        <v>шт.</v>
      </c>
      <c r="N41" s="37">
        <f t="shared" si="16"/>
        <v>1437.5</v>
      </c>
      <c r="O41" s="30"/>
      <c r="P41" s="36">
        <f t="shared" si="17"/>
        <v>9</v>
      </c>
      <c r="Q41" s="38">
        <f t="shared" si="23"/>
        <v>0</v>
      </c>
      <c r="R41" s="28"/>
      <c r="S41" s="28"/>
      <c r="T41" s="28"/>
      <c r="U41" s="28"/>
      <c r="V41" s="28"/>
      <c r="W41" s="28"/>
    </row>
    <row r="42" spans="1:23" s="27" customFormat="1" ht="39" customHeight="1" x14ac:dyDescent="0.25">
      <c r="A42" s="29"/>
      <c r="B42" s="40">
        <v>13</v>
      </c>
      <c r="C42" s="35" t="s">
        <v>65</v>
      </c>
      <c r="D42" s="30" t="s">
        <v>23</v>
      </c>
      <c r="E42" s="30">
        <v>15812.5</v>
      </c>
      <c r="F42" s="31">
        <v>2</v>
      </c>
      <c r="G42" s="32">
        <f t="shared" si="14"/>
        <v>31625</v>
      </c>
      <c r="H42" s="54"/>
      <c r="I42" s="33">
        <f>B42</f>
        <v>13</v>
      </c>
      <c r="J42" s="34"/>
      <c r="K42" s="35"/>
      <c r="L42" s="35"/>
      <c r="M42" s="36" t="str">
        <f t="shared" si="15"/>
        <v>шт.</v>
      </c>
      <c r="N42" s="37">
        <f t="shared" si="16"/>
        <v>15812.5</v>
      </c>
      <c r="O42" s="30"/>
      <c r="P42" s="36">
        <f t="shared" si="17"/>
        <v>2</v>
      </c>
      <c r="Q42" s="38">
        <f>O42*P42</f>
        <v>0</v>
      </c>
      <c r="R42" s="28"/>
      <c r="S42" s="28"/>
      <c r="T42" s="28"/>
      <c r="U42" s="28"/>
      <c r="V42" s="28"/>
      <c r="W42" s="28"/>
    </row>
    <row r="43" spans="1:23" s="27" customFormat="1" ht="39" customHeight="1" x14ac:dyDescent="0.25">
      <c r="A43" s="29"/>
      <c r="B43" s="40">
        <v>14</v>
      </c>
      <c r="C43" s="35" t="s">
        <v>66</v>
      </c>
      <c r="D43" s="30" t="s">
        <v>23</v>
      </c>
      <c r="E43" s="30">
        <v>3689.5833333333335</v>
      </c>
      <c r="F43" s="31">
        <v>3</v>
      </c>
      <c r="G43" s="32">
        <f t="shared" si="14"/>
        <v>11068.75</v>
      </c>
      <c r="H43" s="54"/>
      <c r="I43" s="33">
        <f t="shared" ref="I43:I44" si="24">B43</f>
        <v>14</v>
      </c>
      <c r="J43" s="34"/>
      <c r="K43" s="35"/>
      <c r="L43" s="35"/>
      <c r="M43" s="36" t="str">
        <f t="shared" si="15"/>
        <v>шт.</v>
      </c>
      <c r="N43" s="37">
        <f t="shared" si="16"/>
        <v>3689.5833333333335</v>
      </c>
      <c r="O43" s="30"/>
      <c r="P43" s="36">
        <f t="shared" si="17"/>
        <v>3</v>
      </c>
      <c r="Q43" s="38">
        <f t="shared" ref="Q43:Q44" si="25">O43*P43</f>
        <v>0</v>
      </c>
      <c r="R43" s="28"/>
      <c r="S43" s="28"/>
      <c r="T43" s="28"/>
      <c r="U43" s="28"/>
      <c r="V43" s="28"/>
      <c r="W43" s="28"/>
    </row>
    <row r="44" spans="1:23" s="27" customFormat="1" ht="46.5" customHeight="1" x14ac:dyDescent="0.25">
      <c r="A44" s="29"/>
      <c r="B44" s="40">
        <v>15</v>
      </c>
      <c r="C44" s="49" t="s">
        <v>67</v>
      </c>
      <c r="D44" s="30" t="s">
        <v>23</v>
      </c>
      <c r="E44" s="50">
        <v>18534.174999999999</v>
      </c>
      <c r="F44" s="51">
        <v>4</v>
      </c>
      <c r="G44" s="32">
        <f t="shared" si="14"/>
        <v>74136.7</v>
      </c>
      <c r="H44" s="54"/>
      <c r="I44" s="33">
        <f t="shared" si="24"/>
        <v>15</v>
      </c>
      <c r="J44" s="34"/>
      <c r="K44" s="35"/>
      <c r="L44" s="35"/>
      <c r="M44" s="36" t="str">
        <f t="shared" si="15"/>
        <v>шт.</v>
      </c>
      <c r="N44" s="37">
        <f t="shared" si="16"/>
        <v>18534.174999999999</v>
      </c>
      <c r="O44" s="30"/>
      <c r="P44" s="36">
        <f t="shared" si="17"/>
        <v>4</v>
      </c>
      <c r="Q44" s="38">
        <f t="shared" si="25"/>
        <v>0</v>
      </c>
      <c r="R44" s="28"/>
      <c r="S44" s="28"/>
      <c r="T44" s="28"/>
      <c r="U44" s="28"/>
      <c r="V44" s="28"/>
      <c r="W44" s="28"/>
    </row>
    <row r="45" spans="1:23" s="27" customFormat="1" ht="32.25" customHeight="1" x14ac:dyDescent="0.25">
      <c r="A45" s="29"/>
      <c r="B45" s="40">
        <v>16</v>
      </c>
      <c r="C45" s="35" t="s">
        <v>68</v>
      </c>
      <c r="D45" s="30" t="s">
        <v>23</v>
      </c>
      <c r="E45" s="30">
        <v>948.75</v>
      </c>
      <c r="F45" s="31">
        <v>60</v>
      </c>
      <c r="G45" s="32">
        <f t="shared" si="14"/>
        <v>56925</v>
      </c>
      <c r="H45" s="54"/>
      <c r="I45" s="33">
        <f>B45</f>
        <v>16</v>
      </c>
      <c r="J45" s="34"/>
      <c r="K45" s="35"/>
      <c r="L45" s="35"/>
      <c r="M45" s="36" t="str">
        <f t="shared" si="15"/>
        <v>шт.</v>
      </c>
      <c r="N45" s="37">
        <f t="shared" si="16"/>
        <v>948.75</v>
      </c>
      <c r="O45" s="30"/>
      <c r="P45" s="36">
        <f t="shared" si="17"/>
        <v>60</v>
      </c>
      <c r="Q45" s="38">
        <f>O45*P45</f>
        <v>0</v>
      </c>
      <c r="R45" s="28"/>
      <c r="S45" s="28"/>
      <c r="T45" s="28"/>
      <c r="U45" s="28"/>
      <c r="V45" s="28"/>
      <c r="W45" s="28"/>
    </row>
    <row r="46" spans="1:23" s="27" customFormat="1" ht="32.25" customHeight="1" x14ac:dyDescent="0.25">
      <c r="A46" s="29"/>
      <c r="B46" s="40">
        <v>17</v>
      </c>
      <c r="C46" s="35" t="s">
        <v>69</v>
      </c>
      <c r="D46" s="30" t="s">
        <v>23</v>
      </c>
      <c r="E46" s="30">
        <v>948.75</v>
      </c>
      <c r="F46" s="31">
        <v>15</v>
      </c>
      <c r="G46" s="32">
        <f t="shared" si="14"/>
        <v>14231.25</v>
      </c>
      <c r="H46" s="54"/>
      <c r="I46" s="33">
        <f t="shared" ref="I46:I48" si="26">B46</f>
        <v>17</v>
      </c>
      <c r="J46" s="34"/>
      <c r="K46" s="35"/>
      <c r="L46" s="35"/>
      <c r="M46" s="36" t="str">
        <f t="shared" si="15"/>
        <v>шт.</v>
      </c>
      <c r="N46" s="37">
        <f t="shared" si="16"/>
        <v>948.75</v>
      </c>
      <c r="O46" s="30"/>
      <c r="P46" s="36">
        <f t="shared" si="17"/>
        <v>15</v>
      </c>
      <c r="Q46" s="38">
        <f t="shared" ref="Q46:Q48" si="27">O46*P46</f>
        <v>0</v>
      </c>
      <c r="R46" s="28"/>
      <c r="S46" s="28"/>
      <c r="T46" s="28"/>
      <c r="U46" s="28"/>
      <c r="V46" s="28"/>
      <c r="W46" s="28"/>
    </row>
    <row r="47" spans="1:23" s="27" customFormat="1" ht="30" customHeight="1" x14ac:dyDescent="0.25">
      <c r="A47" s="29"/>
      <c r="B47" s="40">
        <v>18</v>
      </c>
      <c r="C47" s="35" t="s">
        <v>70</v>
      </c>
      <c r="D47" s="30" t="s">
        <v>23</v>
      </c>
      <c r="E47" s="30">
        <v>948.75</v>
      </c>
      <c r="F47" s="31">
        <v>57</v>
      </c>
      <c r="G47" s="32">
        <f t="shared" si="14"/>
        <v>54078.75</v>
      </c>
      <c r="H47" s="54"/>
      <c r="I47" s="33">
        <f t="shared" si="26"/>
        <v>18</v>
      </c>
      <c r="J47" s="34"/>
      <c r="K47" s="35"/>
      <c r="L47" s="35"/>
      <c r="M47" s="36" t="str">
        <f t="shared" si="15"/>
        <v>шт.</v>
      </c>
      <c r="N47" s="37">
        <f t="shared" si="16"/>
        <v>948.75</v>
      </c>
      <c r="O47" s="30"/>
      <c r="P47" s="36">
        <f t="shared" si="17"/>
        <v>57</v>
      </c>
      <c r="Q47" s="38">
        <f t="shared" si="27"/>
        <v>0</v>
      </c>
      <c r="R47" s="28"/>
      <c r="S47" s="28"/>
      <c r="T47" s="28"/>
      <c r="U47" s="28"/>
      <c r="V47" s="28"/>
      <c r="W47" s="28"/>
    </row>
    <row r="48" spans="1:23" s="27" customFormat="1" ht="30" customHeight="1" x14ac:dyDescent="0.25">
      <c r="A48" s="29"/>
      <c r="B48" s="40">
        <v>19</v>
      </c>
      <c r="C48" s="49" t="s">
        <v>71</v>
      </c>
      <c r="D48" s="30" t="s">
        <v>23</v>
      </c>
      <c r="E48" s="50">
        <v>2395.8333333333335</v>
      </c>
      <c r="F48" s="51">
        <v>51</v>
      </c>
      <c r="G48" s="32">
        <f t="shared" si="14"/>
        <v>122187.50000000001</v>
      </c>
      <c r="H48" s="54"/>
      <c r="I48" s="33">
        <f t="shared" si="26"/>
        <v>19</v>
      </c>
      <c r="J48" s="34"/>
      <c r="K48" s="35"/>
      <c r="L48" s="35"/>
      <c r="M48" s="36" t="str">
        <f t="shared" si="15"/>
        <v>шт.</v>
      </c>
      <c r="N48" s="37">
        <f t="shared" si="16"/>
        <v>2395.8333333333335</v>
      </c>
      <c r="O48" s="30"/>
      <c r="P48" s="36">
        <f t="shared" si="17"/>
        <v>51</v>
      </c>
      <c r="Q48" s="38">
        <f t="shared" si="27"/>
        <v>0</v>
      </c>
      <c r="R48" s="28"/>
      <c r="S48" s="28"/>
      <c r="T48" s="28"/>
      <c r="U48" s="28"/>
      <c r="V48" s="28"/>
      <c r="W48" s="28"/>
    </row>
    <row r="49" spans="1:23" s="27" customFormat="1" ht="34.5" customHeight="1" thickBot="1" x14ac:dyDescent="0.3">
      <c r="A49" s="29"/>
      <c r="B49" s="40">
        <v>20</v>
      </c>
      <c r="C49" s="35" t="s">
        <v>72</v>
      </c>
      <c r="D49" s="30" t="s">
        <v>23</v>
      </c>
      <c r="E49" s="30">
        <v>1370.4166666666667</v>
      </c>
      <c r="F49" s="31">
        <v>18</v>
      </c>
      <c r="G49" s="32">
        <f t="shared" si="14"/>
        <v>24667.5</v>
      </c>
      <c r="H49" s="54"/>
      <c r="I49" s="33">
        <f>B49</f>
        <v>20</v>
      </c>
      <c r="J49" s="34"/>
      <c r="K49" s="35"/>
      <c r="L49" s="35"/>
      <c r="M49" s="36" t="str">
        <f t="shared" si="15"/>
        <v>шт.</v>
      </c>
      <c r="N49" s="37">
        <f t="shared" si="16"/>
        <v>1370.4166666666667</v>
      </c>
      <c r="O49" s="30"/>
      <c r="P49" s="36">
        <f t="shared" si="17"/>
        <v>18</v>
      </c>
      <c r="Q49" s="38">
        <f>O49*P49</f>
        <v>0</v>
      </c>
      <c r="R49" s="28"/>
      <c r="S49" s="28"/>
      <c r="T49" s="28"/>
      <c r="U49" s="28"/>
      <c r="V49" s="28"/>
      <c r="W49" s="28"/>
    </row>
    <row r="50" spans="1:23" ht="15.75" thickBot="1" x14ac:dyDescent="0.3">
      <c r="B50" s="77" t="s">
        <v>26</v>
      </c>
      <c r="C50" s="78"/>
      <c r="D50" s="78"/>
      <c r="E50" s="78"/>
      <c r="F50" s="78"/>
      <c r="G50" s="48">
        <f>SUM(G30:G49)</f>
        <v>1350021.9</v>
      </c>
      <c r="H50" s="2"/>
      <c r="I50" s="59" t="s">
        <v>26</v>
      </c>
      <c r="J50" s="60"/>
      <c r="K50" s="60"/>
      <c r="L50" s="60"/>
      <c r="M50" s="60"/>
      <c r="N50" s="60"/>
      <c r="O50" s="60"/>
      <c r="P50" s="61"/>
      <c r="Q50" s="11">
        <f>SUM(Q30:Q49)</f>
        <v>0</v>
      </c>
      <c r="R50" s="1"/>
      <c r="S50" s="1"/>
      <c r="T50" s="1"/>
      <c r="U50" s="1"/>
      <c r="V50" s="1"/>
      <c r="W50" s="1"/>
    </row>
    <row r="51" spans="1:23" ht="15" customHeight="1" x14ac:dyDescent="0.25">
      <c r="B51" s="79" t="s">
        <v>32</v>
      </c>
      <c r="C51" s="80"/>
      <c r="D51" s="80"/>
      <c r="E51" s="80"/>
      <c r="F51" s="80"/>
      <c r="G51" s="81"/>
      <c r="H51" s="1"/>
      <c r="I51" s="82" t="str">
        <f>B51</f>
        <v>1.3.1. Филиал «Хабаровские электрические сети»- "ЦЭС": (г. Хабаровск, ул. Промышленная, 13)</v>
      </c>
      <c r="J51" s="83"/>
      <c r="K51" s="83"/>
      <c r="L51" s="83"/>
      <c r="M51" s="83"/>
      <c r="N51" s="83"/>
      <c r="O51" s="83"/>
      <c r="P51" s="83"/>
      <c r="Q51" s="84"/>
      <c r="R51" s="1"/>
      <c r="S51" s="1"/>
      <c r="T51" s="1"/>
      <c r="U51" s="1"/>
      <c r="V51" s="1"/>
      <c r="W51" s="1"/>
    </row>
    <row r="52" spans="1:23" ht="27" customHeight="1" x14ac:dyDescent="0.25">
      <c r="A52" s="6"/>
      <c r="B52" s="40">
        <v>1</v>
      </c>
      <c r="C52" s="35" t="s">
        <v>73</v>
      </c>
      <c r="D52" s="30" t="s">
        <v>23</v>
      </c>
      <c r="E52" s="30">
        <v>843.33333333333337</v>
      </c>
      <c r="F52" s="31">
        <v>6</v>
      </c>
      <c r="G52" s="32">
        <f>E52*F52</f>
        <v>5060</v>
      </c>
      <c r="H52" s="1"/>
      <c r="I52" s="18">
        <f>B52</f>
        <v>1</v>
      </c>
      <c r="J52" s="19"/>
      <c r="K52" s="20"/>
      <c r="L52" s="35"/>
      <c r="M52" s="21" t="str">
        <f t="shared" ref="M52:M67" si="28">D52</f>
        <v>шт.</v>
      </c>
      <c r="N52" s="22">
        <f t="shared" ref="N52:N67" si="29">E52</f>
        <v>843.33333333333337</v>
      </c>
      <c r="O52" s="17"/>
      <c r="P52" s="21">
        <f t="shared" ref="P52:P67" si="30">F52</f>
        <v>6</v>
      </c>
      <c r="Q52" s="23">
        <f>O52*P52</f>
        <v>0</v>
      </c>
      <c r="R52" s="1"/>
      <c r="S52" s="1"/>
      <c r="T52" s="1"/>
      <c r="U52" s="1"/>
      <c r="V52" s="1"/>
      <c r="W52" s="1"/>
    </row>
    <row r="53" spans="1:23" s="27" customFormat="1" ht="24.75" customHeight="1" x14ac:dyDescent="0.25">
      <c r="A53" s="29"/>
      <c r="B53" s="40">
        <v>2</v>
      </c>
      <c r="C53" s="35" t="s">
        <v>74</v>
      </c>
      <c r="D53" s="30" t="s">
        <v>23</v>
      </c>
      <c r="E53" s="30">
        <v>3689.5833333333335</v>
      </c>
      <c r="F53" s="31">
        <v>9</v>
      </c>
      <c r="G53" s="32">
        <f t="shared" ref="G53:G61" si="31">E53*F53</f>
        <v>33206.25</v>
      </c>
      <c r="H53" s="28"/>
      <c r="I53" s="33">
        <f t="shared" ref="I53:I61" si="32">B53</f>
        <v>2</v>
      </c>
      <c r="J53" s="34"/>
      <c r="K53" s="35"/>
      <c r="L53" s="35"/>
      <c r="M53" s="36" t="str">
        <f t="shared" si="28"/>
        <v>шт.</v>
      </c>
      <c r="N53" s="37">
        <f t="shared" si="29"/>
        <v>3689.5833333333335</v>
      </c>
      <c r="O53" s="30"/>
      <c r="P53" s="36">
        <f t="shared" si="30"/>
        <v>9</v>
      </c>
      <c r="Q53" s="38">
        <f t="shared" ref="Q53:Q61" si="33">O53*P53</f>
        <v>0</v>
      </c>
      <c r="R53" s="28"/>
      <c r="S53" s="28"/>
      <c r="T53" s="28"/>
      <c r="U53" s="28"/>
      <c r="V53" s="28"/>
      <c r="W53" s="28"/>
    </row>
    <row r="54" spans="1:23" s="27" customFormat="1" ht="23.25" customHeight="1" x14ac:dyDescent="0.25">
      <c r="A54" s="29"/>
      <c r="B54" s="40">
        <v>3</v>
      </c>
      <c r="C54" s="35" t="s">
        <v>75</v>
      </c>
      <c r="D54" s="30" t="s">
        <v>23</v>
      </c>
      <c r="E54" s="30">
        <v>948.75</v>
      </c>
      <c r="F54" s="31">
        <v>69</v>
      </c>
      <c r="G54" s="32">
        <f t="shared" si="31"/>
        <v>65463.75</v>
      </c>
      <c r="H54" s="28"/>
      <c r="I54" s="33">
        <f t="shared" si="32"/>
        <v>3</v>
      </c>
      <c r="J54" s="34"/>
      <c r="K54" s="35"/>
      <c r="L54" s="35"/>
      <c r="M54" s="36" t="str">
        <f t="shared" si="28"/>
        <v>шт.</v>
      </c>
      <c r="N54" s="37">
        <f t="shared" si="29"/>
        <v>948.75</v>
      </c>
      <c r="O54" s="30"/>
      <c r="P54" s="36">
        <f t="shared" si="30"/>
        <v>69</v>
      </c>
      <c r="Q54" s="38">
        <f t="shared" si="33"/>
        <v>0</v>
      </c>
      <c r="R54" s="28"/>
      <c r="S54" s="28"/>
      <c r="T54" s="28"/>
      <c r="U54" s="28"/>
      <c r="V54" s="28"/>
      <c r="W54" s="28"/>
    </row>
    <row r="55" spans="1:23" s="27" customFormat="1" ht="30" customHeight="1" x14ac:dyDescent="0.25">
      <c r="A55" s="29"/>
      <c r="B55" s="40">
        <v>4</v>
      </c>
      <c r="C55" s="35" t="s">
        <v>76</v>
      </c>
      <c r="D55" s="30" t="s">
        <v>23</v>
      </c>
      <c r="E55" s="30">
        <v>948.75</v>
      </c>
      <c r="F55" s="31">
        <v>33</v>
      </c>
      <c r="G55" s="32">
        <f t="shared" si="31"/>
        <v>31308.75</v>
      </c>
      <c r="H55" s="28"/>
      <c r="I55" s="33">
        <f t="shared" si="32"/>
        <v>4</v>
      </c>
      <c r="J55" s="34"/>
      <c r="K55" s="35"/>
      <c r="L55" s="35"/>
      <c r="M55" s="36" t="str">
        <f t="shared" si="28"/>
        <v>шт.</v>
      </c>
      <c r="N55" s="37">
        <f t="shared" si="29"/>
        <v>948.75</v>
      </c>
      <c r="O55" s="30"/>
      <c r="P55" s="36">
        <f t="shared" si="30"/>
        <v>33</v>
      </c>
      <c r="Q55" s="38">
        <f t="shared" si="33"/>
        <v>0</v>
      </c>
      <c r="R55" s="28"/>
      <c r="S55" s="28"/>
      <c r="T55" s="28"/>
      <c r="U55" s="28"/>
      <c r="V55" s="28"/>
      <c r="W55" s="28"/>
    </row>
    <row r="56" spans="1:23" s="27" customFormat="1" ht="29.25" customHeight="1" x14ac:dyDescent="0.25">
      <c r="A56" s="29"/>
      <c r="B56" s="40">
        <v>5</v>
      </c>
      <c r="C56" s="35" t="s">
        <v>77</v>
      </c>
      <c r="D56" s="30" t="s">
        <v>23</v>
      </c>
      <c r="E56" s="30">
        <v>4743.75</v>
      </c>
      <c r="F56" s="31">
        <v>6</v>
      </c>
      <c r="G56" s="32">
        <f t="shared" si="31"/>
        <v>28462.5</v>
      </c>
      <c r="H56" s="28"/>
      <c r="I56" s="33">
        <f t="shared" si="32"/>
        <v>5</v>
      </c>
      <c r="J56" s="34"/>
      <c r="K56" s="35"/>
      <c r="L56" s="35"/>
      <c r="M56" s="36" t="str">
        <f t="shared" si="28"/>
        <v>шт.</v>
      </c>
      <c r="N56" s="37">
        <f t="shared" si="29"/>
        <v>4743.75</v>
      </c>
      <c r="O56" s="30"/>
      <c r="P56" s="36">
        <f t="shared" si="30"/>
        <v>6</v>
      </c>
      <c r="Q56" s="38">
        <f t="shared" si="33"/>
        <v>0</v>
      </c>
      <c r="R56" s="28"/>
      <c r="S56" s="28"/>
      <c r="T56" s="28"/>
      <c r="U56" s="28"/>
      <c r="V56" s="28"/>
      <c r="W56" s="28"/>
    </row>
    <row r="57" spans="1:23" s="27" customFormat="1" ht="27" customHeight="1" x14ac:dyDescent="0.25">
      <c r="A57" s="29"/>
      <c r="B57" s="40">
        <v>6</v>
      </c>
      <c r="C57" s="35" t="s">
        <v>66</v>
      </c>
      <c r="D57" s="30" t="s">
        <v>23</v>
      </c>
      <c r="E57" s="30">
        <v>3689.5833333333335</v>
      </c>
      <c r="F57" s="31">
        <v>12</v>
      </c>
      <c r="G57" s="32">
        <f t="shared" ref="G57:G60" si="34">E57*F57</f>
        <v>44275</v>
      </c>
      <c r="H57" s="28"/>
      <c r="I57" s="33">
        <f t="shared" ref="I57:I60" si="35">B57</f>
        <v>6</v>
      </c>
      <c r="J57" s="34"/>
      <c r="K57" s="35"/>
      <c r="L57" s="35"/>
      <c r="M57" s="36" t="str">
        <f t="shared" si="28"/>
        <v>шт.</v>
      </c>
      <c r="N57" s="37">
        <f t="shared" si="29"/>
        <v>3689.5833333333335</v>
      </c>
      <c r="O57" s="30"/>
      <c r="P57" s="36">
        <f t="shared" si="30"/>
        <v>12</v>
      </c>
      <c r="Q57" s="38">
        <f t="shared" ref="Q57:Q60" si="36">O57*P57</f>
        <v>0</v>
      </c>
      <c r="R57" s="28"/>
      <c r="S57" s="28"/>
      <c r="T57" s="28"/>
      <c r="U57" s="28"/>
      <c r="V57" s="28"/>
      <c r="W57" s="28"/>
    </row>
    <row r="58" spans="1:23" s="27" customFormat="1" ht="36" customHeight="1" x14ac:dyDescent="0.25">
      <c r="A58" s="29"/>
      <c r="B58" s="40">
        <v>7</v>
      </c>
      <c r="C58" s="35" t="s">
        <v>78</v>
      </c>
      <c r="D58" s="50" t="s">
        <v>23</v>
      </c>
      <c r="E58" s="30">
        <v>26833.3325</v>
      </c>
      <c r="F58" s="31">
        <v>8</v>
      </c>
      <c r="G58" s="32">
        <f t="shared" si="34"/>
        <v>214666.66</v>
      </c>
      <c r="H58" s="28"/>
      <c r="I58" s="33">
        <f t="shared" si="35"/>
        <v>7</v>
      </c>
      <c r="J58" s="34"/>
      <c r="K58" s="35"/>
      <c r="L58" s="35"/>
      <c r="M58" s="36" t="str">
        <f t="shared" si="28"/>
        <v>шт.</v>
      </c>
      <c r="N58" s="37">
        <f t="shared" si="29"/>
        <v>26833.3325</v>
      </c>
      <c r="O58" s="30"/>
      <c r="P58" s="36">
        <f t="shared" si="30"/>
        <v>8</v>
      </c>
      <c r="Q58" s="38">
        <f t="shared" si="36"/>
        <v>0</v>
      </c>
      <c r="R58" s="28"/>
      <c r="S58" s="28"/>
      <c r="T58" s="28"/>
      <c r="U58" s="28"/>
      <c r="V58" s="28"/>
      <c r="W58" s="28"/>
    </row>
    <row r="59" spans="1:23" s="27" customFormat="1" ht="36.75" customHeight="1" x14ac:dyDescent="0.25">
      <c r="A59" s="29"/>
      <c r="B59" s="40">
        <v>8</v>
      </c>
      <c r="C59" s="35" t="s">
        <v>79</v>
      </c>
      <c r="D59" s="30" t="s">
        <v>23</v>
      </c>
      <c r="E59" s="30">
        <v>22875.415000000001</v>
      </c>
      <c r="F59" s="31">
        <v>2</v>
      </c>
      <c r="G59" s="32">
        <f t="shared" si="34"/>
        <v>45750.83</v>
      </c>
      <c r="H59" s="28"/>
      <c r="I59" s="33">
        <f t="shared" si="35"/>
        <v>8</v>
      </c>
      <c r="J59" s="34"/>
      <c r="K59" s="35"/>
      <c r="L59" s="35"/>
      <c r="M59" s="36" t="str">
        <f t="shared" si="28"/>
        <v>шт.</v>
      </c>
      <c r="N59" s="37">
        <f t="shared" si="29"/>
        <v>22875.415000000001</v>
      </c>
      <c r="O59" s="30"/>
      <c r="P59" s="36">
        <f t="shared" si="30"/>
        <v>2</v>
      </c>
      <c r="Q59" s="38">
        <f t="shared" si="36"/>
        <v>0</v>
      </c>
      <c r="R59" s="28"/>
      <c r="S59" s="28"/>
      <c r="T59" s="28"/>
      <c r="U59" s="28"/>
      <c r="V59" s="28"/>
      <c r="W59" s="28"/>
    </row>
    <row r="60" spans="1:23" s="27" customFormat="1" ht="38.25" customHeight="1" x14ac:dyDescent="0.25">
      <c r="A60" s="29"/>
      <c r="B60" s="40">
        <v>9</v>
      </c>
      <c r="C60" s="35" t="s">
        <v>80</v>
      </c>
      <c r="D60" s="30" t="s">
        <v>23</v>
      </c>
      <c r="E60" s="30">
        <v>20029.165000000001</v>
      </c>
      <c r="F60" s="31">
        <v>4</v>
      </c>
      <c r="G60" s="32">
        <f t="shared" si="34"/>
        <v>80116.66</v>
      </c>
      <c r="H60" s="28"/>
      <c r="I60" s="33">
        <f t="shared" si="35"/>
        <v>9</v>
      </c>
      <c r="J60" s="34"/>
      <c r="K60" s="35"/>
      <c r="L60" s="35"/>
      <c r="M60" s="36" t="str">
        <f t="shared" si="28"/>
        <v>шт.</v>
      </c>
      <c r="N60" s="37">
        <f t="shared" si="29"/>
        <v>20029.165000000001</v>
      </c>
      <c r="O60" s="30"/>
      <c r="P60" s="36">
        <f t="shared" si="30"/>
        <v>4</v>
      </c>
      <c r="Q60" s="38">
        <f t="shared" si="36"/>
        <v>0</v>
      </c>
      <c r="R60" s="28"/>
      <c r="S60" s="28"/>
      <c r="T60" s="28"/>
      <c r="U60" s="28"/>
      <c r="V60" s="28"/>
      <c r="W60" s="28"/>
    </row>
    <row r="61" spans="1:23" s="27" customFormat="1" ht="33" customHeight="1" x14ac:dyDescent="0.25">
      <c r="A61" s="29"/>
      <c r="B61" s="40">
        <v>10</v>
      </c>
      <c r="C61" s="35" t="s">
        <v>81</v>
      </c>
      <c r="D61" s="30" t="s">
        <v>23</v>
      </c>
      <c r="E61" s="30">
        <v>22875.415000000001</v>
      </c>
      <c r="F61" s="31">
        <v>2</v>
      </c>
      <c r="G61" s="32">
        <f t="shared" si="31"/>
        <v>45750.83</v>
      </c>
      <c r="H61" s="28"/>
      <c r="I61" s="33">
        <f t="shared" si="32"/>
        <v>10</v>
      </c>
      <c r="J61" s="34"/>
      <c r="K61" s="35"/>
      <c r="L61" s="35"/>
      <c r="M61" s="36" t="str">
        <f t="shared" si="28"/>
        <v>шт.</v>
      </c>
      <c r="N61" s="37">
        <f t="shared" si="29"/>
        <v>22875.415000000001</v>
      </c>
      <c r="O61" s="30"/>
      <c r="P61" s="36">
        <f t="shared" si="30"/>
        <v>2</v>
      </c>
      <c r="Q61" s="38">
        <f t="shared" si="33"/>
        <v>0</v>
      </c>
      <c r="R61" s="28"/>
      <c r="S61" s="28"/>
      <c r="T61" s="28"/>
      <c r="U61" s="28"/>
      <c r="V61" s="28"/>
      <c r="W61" s="28"/>
    </row>
    <row r="62" spans="1:23" s="27" customFormat="1" ht="36.75" customHeight="1" x14ac:dyDescent="0.25">
      <c r="A62" s="29"/>
      <c r="B62" s="40">
        <v>11</v>
      </c>
      <c r="C62" s="35" t="s">
        <v>82</v>
      </c>
      <c r="D62" s="30" t="s">
        <v>23</v>
      </c>
      <c r="E62" s="30">
        <v>16866.665000000001</v>
      </c>
      <c r="F62" s="31">
        <v>2</v>
      </c>
      <c r="G62" s="32">
        <f t="shared" ref="G62:G67" si="37">E62*F62</f>
        <v>33733.33</v>
      </c>
      <c r="H62" s="28"/>
      <c r="I62" s="33">
        <f t="shared" ref="I62:I67" si="38">B62</f>
        <v>11</v>
      </c>
      <c r="J62" s="34"/>
      <c r="K62" s="35"/>
      <c r="L62" s="35"/>
      <c r="M62" s="36" t="str">
        <f t="shared" si="28"/>
        <v>шт.</v>
      </c>
      <c r="N62" s="37">
        <f t="shared" si="29"/>
        <v>16866.665000000001</v>
      </c>
      <c r="O62" s="30"/>
      <c r="P62" s="36">
        <f t="shared" si="30"/>
        <v>2</v>
      </c>
      <c r="Q62" s="38">
        <f t="shared" ref="Q62:Q67" si="39">O62*P62</f>
        <v>0</v>
      </c>
      <c r="R62" s="28"/>
      <c r="S62" s="28"/>
      <c r="T62" s="28"/>
      <c r="U62" s="28"/>
      <c r="V62" s="28"/>
      <c r="W62" s="28"/>
    </row>
    <row r="63" spans="1:23" s="27" customFormat="1" ht="33" customHeight="1" x14ac:dyDescent="0.25">
      <c r="A63" s="29"/>
      <c r="B63" s="40">
        <v>12</v>
      </c>
      <c r="C63" s="35" t="s">
        <v>68</v>
      </c>
      <c r="D63" s="30" t="s">
        <v>23</v>
      </c>
      <c r="E63" s="30">
        <v>948.75</v>
      </c>
      <c r="F63" s="31">
        <v>66</v>
      </c>
      <c r="G63" s="32">
        <f t="shared" si="37"/>
        <v>62617.5</v>
      </c>
      <c r="H63" s="28"/>
      <c r="I63" s="33">
        <f t="shared" si="38"/>
        <v>12</v>
      </c>
      <c r="J63" s="34"/>
      <c r="K63" s="35"/>
      <c r="L63" s="35"/>
      <c r="M63" s="36" t="str">
        <f t="shared" si="28"/>
        <v>шт.</v>
      </c>
      <c r="N63" s="37">
        <f t="shared" si="29"/>
        <v>948.75</v>
      </c>
      <c r="O63" s="30"/>
      <c r="P63" s="36">
        <f t="shared" si="30"/>
        <v>66</v>
      </c>
      <c r="Q63" s="38">
        <f t="shared" si="39"/>
        <v>0</v>
      </c>
      <c r="R63" s="28"/>
      <c r="S63" s="28"/>
      <c r="T63" s="28"/>
      <c r="U63" s="28"/>
      <c r="V63" s="28"/>
      <c r="W63" s="28"/>
    </row>
    <row r="64" spans="1:23" s="27" customFormat="1" ht="33" customHeight="1" x14ac:dyDescent="0.25">
      <c r="A64" s="29"/>
      <c r="B64" s="40">
        <v>13</v>
      </c>
      <c r="C64" s="35" t="s">
        <v>69</v>
      </c>
      <c r="D64" s="30" t="s">
        <v>23</v>
      </c>
      <c r="E64" s="30">
        <v>948.75</v>
      </c>
      <c r="F64" s="31">
        <v>45</v>
      </c>
      <c r="G64" s="32">
        <f t="shared" si="37"/>
        <v>42693.75</v>
      </c>
      <c r="H64" s="28"/>
      <c r="I64" s="33">
        <f t="shared" si="38"/>
        <v>13</v>
      </c>
      <c r="J64" s="34"/>
      <c r="K64" s="35"/>
      <c r="L64" s="35"/>
      <c r="M64" s="36" t="str">
        <f t="shared" si="28"/>
        <v>шт.</v>
      </c>
      <c r="N64" s="37">
        <f t="shared" si="29"/>
        <v>948.75</v>
      </c>
      <c r="O64" s="30"/>
      <c r="P64" s="36">
        <f t="shared" si="30"/>
        <v>45</v>
      </c>
      <c r="Q64" s="38">
        <f t="shared" si="39"/>
        <v>0</v>
      </c>
      <c r="R64" s="28"/>
      <c r="S64" s="28"/>
      <c r="T64" s="28"/>
      <c r="U64" s="28"/>
      <c r="V64" s="28"/>
      <c r="W64" s="28"/>
    </row>
    <row r="65" spans="1:23" s="27" customFormat="1" ht="30.75" customHeight="1" thickBot="1" x14ac:dyDescent="0.3">
      <c r="A65" s="29"/>
      <c r="B65" s="40">
        <v>14</v>
      </c>
      <c r="C65" s="35" t="s">
        <v>70</v>
      </c>
      <c r="D65" s="44" t="s">
        <v>23</v>
      </c>
      <c r="E65" s="30">
        <v>948.75</v>
      </c>
      <c r="F65" s="31">
        <v>27</v>
      </c>
      <c r="G65" s="32">
        <f t="shared" si="37"/>
        <v>25616.25</v>
      </c>
      <c r="H65" s="28"/>
      <c r="I65" s="33">
        <f t="shared" si="38"/>
        <v>14</v>
      </c>
      <c r="J65" s="34"/>
      <c r="K65" s="35"/>
      <c r="L65" s="35"/>
      <c r="M65" s="36" t="str">
        <f t="shared" si="28"/>
        <v>шт.</v>
      </c>
      <c r="N65" s="37">
        <f t="shared" si="29"/>
        <v>948.75</v>
      </c>
      <c r="O65" s="30"/>
      <c r="P65" s="36">
        <f t="shared" si="30"/>
        <v>27</v>
      </c>
      <c r="Q65" s="38">
        <f t="shared" si="39"/>
        <v>0</v>
      </c>
      <c r="R65" s="28"/>
      <c r="S65" s="28"/>
      <c r="T65" s="28"/>
      <c r="U65" s="28"/>
      <c r="V65" s="28"/>
      <c r="W65" s="28"/>
    </row>
    <row r="66" spans="1:23" s="27" customFormat="1" ht="29.25" customHeight="1" x14ac:dyDescent="0.25">
      <c r="A66" s="29"/>
      <c r="B66" s="40">
        <v>15</v>
      </c>
      <c r="C66" s="35" t="s">
        <v>71</v>
      </c>
      <c r="D66" s="30" t="s">
        <v>23</v>
      </c>
      <c r="E66" s="30">
        <v>2395.8333333333335</v>
      </c>
      <c r="F66" s="31">
        <v>114</v>
      </c>
      <c r="G66" s="32">
        <f t="shared" si="37"/>
        <v>273125</v>
      </c>
      <c r="H66" s="28"/>
      <c r="I66" s="33">
        <f t="shared" si="38"/>
        <v>15</v>
      </c>
      <c r="J66" s="34"/>
      <c r="K66" s="35"/>
      <c r="L66" s="35"/>
      <c r="M66" s="36" t="str">
        <f t="shared" si="28"/>
        <v>шт.</v>
      </c>
      <c r="N66" s="37">
        <f t="shared" si="29"/>
        <v>2395.8333333333335</v>
      </c>
      <c r="O66" s="30"/>
      <c r="P66" s="36">
        <f t="shared" si="30"/>
        <v>114</v>
      </c>
      <c r="Q66" s="38">
        <f t="shared" si="39"/>
        <v>0</v>
      </c>
      <c r="R66" s="28"/>
      <c r="S66" s="28"/>
      <c r="T66" s="28"/>
      <c r="U66" s="28"/>
      <c r="V66" s="28"/>
      <c r="W66" s="28"/>
    </row>
    <row r="67" spans="1:23" s="27" customFormat="1" ht="31.5" customHeight="1" thickBot="1" x14ac:dyDescent="0.3">
      <c r="A67" s="29"/>
      <c r="B67" s="40">
        <v>16</v>
      </c>
      <c r="C67" s="35" t="s">
        <v>72</v>
      </c>
      <c r="D67" s="30" t="s">
        <v>23</v>
      </c>
      <c r="E67" s="30">
        <v>1370.4166666666667</v>
      </c>
      <c r="F67" s="31">
        <v>33</v>
      </c>
      <c r="G67" s="32">
        <f t="shared" si="37"/>
        <v>45223.75</v>
      </c>
      <c r="H67" s="28"/>
      <c r="I67" s="33">
        <f t="shared" si="38"/>
        <v>16</v>
      </c>
      <c r="J67" s="34"/>
      <c r="K67" s="35"/>
      <c r="L67" s="35"/>
      <c r="M67" s="36" t="str">
        <f t="shared" si="28"/>
        <v>шт.</v>
      </c>
      <c r="N67" s="37">
        <f t="shared" si="29"/>
        <v>1370.4166666666667</v>
      </c>
      <c r="O67" s="30"/>
      <c r="P67" s="36">
        <f t="shared" si="30"/>
        <v>33</v>
      </c>
      <c r="Q67" s="38">
        <f t="shared" si="39"/>
        <v>0</v>
      </c>
      <c r="R67" s="28"/>
      <c r="S67" s="28"/>
      <c r="T67" s="28"/>
      <c r="U67" s="28"/>
      <c r="V67" s="28"/>
      <c r="W67" s="28"/>
    </row>
    <row r="68" spans="1:23" ht="15.75" thickBot="1" x14ac:dyDescent="0.3">
      <c r="B68" s="87" t="s">
        <v>30</v>
      </c>
      <c r="C68" s="88"/>
      <c r="D68" s="88"/>
      <c r="E68" s="88"/>
      <c r="F68" s="88"/>
      <c r="G68" s="52">
        <f>SUM(G52:G67)</f>
        <v>1077070.81</v>
      </c>
      <c r="H68" s="2"/>
      <c r="I68" s="59" t="str">
        <f>B68</f>
        <v>ИТОГО по филиалу ХЭС-ЦЭС без НДС, руб.</v>
      </c>
      <c r="J68" s="60"/>
      <c r="K68" s="60"/>
      <c r="L68" s="60"/>
      <c r="M68" s="60"/>
      <c r="N68" s="60"/>
      <c r="O68" s="60"/>
      <c r="P68" s="61"/>
      <c r="Q68" s="11">
        <f>SUM(Q52:Q67)</f>
        <v>0</v>
      </c>
      <c r="R68" s="1"/>
      <c r="S68" s="1"/>
      <c r="T68" s="1"/>
      <c r="U68" s="1"/>
      <c r="V68" s="1"/>
      <c r="W68" s="1"/>
    </row>
    <row r="69" spans="1:23" s="27" customFormat="1" ht="15" customHeight="1" x14ac:dyDescent="0.25">
      <c r="B69" s="79" t="s">
        <v>34</v>
      </c>
      <c r="C69" s="80"/>
      <c r="D69" s="80"/>
      <c r="E69" s="80"/>
      <c r="F69" s="80"/>
      <c r="G69" s="81"/>
      <c r="H69" s="28"/>
      <c r="I69" s="82" t="str">
        <f>B69</f>
        <v>1.3.2. Филиал «Хабаровские электрические сети» - "СЭС": (г. Комсомольск-на-Амуре, ул. Аллея Труда, 16/2)</v>
      </c>
      <c r="J69" s="83"/>
      <c r="K69" s="83"/>
      <c r="L69" s="83"/>
      <c r="M69" s="83"/>
      <c r="N69" s="83"/>
      <c r="O69" s="83"/>
      <c r="P69" s="83"/>
      <c r="Q69" s="84"/>
      <c r="R69" s="28"/>
      <c r="S69" s="28"/>
      <c r="T69" s="28"/>
      <c r="U69" s="28"/>
      <c r="V69" s="28"/>
      <c r="W69" s="28"/>
    </row>
    <row r="70" spans="1:23" s="27" customFormat="1" ht="39.75" customHeight="1" x14ac:dyDescent="0.25">
      <c r="A70" s="29"/>
      <c r="B70" s="40">
        <v>1</v>
      </c>
      <c r="C70" s="35" t="s">
        <v>83</v>
      </c>
      <c r="D70" s="30" t="s">
        <v>23</v>
      </c>
      <c r="E70" s="30">
        <v>42239.5</v>
      </c>
      <c r="F70" s="31">
        <v>2</v>
      </c>
      <c r="G70" s="32">
        <f>E70*F70</f>
        <v>84479</v>
      </c>
      <c r="H70" s="28"/>
      <c r="I70" s="33">
        <f>B70</f>
        <v>1</v>
      </c>
      <c r="J70" s="34"/>
      <c r="K70" s="35"/>
      <c r="L70" s="35"/>
      <c r="M70" s="36" t="str">
        <f t="shared" ref="M70:M83" si="40">D70</f>
        <v>шт.</v>
      </c>
      <c r="N70" s="37">
        <f t="shared" ref="N70:N83" si="41">E70</f>
        <v>42239.5</v>
      </c>
      <c r="O70" s="30"/>
      <c r="P70" s="36">
        <f t="shared" ref="P70:P83" si="42">F70</f>
        <v>2</v>
      </c>
      <c r="Q70" s="38">
        <f>O70*P70</f>
        <v>0</v>
      </c>
      <c r="R70" s="28"/>
      <c r="S70" s="28"/>
      <c r="T70" s="28"/>
      <c r="U70" s="28"/>
      <c r="V70" s="28"/>
      <c r="W70" s="28"/>
    </row>
    <row r="71" spans="1:23" s="27" customFormat="1" ht="39.75" customHeight="1" x14ac:dyDescent="0.25">
      <c r="A71" s="29"/>
      <c r="B71" s="40">
        <v>2</v>
      </c>
      <c r="C71" s="35" t="s">
        <v>75</v>
      </c>
      <c r="D71" s="30" t="s">
        <v>23</v>
      </c>
      <c r="E71" s="30">
        <v>948.75</v>
      </c>
      <c r="F71" s="31">
        <v>57</v>
      </c>
      <c r="G71" s="32">
        <f t="shared" ref="G71:G83" si="43">E71*F71</f>
        <v>54078.75</v>
      </c>
      <c r="H71" s="28"/>
      <c r="I71" s="33">
        <f t="shared" ref="I71:I73" si="44">B71</f>
        <v>2</v>
      </c>
      <c r="J71" s="34"/>
      <c r="K71" s="35"/>
      <c r="L71" s="35"/>
      <c r="M71" s="36" t="str">
        <f t="shared" si="40"/>
        <v>шт.</v>
      </c>
      <c r="N71" s="37">
        <f t="shared" si="41"/>
        <v>948.75</v>
      </c>
      <c r="O71" s="30"/>
      <c r="P71" s="36">
        <f t="shared" si="42"/>
        <v>57</v>
      </c>
      <c r="Q71" s="38">
        <f t="shared" ref="Q71:Q73" si="45">O71*P71</f>
        <v>0</v>
      </c>
      <c r="R71" s="28"/>
      <c r="S71" s="28"/>
      <c r="T71" s="28"/>
      <c r="U71" s="28"/>
      <c r="V71" s="28"/>
      <c r="W71" s="28"/>
    </row>
    <row r="72" spans="1:23" s="27" customFormat="1" ht="46.5" customHeight="1" x14ac:dyDescent="0.25">
      <c r="A72" s="29"/>
      <c r="B72" s="40">
        <v>3</v>
      </c>
      <c r="C72" s="35" t="s">
        <v>84</v>
      </c>
      <c r="D72" s="30" t="s">
        <v>23</v>
      </c>
      <c r="E72" s="30">
        <v>16866.666428571429</v>
      </c>
      <c r="F72" s="31">
        <v>14</v>
      </c>
      <c r="G72" s="32">
        <f t="shared" si="43"/>
        <v>236133.33000000002</v>
      </c>
      <c r="H72" s="28"/>
      <c r="I72" s="33">
        <f t="shared" si="44"/>
        <v>3</v>
      </c>
      <c r="J72" s="34"/>
      <c r="K72" s="35"/>
      <c r="L72" s="35"/>
      <c r="M72" s="36" t="str">
        <f t="shared" si="40"/>
        <v>шт.</v>
      </c>
      <c r="N72" s="37">
        <f t="shared" si="41"/>
        <v>16866.666428571429</v>
      </c>
      <c r="O72" s="30"/>
      <c r="P72" s="36">
        <f t="shared" si="42"/>
        <v>14</v>
      </c>
      <c r="Q72" s="38">
        <f t="shared" si="45"/>
        <v>0</v>
      </c>
      <c r="R72" s="28"/>
      <c r="S72" s="28"/>
      <c r="T72" s="28"/>
      <c r="U72" s="28"/>
      <c r="V72" s="28"/>
      <c r="W72" s="28"/>
    </row>
    <row r="73" spans="1:23" s="27" customFormat="1" ht="53.25" customHeight="1" x14ac:dyDescent="0.25">
      <c r="A73" s="29"/>
      <c r="B73" s="40">
        <v>4</v>
      </c>
      <c r="C73" s="35" t="s">
        <v>85</v>
      </c>
      <c r="D73" s="30" t="s">
        <v>23</v>
      </c>
      <c r="E73" s="30">
        <v>21083.3325</v>
      </c>
      <c r="F73" s="31">
        <v>4</v>
      </c>
      <c r="G73" s="32">
        <f t="shared" si="43"/>
        <v>84333.33</v>
      </c>
      <c r="H73" s="28"/>
      <c r="I73" s="33">
        <f t="shared" si="44"/>
        <v>4</v>
      </c>
      <c r="J73" s="34"/>
      <c r="K73" s="35"/>
      <c r="L73" s="35"/>
      <c r="M73" s="36" t="str">
        <f t="shared" si="40"/>
        <v>шт.</v>
      </c>
      <c r="N73" s="37">
        <f t="shared" si="41"/>
        <v>21083.3325</v>
      </c>
      <c r="O73" s="30"/>
      <c r="P73" s="36">
        <f t="shared" si="42"/>
        <v>4</v>
      </c>
      <c r="Q73" s="38">
        <f t="shared" si="45"/>
        <v>0</v>
      </c>
      <c r="R73" s="28"/>
      <c r="S73" s="28"/>
      <c r="T73" s="28"/>
      <c r="U73" s="28"/>
      <c r="V73" s="28"/>
      <c r="W73" s="28"/>
    </row>
    <row r="74" spans="1:23" s="27" customFormat="1" ht="53.25" customHeight="1" x14ac:dyDescent="0.25">
      <c r="A74" s="29"/>
      <c r="B74" s="40">
        <v>5</v>
      </c>
      <c r="C74" s="35" t="s">
        <v>86</v>
      </c>
      <c r="D74" s="30" t="s">
        <v>23</v>
      </c>
      <c r="E74" s="30">
        <v>20714.375</v>
      </c>
      <c r="F74" s="31">
        <v>4</v>
      </c>
      <c r="G74" s="32">
        <f t="shared" si="43"/>
        <v>82857.5</v>
      </c>
      <c r="H74" s="28"/>
      <c r="I74" s="33">
        <f t="shared" ref="I74:I80" si="46">B74</f>
        <v>5</v>
      </c>
      <c r="J74" s="34"/>
      <c r="K74" s="35"/>
      <c r="L74" s="35"/>
      <c r="M74" s="36" t="str">
        <f t="shared" si="40"/>
        <v>шт.</v>
      </c>
      <c r="N74" s="37">
        <f t="shared" si="41"/>
        <v>20714.375</v>
      </c>
      <c r="O74" s="30"/>
      <c r="P74" s="36">
        <f t="shared" si="42"/>
        <v>4</v>
      </c>
      <c r="Q74" s="38">
        <f t="shared" ref="Q74:Q80" si="47">O74*P74</f>
        <v>0</v>
      </c>
      <c r="R74" s="28"/>
      <c r="S74" s="28"/>
      <c r="T74" s="28"/>
      <c r="U74" s="28"/>
      <c r="V74" s="28"/>
      <c r="W74" s="28"/>
    </row>
    <row r="75" spans="1:23" s="27" customFormat="1" ht="46.5" customHeight="1" x14ac:dyDescent="0.25">
      <c r="A75" s="29"/>
      <c r="B75" s="40">
        <v>6</v>
      </c>
      <c r="C75" s="35" t="s">
        <v>87</v>
      </c>
      <c r="D75" s="30" t="s">
        <v>23</v>
      </c>
      <c r="E75" s="30">
        <v>24245.834999999999</v>
      </c>
      <c r="F75" s="31">
        <v>2</v>
      </c>
      <c r="G75" s="32">
        <f t="shared" si="43"/>
        <v>48491.67</v>
      </c>
      <c r="H75" s="28"/>
      <c r="I75" s="33">
        <f t="shared" si="46"/>
        <v>6</v>
      </c>
      <c r="J75" s="34"/>
      <c r="K75" s="35"/>
      <c r="L75" s="35"/>
      <c r="M75" s="36" t="str">
        <f t="shared" si="40"/>
        <v>шт.</v>
      </c>
      <c r="N75" s="37">
        <f t="shared" si="41"/>
        <v>24245.834999999999</v>
      </c>
      <c r="O75" s="30"/>
      <c r="P75" s="36">
        <f t="shared" si="42"/>
        <v>2</v>
      </c>
      <c r="Q75" s="38">
        <f t="shared" si="47"/>
        <v>0</v>
      </c>
      <c r="R75" s="28"/>
      <c r="S75" s="28"/>
      <c r="T75" s="28"/>
      <c r="U75" s="28"/>
      <c r="V75" s="28"/>
      <c r="W75" s="28"/>
    </row>
    <row r="76" spans="1:23" s="27" customFormat="1" ht="42.75" customHeight="1" x14ac:dyDescent="0.25">
      <c r="A76" s="29"/>
      <c r="B76" s="40">
        <v>7</v>
      </c>
      <c r="C76" s="35" t="s">
        <v>88</v>
      </c>
      <c r="D76" s="30" t="s">
        <v>23</v>
      </c>
      <c r="E76" s="30">
        <v>22137.5</v>
      </c>
      <c r="F76" s="31">
        <v>4</v>
      </c>
      <c r="G76" s="32">
        <f t="shared" si="43"/>
        <v>88550</v>
      </c>
      <c r="H76" s="28"/>
      <c r="I76" s="33">
        <f t="shared" si="46"/>
        <v>7</v>
      </c>
      <c r="J76" s="34"/>
      <c r="K76" s="35"/>
      <c r="L76" s="35"/>
      <c r="M76" s="36" t="str">
        <f t="shared" si="40"/>
        <v>шт.</v>
      </c>
      <c r="N76" s="37">
        <f t="shared" si="41"/>
        <v>22137.5</v>
      </c>
      <c r="O76" s="30"/>
      <c r="P76" s="36">
        <f t="shared" si="42"/>
        <v>4</v>
      </c>
      <c r="Q76" s="38">
        <f t="shared" si="47"/>
        <v>0</v>
      </c>
      <c r="R76" s="28"/>
      <c r="S76" s="28"/>
      <c r="T76" s="28"/>
      <c r="U76" s="28"/>
      <c r="V76" s="28"/>
      <c r="W76" s="28"/>
    </row>
    <row r="77" spans="1:23" s="27" customFormat="1" ht="36" customHeight="1" x14ac:dyDescent="0.25">
      <c r="A77" s="29"/>
      <c r="B77" s="40">
        <v>8</v>
      </c>
      <c r="C77" s="35" t="s">
        <v>89</v>
      </c>
      <c r="D77" s="30" t="s">
        <v>23</v>
      </c>
      <c r="E77" s="30">
        <v>22137.5</v>
      </c>
      <c r="F77" s="31">
        <v>6</v>
      </c>
      <c r="G77" s="32">
        <f t="shared" si="43"/>
        <v>132825</v>
      </c>
      <c r="H77" s="28"/>
      <c r="I77" s="33">
        <f t="shared" si="46"/>
        <v>8</v>
      </c>
      <c r="J77" s="34"/>
      <c r="K77" s="35"/>
      <c r="L77" s="35"/>
      <c r="M77" s="36" t="str">
        <f t="shared" si="40"/>
        <v>шт.</v>
      </c>
      <c r="N77" s="37">
        <f t="shared" si="41"/>
        <v>22137.5</v>
      </c>
      <c r="O77" s="30"/>
      <c r="P77" s="36">
        <f t="shared" si="42"/>
        <v>6</v>
      </c>
      <c r="Q77" s="38">
        <f t="shared" si="47"/>
        <v>0</v>
      </c>
      <c r="R77" s="28"/>
      <c r="S77" s="28"/>
      <c r="T77" s="28"/>
      <c r="U77" s="28"/>
      <c r="V77" s="28"/>
      <c r="W77" s="28"/>
    </row>
    <row r="78" spans="1:23" s="27" customFormat="1" ht="46.5" customHeight="1" x14ac:dyDescent="0.25">
      <c r="A78" s="29"/>
      <c r="B78" s="40">
        <v>9</v>
      </c>
      <c r="C78" s="35" t="s">
        <v>90</v>
      </c>
      <c r="D78" s="30" t="s">
        <v>23</v>
      </c>
      <c r="E78" s="30">
        <v>18975</v>
      </c>
      <c r="F78" s="31">
        <v>4</v>
      </c>
      <c r="G78" s="32">
        <f t="shared" si="43"/>
        <v>75900</v>
      </c>
      <c r="H78" s="28"/>
      <c r="I78" s="33">
        <f t="shared" si="46"/>
        <v>9</v>
      </c>
      <c r="J78" s="34"/>
      <c r="K78" s="35"/>
      <c r="L78" s="35"/>
      <c r="M78" s="36" t="str">
        <f t="shared" si="40"/>
        <v>шт.</v>
      </c>
      <c r="N78" s="37">
        <f t="shared" si="41"/>
        <v>18975</v>
      </c>
      <c r="O78" s="30"/>
      <c r="P78" s="36">
        <f t="shared" si="42"/>
        <v>4</v>
      </c>
      <c r="Q78" s="38">
        <f t="shared" si="47"/>
        <v>0</v>
      </c>
      <c r="R78" s="28"/>
      <c r="S78" s="28"/>
      <c r="T78" s="28"/>
      <c r="U78" s="28"/>
      <c r="V78" s="28"/>
      <c r="W78" s="28"/>
    </row>
    <row r="79" spans="1:23" s="27" customFormat="1" ht="34.5" customHeight="1" x14ac:dyDescent="0.25">
      <c r="A79" s="29"/>
      <c r="B79" s="40">
        <v>10</v>
      </c>
      <c r="C79" s="35" t="s">
        <v>68</v>
      </c>
      <c r="D79" s="30" t="s">
        <v>23</v>
      </c>
      <c r="E79" s="30">
        <v>948.75</v>
      </c>
      <c r="F79" s="31">
        <v>30</v>
      </c>
      <c r="G79" s="32">
        <f t="shared" si="43"/>
        <v>28462.5</v>
      </c>
      <c r="H79" s="28"/>
      <c r="I79" s="33">
        <f t="shared" si="46"/>
        <v>10</v>
      </c>
      <c r="J79" s="34"/>
      <c r="K79" s="35"/>
      <c r="L79" s="35"/>
      <c r="M79" s="36" t="str">
        <f t="shared" si="40"/>
        <v>шт.</v>
      </c>
      <c r="N79" s="37">
        <f t="shared" si="41"/>
        <v>948.75</v>
      </c>
      <c r="O79" s="30"/>
      <c r="P79" s="36">
        <f t="shared" si="42"/>
        <v>30</v>
      </c>
      <c r="Q79" s="38">
        <f t="shared" si="47"/>
        <v>0</v>
      </c>
      <c r="R79" s="28"/>
      <c r="S79" s="28"/>
      <c r="T79" s="28"/>
      <c r="U79" s="28"/>
      <c r="V79" s="28"/>
      <c r="W79" s="28"/>
    </row>
    <row r="80" spans="1:23" s="27" customFormat="1" ht="27" customHeight="1" x14ac:dyDescent="0.25">
      <c r="A80" s="29"/>
      <c r="B80" s="40">
        <v>11</v>
      </c>
      <c r="C80" s="35" t="s">
        <v>69</v>
      </c>
      <c r="D80" s="30" t="s">
        <v>23</v>
      </c>
      <c r="E80" s="30">
        <v>948.75</v>
      </c>
      <c r="F80" s="31">
        <v>33</v>
      </c>
      <c r="G80" s="32">
        <f t="shared" si="43"/>
        <v>31308.75</v>
      </c>
      <c r="H80" s="28"/>
      <c r="I80" s="33">
        <f t="shared" si="46"/>
        <v>11</v>
      </c>
      <c r="J80" s="34"/>
      <c r="K80" s="35"/>
      <c r="L80" s="35"/>
      <c r="M80" s="36" t="str">
        <f t="shared" si="40"/>
        <v>шт.</v>
      </c>
      <c r="N80" s="37">
        <f t="shared" si="41"/>
        <v>948.75</v>
      </c>
      <c r="O80" s="30"/>
      <c r="P80" s="36">
        <f t="shared" si="42"/>
        <v>33</v>
      </c>
      <c r="Q80" s="38">
        <f t="shared" si="47"/>
        <v>0</v>
      </c>
      <c r="R80" s="28"/>
      <c r="S80" s="28"/>
      <c r="T80" s="28"/>
      <c r="U80" s="28"/>
      <c r="V80" s="28"/>
      <c r="W80" s="28"/>
    </row>
    <row r="81" spans="1:23" s="27" customFormat="1" ht="30" customHeight="1" x14ac:dyDescent="0.25">
      <c r="A81" s="29"/>
      <c r="B81" s="40">
        <v>12</v>
      </c>
      <c r="C81" s="35" t="s">
        <v>70</v>
      </c>
      <c r="D81" s="30" t="s">
        <v>23</v>
      </c>
      <c r="E81" s="30">
        <v>948.75</v>
      </c>
      <c r="F81" s="31">
        <v>27</v>
      </c>
      <c r="G81" s="32">
        <f t="shared" si="43"/>
        <v>25616.25</v>
      </c>
      <c r="H81" s="28"/>
      <c r="I81" s="33">
        <f>B81</f>
        <v>12</v>
      </c>
      <c r="J81" s="34"/>
      <c r="K81" s="35"/>
      <c r="L81" s="35"/>
      <c r="M81" s="36" t="str">
        <f t="shared" si="40"/>
        <v>шт.</v>
      </c>
      <c r="N81" s="37">
        <f t="shared" si="41"/>
        <v>948.75</v>
      </c>
      <c r="O81" s="30"/>
      <c r="P81" s="36">
        <f t="shared" si="42"/>
        <v>27</v>
      </c>
      <c r="Q81" s="38">
        <f>O81*P81</f>
        <v>0</v>
      </c>
      <c r="R81" s="28"/>
      <c r="S81" s="28"/>
      <c r="T81" s="28"/>
      <c r="U81" s="28"/>
      <c r="V81" s="28"/>
      <c r="W81" s="28"/>
    </row>
    <row r="82" spans="1:23" s="27" customFormat="1" ht="35.25" customHeight="1" x14ac:dyDescent="0.25">
      <c r="A82" s="29"/>
      <c r="B82" s="40">
        <v>13</v>
      </c>
      <c r="C82" s="35" t="s">
        <v>71</v>
      </c>
      <c r="D82" s="30" t="s">
        <v>23</v>
      </c>
      <c r="E82" s="30">
        <v>2395.8333333333335</v>
      </c>
      <c r="F82" s="31">
        <v>33</v>
      </c>
      <c r="G82" s="32">
        <f t="shared" si="43"/>
        <v>79062.5</v>
      </c>
      <c r="H82" s="28"/>
      <c r="I82" s="33">
        <f t="shared" ref="I82" si="48">B82</f>
        <v>13</v>
      </c>
      <c r="J82" s="34"/>
      <c r="K82" s="35"/>
      <c r="L82" s="35"/>
      <c r="M82" s="36" t="str">
        <f t="shared" si="40"/>
        <v>шт.</v>
      </c>
      <c r="N82" s="37">
        <f t="shared" si="41"/>
        <v>2395.8333333333335</v>
      </c>
      <c r="O82" s="30"/>
      <c r="P82" s="36">
        <f t="shared" si="42"/>
        <v>33</v>
      </c>
      <c r="Q82" s="38">
        <f t="shared" ref="Q82" si="49">O82*P82</f>
        <v>0</v>
      </c>
      <c r="R82" s="28"/>
      <c r="S82" s="28"/>
      <c r="T82" s="28"/>
      <c r="U82" s="28"/>
      <c r="V82" s="28"/>
      <c r="W82" s="28"/>
    </row>
    <row r="83" spans="1:23" s="27" customFormat="1" ht="27.75" customHeight="1" thickBot="1" x14ac:dyDescent="0.3">
      <c r="A83" s="29"/>
      <c r="B83" s="40">
        <v>14</v>
      </c>
      <c r="C83" s="35" t="s">
        <v>72</v>
      </c>
      <c r="D83" s="30" t="s">
        <v>23</v>
      </c>
      <c r="E83" s="30">
        <v>1370.4166666666667</v>
      </c>
      <c r="F83" s="31">
        <v>18</v>
      </c>
      <c r="G83" s="32">
        <f t="shared" si="43"/>
        <v>24667.5</v>
      </c>
      <c r="H83" s="28"/>
      <c r="I83" s="33">
        <f>B83</f>
        <v>14</v>
      </c>
      <c r="J83" s="34"/>
      <c r="K83" s="35"/>
      <c r="L83" s="35"/>
      <c r="M83" s="36" t="str">
        <f t="shared" si="40"/>
        <v>шт.</v>
      </c>
      <c r="N83" s="37">
        <f t="shared" si="41"/>
        <v>1370.4166666666667</v>
      </c>
      <c r="O83" s="30"/>
      <c r="P83" s="36">
        <f t="shared" si="42"/>
        <v>18</v>
      </c>
      <c r="Q83" s="38">
        <f>O83*P83</f>
        <v>0</v>
      </c>
      <c r="R83" s="28"/>
      <c r="S83" s="28"/>
      <c r="T83" s="28"/>
      <c r="U83" s="28"/>
      <c r="V83" s="28"/>
      <c r="W83" s="28"/>
    </row>
    <row r="84" spans="1:23" s="27" customFormat="1" ht="15.75" thickBot="1" x14ac:dyDescent="0.3">
      <c r="B84" s="85" t="s">
        <v>31</v>
      </c>
      <c r="C84" s="86"/>
      <c r="D84" s="86"/>
      <c r="E84" s="86"/>
      <c r="F84" s="86"/>
      <c r="G84" s="53">
        <f>SUM(G70:G83)</f>
        <v>1076766.08</v>
      </c>
      <c r="H84" s="2"/>
      <c r="I84" s="59" t="str">
        <f>B84</f>
        <v>ИТОГО по филиалу ХЭС-СЭС без НДС, руб.</v>
      </c>
      <c r="J84" s="60"/>
      <c r="K84" s="60"/>
      <c r="L84" s="60"/>
      <c r="M84" s="60"/>
      <c r="N84" s="60"/>
      <c r="O84" s="60"/>
      <c r="P84" s="61"/>
      <c r="Q84" s="11">
        <f>SUM(Q81:Q83)</f>
        <v>0</v>
      </c>
      <c r="R84" s="28"/>
      <c r="S84" s="28"/>
      <c r="T84" s="28"/>
      <c r="U84" s="28"/>
      <c r="V84" s="28"/>
      <c r="W84" s="28"/>
    </row>
    <row r="85" spans="1:23" s="27" customFormat="1" ht="15" customHeight="1" x14ac:dyDescent="0.25">
      <c r="B85" s="79" t="s">
        <v>33</v>
      </c>
      <c r="C85" s="80"/>
      <c r="D85" s="80"/>
      <c r="E85" s="80"/>
      <c r="F85" s="80"/>
      <c r="G85" s="81"/>
      <c r="H85" s="28"/>
      <c r="I85" s="82" t="str">
        <f>B85</f>
        <v>1.4. филиал АО «ДРСК» «Электрические сети ЕАО» (г. Биробиджан, ул. Черноморская, 6)</v>
      </c>
      <c r="J85" s="83"/>
      <c r="K85" s="83"/>
      <c r="L85" s="83"/>
      <c r="M85" s="83"/>
      <c r="N85" s="83"/>
      <c r="O85" s="83"/>
      <c r="P85" s="83"/>
      <c r="Q85" s="84"/>
      <c r="R85" s="28"/>
      <c r="S85" s="28"/>
      <c r="T85" s="28"/>
      <c r="U85" s="28"/>
      <c r="V85" s="28"/>
      <c r="W85" s="28"/>
    </row>
    <row r="86" spans="1:23" s="27" customFormat="1" ht="27.75" customHeight="1" x14ac:dyDescent="0.25">
      <c r="A86" s="29"/>
      <c r="B86" s="40">
        <v>1</v>
      </c>
      <c r="C86" s="35" t="s">
        <v>63</v>
      </c>
      <c r="D86" s="30" t="s">
        <v>23</v>
      </c>
      <c r="E86" s="30">
        <v>948.75</v>
      </c>
      <c r="F86" s="31">
        <v>30</v>
      </c>
      <c r="G86" s="32">
        <f>E86*F86</f>
        <v>28462.5</v>
      </c>
      <c r="H86" s="28"/>
      <c r="I86" s="33">
        <f>B86</f>
        <v>1</v>
      </c>
      <c r="J86" s="34"/>
      <c r="K86" s="35"/>
      <c r="L86" s="35"/>
      <c r="M86" s="36" t="str">
        <f t="shared" ref="M86:M98" si="50">D86</f>
        <v>шт.</v>
      </c>
      <c r="N86" s="37">
        <f t="shared" ref="N86:N98" si="51">E86</f>
        <v>948.75</v>
      </c>
      <c r="O86" s="30"/>
      <c r="P86" s="36">
        <f t="shared" ref="P86:P98" si="52">F86</f>
        <v>30</v>
      </c>
      <c r="Q86" s="38">
        <f>O86*P86</f>
        <v>0</v>
      </c>
      <c r="R86" s="28"/>
      <c r="S86" s="28"/>
      <c r="T86" s="28"/>
      <c r="U86" s="28"/>
      <c r="V86" s="28"/>
      <c r="W86" s="28"/>
    </row>
    <row r="87" spans="1:23" s="27" customFormat="1" ht="37.5" customHeight="1" x14ac:dyDescent="0.25">
      <c r="A87" s="29"/>
      <c r="B87" s="40">
        <v>2</v>
      </c>
      <c r="C87" s="35" t="s">
        <v>91</v>
      </c>
      <c r="D87" s="30" t="s">
        <v>23</v>
      </c>
      <c r="E87" s="30">
        <v>21443.86</v>
      </c>
      <c r="F87" s="31">
        <v>4</v>
      </c>
      <c r="G87" s="32">
        <f t="shared" ref="G87:G98" si="53">E87*F87</f>
        <v>85775.44</v>
      </c>
      <c r="H87" s="28"/>
      <c r="I87" s="33">
        <f t="shared" ref="I87:I89" si="54">B87</f>
        <v>2</v>
      </c>
      <c r="J87" s="34"/>
      <c r="K87" s="35"/>
      <c r="L87" s="35"/>
      <c r="M87" s="36" t="str">
        <f t="shared" si="50"/>
        <v>шт.</v>
      </c>
      <c r="N87" s="37">
        <f t="shared" si="51"/>
        <v>21443.86</v>
      </c>
      <c r="O87" s="30"/>
      <c r="P87" s="36">
        <f t="shared" si="52"/>
        <v>4</v>
      </c>
      <c r="Q87" s="38">
        <f t="shared" ref="Q87:Q89" si="55">O87*P87</f>
        <v>0</v>
      </c>
      <c r="R87" s="28"/>
      <c r="S87" s="28"/>
      <c r="T87" s="28"/>
      <c r="U87" s="28"/>
      <c r="V87" s="28"/>
      <c r="W87" s="28"/>
    </row>
    <row r="88" spans="1:23" s="27" customFormat="1" ht="35.25" customHeight="1" x14ac:dyDescent="0.25">
      <c r="A88" s="29"/>
      <c r="B88" s="40">
        <v>3</v>
      </c>
      <c r="C88" s="35" t="s">
        <v>92</v>
      </c>
      <c r="D88" s="30" t="s">
        <v>23</v>
      </c>
      <c r="E88" s="30">
        <v>50600</v>
      </c>
      <c r="F88" s="31">
        <v>6</v>
      </c>
      <c r="G88" s="32">
        <f t="shared" si="53"/>
        <v>303600</v>
      </c>
      <c r="H88" s="28"/>
      <c r="I88" s="33">
        <f t="shared" si="54"/>
        <v>3</v>
      </c>
      <c r="J88" s="34"/>
      <c r="K88" s="35"/>
      <c r="L88" s="35"/>
      <c r="M88" s="36" t="str">
        <f t="shared" si="50"/>
        <v>шт.</v>
      </c>
      <c r="N88" s="37">
        <f t="shared" si="51"/>
        <v>50600</v>
      </c>
      <c r="O88" s="30"/>
      <c r="P88" s="36">
        <f t="shared" si="52"/>
        <v>6</v>
      </c>
      <c r="Q88" s="38">
        <f t="shared" si="55"/>
        <v>0</v>
      </c>
      <c r="R88" s="28"/>
      <c r="S88" s="28"/>
      <c r="T88" s="28"/>
      <c r="U88" s="28"/>
      <c r="V88" s="28"/>
      <c r="W88" s="28"/>
    </row>
    <row r="89" spans="1:23" s="27" customFormat="1" ht="26.25" customHeight="1" x14ac:dyDescent="0.25">
      <c r="A89" s="29"/>
      <c r="B89" s="40">
        <v>4</v>
      </c>
      <c r="C89" s="35" t="s">
        <v>93</v>
      </c>
      <c r="D89" s="30" t="s">
        <v>23</v>
      </c>
      <c r="E89" s="30">
        <v>38266.25</v>
      </c>
      <c r="F89" s="31">
        <v>4</v>
      </c>
      <c r="G89" s="32">
        <f t="shared" si="53"/>
        <v>153065</v>
      </c>
      <c r="H89" s="28"/>
      <c r="I89" s="33">
        <f t="shared" si="54"/>
        <v>4</v>
      </c>
      <c r="J89" s="34"/>
      <c r="K89" s="35"/>
      <c r="L89" s="35"/>
      <c r="M89" s="36" t="str">
        <f t="shared" si="50"/>
        <v>шт.</v>
      </c>
      <c r="N89" s="37">
        <f t="shared" si="51"/>
        <v>38266.25</v>
      </c>
      <c r="O89" s="30"/>
      <c r="P89" s="36">
        <f t="shared" si="52"/>
        <v>4</v>
      </c>
      <c r="Q89" s="38">
        <f t="shared" si="55"/>
        <v>0</v>
      </c>
      <c r="R89" s="28"/>
      <c r="S89" s="28"/>
      <c r="T89" s="28"/>
      <c r="U89" s="28"/>
      <c r="V89" s="28"/>
      <c r="W89" s="28"/>
    </row>
    <row r="90" spans="1:23" s="27" customFormat="1" ht="28.5" customHeight="1" x14ac:dyDescent="0.25">
      <c r="A90" s="29"/>
      <c r="B90" s="40">
        <v>5</v>
      </c>
      <c r="C90" s="35" t="s">
        <v>94</v>
      </c>
      <c r="D90" s="30" t="s">
        <v>23</v>
      </c>
      <c r="E90" s="30">
        <v>21083.334999999999</v>
      </c>
      <c r="F90" s="31">
        <v>2</v>
      </c>
      <c r="G90" s="32">
        <f t="shared" si="53"/>
        <v>42166.67</v>
      </c>
      <c r="H90" s="28"/>
      <c r="I90" s="33">
        <f>B90</f>
        <v>5</v>
      </c>
      <c r="J90" s="34"/>
      <c r="K90" s="35"/>
      <c r="L90" s="35"/>
      <c r="M90" s="36" t="str">
        <f t="shared" si="50"/>
        <v>шт.</v>
      </c>
      <c r="N90" s="37">
        <f t="shared" si="51"/>
        <v>21083.334999999999</v>
      </c>
      <c r="O90" s="30"/>
      <c r="P90" s="36">
        <f t="shared" si="52"/>
        <v>2</v>
      </c>
      <c r="Q90" s="38">
        <f>O90*P90</f>
        <v>0</v>
      </c>
      <c r="R90" s="28"/>
      <c r="S90" s="28"/>
      <c r="T90" s="28"/>
      <c r="U90" s="28"/>
      <c r="V90" s="28"/>
      <c r="W90" s="28"/>
    </row>
    <row r="91" spans="1:23" s="27" customFormat="1" ht="26.25" customHeight="1" x14ac:dyDescent="0.25">
      <c r="A91" s="29"/>
      <c r="B91" s="40">
        <v>6</v>
      </c>
      <c r="C91" s="35" t="s">
        <v>95</v>
      </c>
      <c r="D91" s="30" t="s">
        <v>23</v>
      </c>
      <c r="E91" s="30">
        <v>21083.334999999999</v>
      </c>
      <c r="F91" s="31">
        <v>2</v>
      </c>
      <c r="G91" s="32">
        <f t="shared" si="53"/>
        <v>42166.67</v>
      </c>
      <c r="H91" s="28"/>
      <c r="I91" s="33">
        <f>B91</f>
        <v>6</v>
      </c>
      <c r="J91" s="34"/>
      <c r="K91" s="35"/>
      <c r="L91" s="35"/>
      <c r="M91" s="36" t="str">
        <f t="shared" si="50"/>
        <v>шт.</v>
      </c>
      <c r="N91" s="37">
        <f t="shared" si="51"/>
        <v>21083.334999999999</v>
      </c>
      <c r="O91" s="30"/>
      <c r="P91" s="36">
        <f t="shared" si="52"/>
        <v>2</v>
      </c>
      <c r="Q91" s="38">
        <f>O91*P91</f>
        <v>0</v>
      </c>
      <c r="R91" s="28"/>
      <c r="S91" s="28"/>
      <c r="T91" s="28"/>
      <c r="U91" s="28"/>
      <c r="V91" s="28"/>
      <c r="W91" s="28"/>
    </row>
    <row r="92" spans="1:23" s="27" customFormat="1" ht="34.5" customHeight="1" x14ac:dyDescent="0.25">
      <c r="A92" s="29"/>
      <c r="B92" s="40">
        <v>7</v>
      </c>
      <c r="C92" s="35" t="s">
        <v>96</v>
      </c>
      <c r="D92" s="30" t="s">
        <v>23</v>
      </c>
      <c r="E92" s="30">
        <v>31572.29</v>
      </c>
      <c r="F92" s="31">
        <v>2</v>
      </c>
      <c r="G92" s="32">
        <f t="shared" si="53"/>
        <v>63144.58</v>
      </c>
      <c r="H92" s="28"/>
      <c r="I92" s="33">
        <f t="shared" ref="I92:I93" si="56">B92</f>
        <v>7</v>
      </c>
      <c r="J92" s="34"/>
      <c r="K92" s="35"/>
      <c r="L92" s="35"/>
      <c r="M92" s="36" t="str">
        <f t="shared" si="50"/>
        <v>шт.</v>
      </c>
      <c r="N92" s="37">
        <f t="shared" si="51"/>
        <v>31572.29</v>
      </c>
      <c r="O92" s="30"/>
      <c r="P92" s="36">
        <f t="shared" si="52"/>
        <v>2</v>
      </c>
      <c r="Q92" s="38">
        <f t="shared" ref="Q92:Q93" si="57">O92*P92</f>
        <v>0</v>
      </c>
      <c r="R92" s="28"/>
      <c r="S92" s="28"/>
      <c r="T92" s="28"/>
      <c r="U92" s="28"/>
      <c r="V92" s="28"/>
      <c r="W92" s="28"/>
    </row>
    <row r="93" spans="1:23" s="27" customFormat="1" ht="36" customHeight="1" x14ac:dyDescent="0.25">
      <c r="A93" s="29"/>
      <c r="B93" s="40">
        <v>8</v>
      </c>
      <c r="C93" s="35" t="s">
        <v>97</v>
      </c>
      <c r="D93" s="30" t="s">
        <v>23</v>
      </c>
      <c r="E93" s="30">
        <v>21083.334999999999</v>
      </c>
      <c r="F93" s="31">
        <v>2</v>
      </c>
      <c r="G93" s="32">
        <f t="shared" si="53"/>
        <v>42166.67</v>
      </c>
      <c r="H93" s="28"/>
      <c r="I93" s="33">
        <f t="shared" si="56"/>
        <v>8</v>
      </c>
      <c r="J93" s="34"/>
      <c r="K93" s="35"/>
      <c r="L93" s="35"/>
      <c r="M93" s="36" t="str">
        <f t="shared" si="50"/>
        <v>шт.</v>
      </c>
      <c r="N93" s="37">
        <f t="shared" si="51"/>
        <v>21083.334999999999</v>
      </c>
      <c r="O93" s="30"/>
      <c r="P93" s="36">
        <f t="shared" si="52"/>
        <v>2</v>
      </c>
      <c r="Q93" s="38">
        <f t="shared" si="57"/>
        <v>0</v>
      </c>
      <c r="R93" s="28"/>
      <c r="S93" s="28"/>
      <c r="T93" s="28"/>
      <c r="U93" s="28"/>
      <c r="V93" s="28"/>
      <c r="W93" s="28"/>
    </row>
    <row r="94" spans="1:23" s="27" customFormat="1" ht="36.75" customHeight="1" x14ac:dyDescent="0.25">
      <c r="A94" s="29"/>
      <c r="B94" s="40">
        <v>9</v>
      </c>
      <c r="C94" s="35" t="s">
        <v>98</v>
      </c>
      <c r="D94" s="30" t="s">
        <v>23</v>
      </c>
      <c r="E94" s="30">
        <v>21083.334999999999</v>
      </c>
      <c r="F94" s="31">
        <v>2</v>
      </c>
      <c r="G94" s="32">
        <f t="shared" si="53"/>
        <v>42166.67</v>
      </c>
      <c r="H94" s="28"/>
      <c r="I94" s="33">
        <f>B94</f>
        <v>9</v>
      </c>
      <c r="J94" s="34"/>
      <c r="K94" s="35"/>
      <c r="L94" s="35"/>
      <c r="M94" s="36" t="str">
        <f t="shared" si="50"/>
        <v>шт.</v>
      </c>
      <c r="N94" s="37">
        <f t="shared" si="51"/>
        <v>21083.334999999999</v>
      </c>
      <c r="O94" s="30"/>
      <c r="P94" s="36">
        <f t="shared" si="52"/>
        <v>2</v>
      </c>
      <c r="Q94" s="38">
        <f>O94*P94</f>
        <v>0</v>
      </c>
      <c r="R94" s="28"/>
      <c r="S94" s="28"/>
      <c r="T94" s="28"/>
      <c r="U94" s="28"/>
      <c r="V94" s="28"/>
      <c r="W94" s="28"/>
    </row>
    <row r="95" spans="1:23" s="27" customFormat="1" ht="33" customHeight="1" x14ac:dyDescent="0.25">
      <c r="A95" s="29"/>
      <c r="B95" s="40">
        <v>10</v>
      </c>
      <c r="C95" s="35" t="s">
        <v>68</v>
      </c>
      <c r="D95" s="30" t="s">
        <v>23</v>
      </c>
      <c r="E95" s="30">
        <v>948.75</v>
      </c>
      <c r="F95" s="31">
        <v>9</v>
      </c>
      <c r="G95" s="32">
        <f t="shared" si="53"/>
        <v>8538.75</v>
      </c>
      <c r="H95" s="28"/>
      <c r="I95" s="33">
        <f>B95</f>
        <v>10</v>
      </c>
      <c r="J95" s="34"/>
      <c r="K95" s="35"/>
      <c r="L95" s="35"/>
      <c r="M95" s="36" t="str">
        <f t="shared" si="50"/>
        <v>шт.</v>
      </c>
      <c r="N95" s="37">
        <f t="shared" si="51"/>
        <v>948.75</v>
      </c>
      <c r="O95" s="30"/>
      <c r="P95" s="36">
        <f t="shared" si="52"/>
        <v>9</v>
      </c>
      <c r="Q95" s="38">
        <f>O95*P95</f>
        <v>0</v>
      </c>
      <c r="R95" s="28"/>
      <c r="S95" s="28"/>
      <c r="T95" s="28"/>
      <c r="U95" s="28"/>
      <c r="V95" s="28"/>
      <c r="W95" s="28"/>
    </row>
    <row r="96" spans="1:23" s="27" customFormat="1" ht="27.75" customHeight="1" x14ac:dyDescent="0.25">
      <c r="A96" s="29"/>
      <c r="B96" s="40">
        <v>11</v>
      </c>
      <c r="C96" s="35" t="s">
        <v>69</v>
      </c>
      <c r="D96" s="30" t="s">
        <v>23</v>
      </c>
      <c r="E96" s="30">
        <v>948.75</v>
      </c>
      <c r="F96" s="31">
        <v>15</v>
      </c>
      <c r="G96" s="32">
        <f t="shared" si="53"/>
        <v>14231.25</v>
      </c>
      <c r="H96" s="28"/>
      <c r="I96" s="33">
        <f t="shared" ref="I96:I98" si="58">B96</f>
        <v>11</v>
      </c>
      <c r="J96" s="34"/>
      <c r="K96" s="35"/>
      <c r="L96" s="35"/>
      <c r="M96" s="36" t="str">
        <f t="shared" si="50"/>
        <v>шт.</v>
      </c>
      <c r="N96" s="37">
        <f t="shared" si="51"/>
        <v>948.75</v>
      </c>
      <c r="O96" s="30"/>
      <c r="P96" s="36">
        <f t="shared" si="52"/>
        <v>15</v>
      </c>
      <c r="Q96" s="38">
        <f t="shared" ref="Q96:Q98" si="59">O96*P96</f>
        <v>0</v>
      </c>
      <c r="R96" s="28"/>
      <c r="S96" s="28"/>
      <c r="T96" s="28"/>
      <c r="U96" s="28"/>
      <c r="V96" s="28"/>
      <c r="W96" s="28"/>
    </row>
    <row r="97" spans="1:23" s="27" customFormat="1" ht="26.25" customHeight="1" x14ac:dyDescent="0.25">
      <c r="A97" s="29"/>
      <c r="B97" s="40">
        <v>12</v>
      </c>
      <c r="C97" s="35" t="s">
        <v>70</v>
      </c>
      <c r="D97" s="30" t="s">
        <v>23</v>
      </c>
      <c r="E97" s="30">
        <v>948.75</v>
      </c>
      <c r="F97" s="31">
        <v>6</v>
      </c>
      <c r="G97" s="32">
        <f t="shared" si="53"/>
        <v>5692.5</v>
      </c>
      <c r="H97" s="28"/>
      <c r="I97" s="33">
        <f t="shared" si="58"/>
        <v>12</v>
      </c>
      <c r="J97" s="34"/>
      <c r="K97" s="35"/>
      <c r="L97" s="35"/>
      <c r="M97" s="36" t="str">
        <f t="shared" si="50"/>
        <v>шт.</v>
      </c>
      <c r="N97" s="37">
        <f t="shared" si="51"/>
        <v>948.75</v>
      </c>
      <c r="O97" s="30"/>
      <c r="P97" s="36">
        <f t="shared" si="52"/>
        <v>6</v>
      </c>
      <c r="Q97" s="38">
        <f t="shared" si="59"/>
        <v>0</v>
      </c>
      <c r="R97" s="28"/>
      <c r="S97" s="28"/>
      <c r="T97" s="28"/>
      <c r="U97" s="28"/>
      <c r="V97" s="28"/>
      <c r="W97" s="28"/>
    </row>
    <row r="98" spans="1:23" s="27" customFormat="1" ht="27" customHeight="1" thickBot="1" x14ac:dyDescent="0.3">
      <c r="A98" s="29"/>
      <c r="B98" s="40">
        <v>13</v>
      </c>
      <c r="C98" s="35" t="s">
        <v>71</v>
      </c>
      <c r="D98" s="30" t="s">
        <v>23</v>
      </c>
      <c r="E98" s="30">
        <v>2395.8333333333335</v>
      </c>
      <c r="F98" s="31">
        <v>3</v>
      </c>
      <c r="G98" s="32">
        <f t="shared" si="53"/>
        <v>7187.5</v>
      </c>
      <c r="H98" s="28"/>
      <c r="I98" s="33">
        <f t="shared" si="58"/>
        <v>13</v>
      </c>
      <c r="J98" s="34"/>
      <c r="K98" s="35"/>
      <c r="L98" s="35"/>
      <c r="M98" s="36" t="str">
        <f t="shared" si="50"/>
        <v>шт.</v>
      </c>
      <c r="N98" s="37">
        <f t="shared" si="51"/>
        <v>2395.8333333333335</v>
      </c>
      <c r="O98" s="30"/>
      <c r="P98" s="36">
        <f t="shared" si="52"/>
        <v>3</v>
      </c>
      <c r="Q98" s="38">
        <f t="shared" si="59"/>
        <v>0</v>
      </c>
      <c r="R98" s="28"/>
      <c r="S98" s="28"/>
      <c r="T98" s="28"/>
      <c r="U98" s="28"/>
      <c r="V98" s="28"/>
      <c r="W98" s="28"/>
    </row>
    <row r="99" spans="1:23" s="27" customFormat="1" ht="15.75" thickBot="1" x14ac:dyDescent="0.3">
      <c r="B99" s="87" t="s">
        <v>28</v>
      </c>
      <c r="C99" s="88"/>
      <c r="D99" s="88"/>
      <c r="E99" s="88"/>
      <c r="F99" s="88"/>
      <c r="G99" s="52">
        <f>SUM(G86:G98)</f>
        <v>838364.20000000007</v>
      </c>
      <c r="H99" s="2"/>
      <c r="I99" s="59" t="str">
        <f>B99</f>
        <v>ИТОГО по филиалу ЭС ЕАО без НДС, руб.</v>
      </c>
      <c r="J99" s="60"/>
      <c r="K99" s="60"/>
      <c r="L99" s="60"/>
      <c r="M99" s="60"/>
      <c r="N99" s="60"/>
      <c r="O99" s="60"/>
      <c r="P99" s="61"/>
      <c r="Q99" s="11">
        <f>SUM(Q86:Q98)</f>
        <v>0</v>
      </c>
      <c r="R99" s="28"/>
      <c r="S99" s="28"/>
      <c r="T99" s="28"/>
      <c r="U99" s="28"/>
      <c r="V99" s="28"/>
      <c r="W99" s="28"/>
    </row>
    <row r="100" spans="1:23" ht="15" customHeight="1" x14ac:dyDescent="0.25">
      <c r="B100" s="79" t="s">
        <v>29</v>
      </c>
      <c r="C100" s="80"/>
      <c r="D100" s="80"/>
      <c r="E100" s="80"/>
      <c r="F100" s="80"/>
      <c r="G100" s="81"/>
      <c r="H100" s="1"/>
      <c r="I100" s="82" t="str">
        <f>B100</f>
        <v>1.5. Филиал «Южно-Якутские электрические сети»: (Республика Саха (Якутия), г. Алдан, ул. Тарабукина, 60А)</v>
      </c>
      <c r="J100" s="83"/>
      <c r="K100" s="83"/>
      <c r="L100" s="83"/>
      <c r="M100" s="83"/>
      <c r="N100" s="83"/>
      <c r="O100" s="83"/>
      <c r="P100" s="83"/>
      <c r="Q100" s="84"/>
      <c r="R100" s="1"/>
      <c r="S100" s="1"/>
      <c r="T100" s="1"/>
      <c r="U100" s="1"/>
      <c r="V100" s="1"/>
      <c r="W100" s="1"/>
    </row>
    <row r="101" spans="1:23" ht="37.5" customHeight="1" x14ac:dyDescent="0.25">
      <c r="A101" s="6"/>
      <c r="B101" s="40">
        <v>1</v>
      </c>
      <c r="C101" s="35" t="s">
        <v>99</v>
      </c>
      <c r="D101" s="30" t="s">
        <v>23</v>
      </c>
      <c r="E101" s="30">
        <v>28318.75</v>
      </c>
      <c r="F101" s="31">
        <v>2</v>
      </c>
      <c r="G101" s="32">
        <f>E101*F101</f>
        <v>56637.5</v>
      </c>
      <c r="H101" s="1"/>
      <c r="I101" s="18">
        <f t="shared" ref="I101" si="60">B101</f>
        <v>1</v>
      </c>
      <c r="J101" s="19"/>
      <c r="K101" s="20"/>
      <c r="L101" s="35"/>
      <c r="M101" s="21" t="str">
        <f t="shared" ref="M101:M115" si="61">D101</f>
        <v>шт.</v>
      </c>
      <c r="N101" s="22">
        <f t="shared" ref="N101:N115" si="62">E101</f>
        <v>28318.75</v>
      </c>
      <c r="O101" s="17"/>
      <c r="P101" s="21">
        <f t="shared" ref="P101:P115" si="63">F101</f>
        <v>2</v>
      </c>
      <c r="Q101" s="23">
        <f t="shared" ref="Q101" si="64">O101*P101</f>
        <v>0</v>
      </c>
      <c r="R101" s="1"/>
      <c r="S101" s="1"/>
      <c r="T101" s="1"/>
      <c r="U101" s="1"/>
      <c r="V101" s="1"/>
      <c r="W101" s="1"/>
    </row>
    <row r="102" spans="1:23" s="27" customFormat="1" ht="45" customHeight="1" x14ac:dyDescent="0.25">
      <c r="A102" s="29"/>
      <c r="B102" s="40">
        <v>2</v>
      </c>
      <c r="C102" s="35" t="s">
        <v>57</v>
      </c>
      <c r="D102" s="30" t="s">
        <v>23</v>
      </c>
      <c r="E102" s="30">
        <v>29325</v>
      </c>
      <c r="F102" s="31">
        <v>12</v>
      </c>
      <c r="G102" s="32">
        <f t="shared" ref="G102:G115" si="65">E102*F102</f>
        <v>351900</v>
      </c>
      <c r="H102" s="28"/>
      <c r="I102" s="33">
        <f t="shared" ref="I102:I115" si="66">B102</f>
        <v>2</v>
      </c>
      <c r="J102" s="34"/>
      <c r="K102" s="35"/>
      <c r="L102" s="35"/>
      <c r="M102" s="36" t="str">
        <f t="shared" si="61"/>
        <v>шт.</v>
      </c>
      <c r="N102" s="37">
        <f t="shared" si="62"/>
        <v>29325</v>
      </c>
      <c r="O102" s="30"/>
      <c r="P102" s="36">
        <f t="shared" si="63"/>
        <v>12</v>
      </c>
      <c r="Q102" s="38">
        <f t="shared" ref="Q102:Q115" si="67">O102*P102</f>
        <v>0</v>
      </c>
      <c r="R102" s="28"/>
      <c r="S102" s="28"/>
      <c r="T102" s="28"/>
      <c r="U102" s="28"/>
      <c r="V102" s="28"/>
      <c r="W102" s="28"/>
    </row>
    <row r="103" spans="1:23" s="27" customFormat="1" ht="45.75" customHeight="1" x14ac:dyDescent="0.25">
      <c r="A103" s="29"/>
      <c r="B103" s="40">
        <v>3</v>
      </c>
      <c r="C103" s="35" t="s">
        <v>100</v>
      </c>
      <c r="D103" s="30" t="s">
        <v>23</v>
      </c>
      <c r="E103" s="30">
        <v>27887.5</v>
      </c>
      <c r="F103" s="31">
        <v>4</v>
      </c>
      <c r="G103" s="32">
        <f t="shared" si="65"/>
        <v>111550</v>
      </c>
      <c r="H103" s="28"/>
      <c r="I103" s="33">
        <f t="shared" si="66"/>
        <v>3</v>
      </c>
      <c r="J103" s="34"/>
      <c r="K103" s="35"/>
      <c r="L103" s="35"/>
      <c r="M103" s="36" t="str">
        <f t="shared" si="61"/>
        <v>шт.</v>
      </c>
      <c r="N103" s="37">
        <f t="shared" si="62"/>
        <v>27887.5</v>
      </c>
      <c r="O103" s="30"/>
      <c r="P103" s="36">
        <f t="shared" si="63"/>
        <v>4</v>
      </c>
      <c r="Q103" s="38">
        <f t="shared" si="67"/>
        <v>0</v>
      </c>
      <c r="R103" s="28"/>
      <c r="S103" s="28"/>
      <c r="T103" s="28"/>
      <c r="U103" s="28"/>
      <c r="V103" s="28"/>
      <c r="W103" s="28"/>
    </row>
    <row r="104" spans="1:23" s="27" customFormat="1" ht="39" customHeight="1" x14ac:dyDescent="0.25">
      <c r="A104" s="29"/>
      <c r="B104" s="40">
        <v>4</v>
      </c>
      <c r="C104" s="35" t="s">
        <v>101</v>
      </c>
      <c r="D104" s="30" t="s">
        <v>23</v>
      </c>
      <c r="E104" s="30">
        <v>29325</v>
      </c>
      <c r="F104" s="31">
        <v>2</v>
      </c>
      <c r="G104" s="32">
        <f t="shared" si="65"/>
        <v>58650</v>
      </c>
      <c r="H104" s="28"/>
      <c r="I104" s="33">
        <f t="shared" si="66"/>
        <v>4</v>
      </c>
      <c r="J104" s="34"/>
      <c r="K104" s="35"/>
      <c r="L104" s="35"/>
      <c r="M104" s="36" t="str">
        <f t="shared" si="61"/>
        <v>шт.</v>
      </c>
      <c r="N104" s="37">
        <f t="shared" si="62"/>
        <v>29325</v>
      </c>
      <c r="O104" s="30"/>
      <c r="P104" s="36">
        <f t="shared" si="63"/>
        <v>2</v>
      </c>
      <c r="Q104" s="38">
        <f t="shared" si="67"/>
        <v>0</v>
      </c>
      <c r="R104" s="28"/>
      <c r="S104" s="28"/>
      <c r="T104" s="28"/>
      <c r="U104" s="28"/>
      <c r="V104" s="28"/>
      <c r="W104" s="28"/>
    </row>
    <row r="105" spans="1:23" s="27" customFormat="1" ht="39" customHeight="1" x14ac:dyDescent="0.25">
      <c r="A105" s="29"/>
      <c r="B105" s="40">
        <v>5</v>
      </c>
      <c r="C105" s="35" t="s">
        <v>75</v>
      </c>
      <c r="D105" s="30" t="s">
        <v>23</v>
      </c>
      <c r="E105" s="30">
        <v>948.75</v>
      </c>
      <c r="F105" s="31">
        <v>36</v>
      </c>
      <c r="G105" s="32">
        <f t="shared" si="65"/>
        <v>34155</v>
      </c>
      <c r="H105" s="28"/>
      <c r="I105" s="33">
        <f t="shared" si="66"/>
        <v>5</v>
      </c>
      <c r="J105" s="34"/>
      <c r="K105" s="35"/>
      <c r="L105" s="35"/>
      <c r="M105" s="36" t="str">
        <f t="shared" si="61"/>
        <v>шт.</v>
      </c>
      <c r="N105" s="37">
        <f t="shared" si="62"/>
        <v>948.75</v>
      </c>
      <c r="O105" s="30"/>
      <c r="P105" s="36">
        <f t="shared" si="63"/>
        <v>36</v>
      </c>
      <c r="Q105" s="38">
        <f t="shared" si="67"/>
        <v>0</v>
      </c>
      <c r="R105" s="28"/>
      <c r="S105" s="28"/>
      <c r="T105" s="28"/>
      <c r="U105" s="28"/>
      <c r="V105" s="28"/>
      <c r="W105" s="28"/>
    </row>
    <row r="106" spans="1:23" s="27" customFormat="1" ht="28.5" customHeight="1" x14ac:dyDescent="0.25">
      <c r="A106" s="29"/>
      <c r="B106" s="40">
        <v>6</v>
      </c>
      <c r="C106" s="35" t="s">
        <v>76</v>
      </c>
      <c r="D106" s="30" t="s">
        <v>23</v>
      </c>
      <c r="E106" s="30">
        <v>948.75</v>
      </c>
      <c r="F106" s="31">
        <v>3</v>
      </c>
      <c r="G106" s="32">
        <f t="shared" si="65"/>
        <v>2846.25</v>
      </c>
      <c r="H106" s="28"/>
      <c r="I106" s="33">
        <f t="shared" si="66"/>
        <v>6</v>
      </c>
      <c r="J106" s="34"/>
      <c r="K106" s="35"/>
      <c r="L106" s="35"/>
      <c r="M106" s="36" t="str">
        <f t="shared" si="61"/>
        <v>шт.</v>
      </c>
      <c r="N106" s="37">
        <f t="shared" si="62"/>
        <v>948.75</v>
      </c>
      <c r="O106" s="30"/>
      <c r="P106" s="36">
        <f t="shared" si="63"/>
        <v>3</v>
      </c>
      <c r="Q106" s="38">
        <f t="shared" si="67"/>
        <v>0</v>
      </c>
      <c r="R106" s="28"/>
      <c r="S106" s="28"/>
      <c r="T106" s="28"/>
      <c r="U106" s="28"/>
      <c r="V106" s="28"/>
      <c r="W106" s="28"/>
    </row>
    <row r="107" spans="1:23" s="27" customFormat="1" ht="48.75" customHeight="1" x14ac:dyDescent="0.25">
      <c r="A107" s="29"/>
      <c r="B107" s="40">
        <v>7</v>
      </c>
      <c r="C107" s="35" t="s">
        <v>105</v>
      </c>
      <c r="D107" s="30" t="s">
        <v>23</v>
      </c>
      <c r="E107" s="30">
        <v>18534.174999999999</v>
      </c>
      <c r="F107" s="31">
        <v>2</v>
      </c>
      <c r="G107" s="32">
        <f t="shared" si="65"/>
        <v>37068.35</v>
      </c>
      <c r="H107" s="28"/>
      <c r="I107" s="33">
        <f t="shared" si="66"/>
        <v>7</v>
      </c>
      <c r="J107" s="34"/>
      <c r="K107" s="35"/>
      <c r="L107" s="35"/>
      <c r="M107" s="36" t="str">
        <f t="shared" si="61"/>
        <v>шт.</v>
      </c>
      <c r="N107" s="37">
        <f t="shared" si="62"/>
        <v>18534.174999999999</v>
      </c>
      <c r="O107" s="30"/>
      <c r="P107" s="36">
        <f t="shared" si="63"/>
        <v>2</v>
      </c>
      <c r="Q107" s="38">
        <f t="shared" si="67"/>
        <v>0</v>
      </c>
      <c r="R107" s="28"/>
      <c r="S107" s="28"/>
      <c r="T107" s="28"/>
      <c r="U107" s="28"/>
      <c r="V107" s="28"/>
      <c r="W107" s="28"/>
    </row>
    <row r="108" spans="1:23" s="27" customFormat="1" ht="39" customHeight="1" x14ac:dyDescent="0.25">
      <c r="A108" s="29"/>
      <c r="B108" s="40">
        <v>8</v>
      </c>
      <c r="C108" s="35" t="s">
        <v>102</v>
      </c>
      <c r="D108" s="30" t="s">
        <v>23</v>
      </c>
      <c r="E108" s="30">
        <v>18534.174999999999</v>
      </c>
      <c r="F108" s="31">
        <v>8</v>
      </c>
      <c r="G108" s="32">
        <f t="shared" si="65"/>
        <v>148273.4</v>
      </c>
      <c r="H108" s="28"/>
      <c r="I108" s="33">
        <f t="shared" si="66"/>
        <v>8</v>
      </c>
      <c r="J108" s="34"/>
      <c r="K108" s="35"/>
      <c r="L108" s="35"/>
      <c r="M108" s="36" t="str">
        <f t="shared" si="61"/>
        <v>шт.</v>
      </c>
      <c r="N108" s="37">
        <f t="shared" si="62"/>
        <v>18534.174999999999</v>
      </c>
      <c r="O108" s="30"/>
      <c r="P108" s="36">
        <f t="shared" si="63"/>
        <v>8</v>
      </c>
      <c r="Q108" s="38">
        <f t="shared" si="67"/>
        <v>0</v>
      </c>
      <c r="R108" s="28"/>
      <c r="S108" s="28"/>
      <c r="T108" s="28"/>
      <c r="U108" s="28"/>
      <c r="V108" s="28"/>
      <c r="W108" s="28"/>
    </row>
    <row r="109" spans="1:23" s="27" customFormat="1" ht="38.25" customHeight="1" x14ac:dyDescent="0.25">
      <c r="A109" s="29"/>
      <c r="B109" s="40">
        <v>9</v>
      </c>
      <c r="C109" s="35" t="s">
        <v>103</v>
      </c>
      <c r="D109" s="30" t="s">
        <v>23</v>
      </c>
      <c r="E109" s="30">
        <v>3689.5833333333335</v>
      </c>
      <c r="F109" s="31">
        <v>6</v>
      </c>
      <c r="G109" s="32">
        <f t="shared" si="65"/>
        <v>22137.5</v>
      </c>
      <c r="H109" s="28"/>
      <c r="I109" s="33">
        <f t="shared" si="66"/>
        <v>9</v>
      </c>
      <c r="J109" s="34"/>
      <c r="K109" s="35"/>
      <c r="L109" s="35"/>
      <c r="M109" s="36" t="str">
        <f t="shared" si="61"/>
        <v>шт.</v>
      </c>
      <c r="N109" s="37">
        <f t="shared" si="62"/>
        <v>3689.5833333333335</v>
      </c>
      <c r="O109" s="30"/>
      <c r="P109" s="36">
        <f t="shared" si="63"/>
        <v>6</v>
      </c>
      <c r="Q109" s="38">
        <f t="shared" si="67"/>
        <v>0</v>
      </c>
      <c r="R109" s="28"/>
      <c r="S109" s="28"/>
      <c r="T109" s="28"/>
      <c r="U109" s="28"/>
      <c r="V109" s="28"/>
      <c r="W109" s="28"/>
    </row>
    <row r="110" spans="1:23" s="27" customFormat="1" ht="31.5" customHeight="1" x14ac:dyDescent="0.25">
      <c r="A110" s="29"/>
      <c r="B110" s="40">
        <v>10</v>
      </c>
      <c r="C110" s="35" t="s">
        <v>104</v>
      </c>
      <c r="D110" s="30" t="s">
        <v>23</v>
      </c>
      <c r="E110" s="30">
        <v>135333.33249999999</v>
      </c>
      <c r="F110" s="31">
        <v>4</v>
      </c>
      <c r="G110" s="32">
        <f t="shared" si="65"/>
        <v>541333.32999999996</v>
      </c>
      <c r="H110" s="28"/>
      <c r="I110" s="33">
        <f t="shared" si="66"/>
        <v>10</v>
      </c>
      <c r="J110" s="34"/>
      <c r="K110" s="35"/>
      <c r="L110" s="35"/>
      <c r="M110" s="36" t="str">
        <f t="shared" si="61"/>
        <v>шт.</v>
      </c>
      <c r="N110" s="37">
        <f t="shared" si="62"/>
        <v>135333.33249999999</v>
      </c>
      <c r="O110" s="30"/>
      <c r="P110" s="36">
        <f t="shared" si="63"/>
        <v>4</v>
      </c>
      <c r="Q110" s="38">
        <f t="shared" si="67"/>
        <v>0</v>
      </c>
      <c r="R110" s="28"/>
      <c r="S110" s="28"/>
      <c r="T110" s="28"/>
      <c r="U110" s="28"/>
      <c r="V110" s="28"/>
      <c r="W110" s="28"/>
    </row>
    <row r="111" spans="1:23" s="27" customFormat="1" ht="29.25" customHeight="1" x14ac:dyDescent="0.25">
      <c r="A111" s="29"/>
      <c r="B111" s="40">
        <v>11</v>
      </c>
      <c r="C111" s="35" t="s">
        <v>68</v>
      </c>
      <c r="D111" s="30" t="s">
        <v>23</v>
      </c>
      <c r="E111" s="30">
        <v>948.75</v>
      </c>
      <c r="F111" s="31">
        <v>9</v>
      </c>
      <c r="G111" s="32">
        <f t="shared" si="65"/>
        <v>8538.75</v>
      </c>
      <c r="H111" s="28"/>
      <c r="I111" s="33">
        <f t="shared" si="66"/>
        <v>11</v>
      </c>
      <c r="J111" s="34"/>
      <c r="K111" s="35"/>
      <c r="L111" s="35"/>
      <c r="M111" s="36" t="str">
        <f t="shared" si="61"/>
        <v>шт.</v>
      </c>
      <c r="N111" s="37">
        <f t="shared" si="62"/>
        <v>948.75</v>
      </c>
      <c r="O111" s="30"/>
      <c r="P111" s="36">
        <f t="shared" si="63"/>
        <v>9</v>
      </c>
      <c r="Q111" s="38">
        <f t="shared" si="67"/>
        <v>0</v>
      </c>
      <c r="R111" s="28"/>
      <c r="S111" s="28"/>
      <c r="T111" s="28"/>
      <c r="U111" s="28"/>
      <c r="V111" s="28"/>
      <c r="W111" s="28"/>
    </row>
    <row r="112" spans="1:23" s="27" customFormat="1" ht="34.5" customHeight="1" x14ac:dyDescent="0.25">
      <c r="A112" s="29"/>
      <c r="B112" s="40">
        <v>12</v>
      </c>
      <c r="C112" s="35" t="s">
        <v>69</v>
      </c>
      <c r="D112" s="30" t="s">
        <v>23</v>
      </c>
      <c r="E112" s="30">
        <v>948.75</v>
      </c>
      <c r="F112" s="31">
        <v>15</v>
      </c>
      <c r="G112" s="32">
        <f t="shared" si="65"/>
        <v>14231.25</v>
      </c>
      <c r="H112" s="28"/>
      <c r="I112" s="33">
        <f t="shared" si="66"/>
        <v>12</v>
      </c>
      <c r="J112" s="34"/>
      <c r="K112" s="35"/>
      <c r="L112" s="35"/>
      <c r="M112" s="36" t="str">
        <f t="shared" si="61"/>
        <v>шт.</v>
      </c>
      <c r="N112" s="37">
        <f t="shared" si="62"/>
        <v>948.75</v>
      </c>
      <c r="O112" s="30"/>
      <c r="P112" s="36">
        <f t="shared" si="63"/>
        <v>15</v>
      </c>
      <c r="Q112" s="38">
        <f t="shared" si="67"/>
        <v>0</v>
      </c>
      <c r="R112" s="28"/>
      <c r="S112" s="28"/>
      <c r="T112" s="28"/>
      <c r="U112" s="28"/>
      <c r="V112" s="28"/>
      <c r="W112" s="28"/>
    </row>
    <row r="113" spans="1:23" s="27" customFormat="1" ht="28.5" customHeight="1" x14ac:dyDescent="0.25">
      <c r="A113" s="29"/>
      <c r="B113" s="40">
        <v>13</v>
      </c>
      <c r="C113" s="35" t="s">
        <v>70</v>
      </c>
      <c r="D113" s="30" t="s">
        <v>23</v>
      </c>
      <c r="E113" s="30">
        <v>948.75</v>
      </c>
      <c r="F113" s="31">
        <v>9</v>
      </c>
      <c r="G113" s="32">
        <f t="shared" si="65"/>
        <v>8538.75</v>
      </c>
      <c r="H113" s="28"/>
      <c r="I113" s="33">
        <f t="shared" si="66"/>
        <v>13</v>
      </c>
      <c r="J113" s="34"/>
      <c r="K113" s="35"/>
      <c r="L113" s="35"/>
      <c r="M113" s="36" t="str">
        <f t="shared" si="61"/>
        <v>шт.</v>
      </c>
      <c r="N113" s="37">
        <f t="shared" si="62"/>
        <v>948.75</v>
      </c>
      <c r="O113" s="30"/>
      <c r="P113" s="36">
        <f t="shared" si="63"/>
        <v>9</v>
      </c>
      <c r="Q113" s="38">
        <f t="shared" si="67"/>
        <v>0</v>
      </c>
      <c r="R113" s="28"/>
      <c r="S113" s="28"/>
      <c r="T113" s="28"/>
      <c r="U113" s="28"/>
      <c r="V113" s="28"/>
      <c r="W113" s="28"/>
    </row>
    <row r="114" spans="1:23" s="27" customFormat="1" ht="33" customHeight="1" x14ac:dyDescent="0.25">
      <c r="A114" s="29"/>
      <c r="B114" s="40">
        <v>14</v>
      </c>
      <c r="C114" s="35" t="s">
        <v>71</v>
      </c>
      <c r="D114" s="30" t="s">
        <v>23</v>
      </c>
      <c r="E114" s="30">
        <v>2395.8333333333335</v>
      </c>
      <c r="F114" s="31">
        <v>18</v>
      </c>
      <c r="G114" s="32">
        <f t="shared" si="65"/>
        <v>43125</v>
      </c>
      <c r="H114" s="28"/>
      <c r="I114" s="33">
        <f t="shared" si="66"/>
        <v>14</v>
      </c>
      <c r="J114" s="34"/>
      <c r="K114" s="35"/>
      <c r="L114" s="35"/>
      <c r="M114" s="36" t="str">
        <f t="shared" si="61"/>
        <v>шт.</v>
      </c>
      <c r="N114" s="37">
        <f t="shared" si="62"/>
        <v>2395.8333333333335</v>
      </c>
      <c r="O114" s="30"/>
      <c r="P114" s="36">
        <f t="shared" si="63"/>
        <v>18</v>
      </c>
      <c r="Q114" s="38">
        <f t="shared" si="67"/>
        <v>0</v>
      </c>
      <c r="R114" s="28"/>
      <c r="S114" s="28"/>
      <c r="T114" s="28"/>
      <c r="U114" s="28"/>
      <c r="V114" s="28"/>
      <c r="W114" s="28"/>
    </row>
    <row r="115" spans="1:23" s="27" customFormat="1" ht="32.25" customHeight="1" thickBot="1" x14ac:dyDescent="0.3">
      <c r="A115" s="29"/>
      <c r="B115" s="40">
        <v>15</v>
      </c>
      <c r="C115" s="35" t="s">
        <v>72</v>
      </c>
      <c r="D115" s="30" t="s">
        <v>23</v>
      </c>
      <c r="E115" s="30">
        <v>1370.4166666666667</v>
      </c>
      <c r="F115" s="31">
        <v>3</v>
      </c>
      <c r="G115" s="32">
        <f t="shared" si="65"/>
        <v>4111.25</v>
      </c>
      <c r="H115" s="28"/>
      <c r="I115" s="33">
        <f t="shared" si="66"/>
        <v>15</v>
      </c>
      <c r="J115" s="34"/>
      <c r="K115" s="35"/>
      <c r="L115" s="35"/>
      <c r="M115" s="36" t="str">
        <f t="shared" si="61"/>
        <v>шт.</v>
      </c>
      <c r="N115" s="37">
        <f t="shared" si="62"/>
        <v>1370.4166666666667</v>
      </c>
      <c r="O115" s="30"/>
      <c r="P115" s="36">
        <f t="shared" si="63"/>
        <v>3</v>
      </c>
      <c r="Q115" s="38">
        <f t="shared" si="67"/>
        <v>0</v>
      </c>
      <c r="R115" s="28"/>
      <c r="S115" s="28"/>
      <c r="T115" s="28"/>
      <c r="U115" s="28"/>
      <c r="V115" s="28"/>
      <c r="W115" s="28"/>
    </row>
    <row r="116" spans="1:23" ht="15.75" thickBot="1" x14ac:dyDescent="0.3">
      <c r="B116" s="77" t="s">
        <v>27</v>
      </c>
      <c r="C116" s="78"/>
      <c r="D116" s="78"/>
      <c r="E116" s="78"/>
      <c r="F116" s="78"/>
      <c r="G116" s="48">
        <f>SUM(G101:G115)</f>
        <v>1443096.33</v>
      </c>
      <c r="H116" s="2"/>
      <c r="I116" s="59" t="s">
        <v>27</v>
      </c>
      <c r="J116" s="60"/>
      <c r="K116" s="60"/>
      <c r="L116" s="60"/>
      <c r="M116" s="60"/>
      <c r="N116" s="60"/>
      <c r="O116" s="60"/>
      <c r="P116" s="61"/>
      <c r="Q116" s="11">
        <f>SUM(Q101:Q115)</f>
        <v>0</v>
      </c>
      <c r="R116" s="1"/>
      <c r="S116" s="1"/>
      <c r="T116" s="1"/>
      <c r="U116" s="1"/>
      <c r="V116" s="1"/>
      <c r="W116" s="1"/>
    </row>
    <row r="117" spans="1:23" ht="21" customHeight="1" thickBot="1" x14ac:dyDescent="0.3">
      <c r="A117" s="6"/>
      <c r="B117" s="65" t="s">
        <v>5</v>
      </c>
      <c r="C117" s="66"/>
      <c r="D117" s="66"/>
      <c r="E117" s="66"/>
      <c r="F117" s="66"/>
      <c r="G117" s="43">
        <f>G116+G68+G50+G28+G99+G84</f>
        <v>8478600.1799999997</v>
      </c>
      <c r="H117" s="2"/>
      <c r="I117" s="59" t="s">
        <v>5</v>
      </c>
      <c r="J117" s="60"/>
      <c r="K117" s="60"/>
      <c r="L117" s="60"/>
      <c r="M117" s="60"/>
      <c r="N117" s="60"/>
      <c r="O117" s="60"/>
      <c r="P117" s="61"/>
      <c r="Q117" s="11">
        <f>Q116+Q68+Q50+Q28+Q99+Q84</f>
        <v>0</v>
      </c>
      <c r="R117" s="1"/>
      <c r="S117" s="1"/>
      <c r="T117" s="1"/>
      <c r="U117" s="1"/>
      <c r="V117" s="1"/>
      <c r="W117" s="1"/>
    </row>
    <row r="118" spans="1:23" ht="15" customHeight="1" x14ac:dyDescent="0.25">
      <c r="A118" s="6"/>
      <c r="B118" s="73" t="s">
        <v>14</v>
      </c>
      <c r="C118" s="74"/>
      <c r="D118" s="74"/>
      <c r="E118" s="74"/>
      <c r="F118" s="39">
        <v>0.2</v>
      </c>
      <c r="G118" s="41">
        <f>G117*F118</f>
        <v>1695720.0360000001</v>
      </c>
      <c r="H118" s="2"/>
      <c r="I118" s="75" t="s">
        <v>14</v>
      </c>
      <c r="J118" s="76"/>
      <c r="K118" s="76"/>
      <c r="L118" s="76"/>
      <c r="M118" s="76"/>
      <c r="N118" s="76"/>
      <c r="O118" s="76"/>
      <c r="P118" s="15">
        <v>0.2</v>
      </c>
      <c r="Q118" s="12">
        <f>Q117*P118</f>
        <v>0</v>
      </c>
      <c r="R118" s="1"/>
      <c r="S118" s="1"/>
      <c r="T118" s="1"/>
      <c r="U118" s="1"/>
      <c r="V118" s="1"/>
      <c r="W118" s="1"/>
    </row>
    <row r="119" spans="1:23" ht="15.75" customHeight="1" thickBot="1" x14ac:dyDescent="0.3">
      <c r="A119" s="6"/>
      <c r="B119" s="67" t="s">
        <v>6</v>
      </c>
      <c r="C119" s="68"/>
      <c r="D119" s="68"/>
      <c r="E119" s="68"/>
      <c r="F119" s="68"/>
      <c r="G119" s="42">
        <f>G117+G118</f>
        <v>10174320.216</v>
      </c>
      <c r="H119" s="2"/>
      <c r="I119" s="70" t="s">
        <v>6</v>
      </c>
      <c r="J119" s="71"/>
      <c r="K119" s="71"/>
      <c r="L119" s="71"/>
      <c r="M119" s="71"/>
      <c r="N119" s="71"/>
      <c r="O119" s="71"/>
      <c r="P119" s="72"/>
      <c r="Q119" s="13">
        <f>Q117+Q118</f>
        <v>0</v>
      </c>
      <c r="R119" s="1"/>
      <c r="S119" s="1"/>
      <c r="T119" s="1"/>
      <c r="U119" s="1"/>
      <c r="V119" s="1"/>
      <c r="W119" s="1"/>
    </row>
    <row r="120" spans="1:23" ht="33.75" customHeight="1" x14ac:dyDescent="0.25">
      <c r="B120" s="62"/>
      <c r="C120" s="62"/>
      <c r="D120" s="62"/>
      <c r="E120" s="62"/>
      <c r="F120" s="62"/>
      <c r="G120" s="62"/>
      <c r="H120" s="1"/>
      <c r="I120" s="1"/>
      <c r="J120" s="1"/>
      <c r="K120" s="1"/>
      <c r="L120" s="28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</row>
    <row r="121" spans="1:23" ht="68.25" customHeight="1" x14ac:dyDescent="0.25">
      <c r="B121" s="62"/>
      <c r="C121" s="62"/>
      <c r="D121" s="62"/>
      <c r="E121" s="62"/>
      <c r="F121" s="62"/>
      <c r="G121" s="62"/>
      <c r="H121" s="3"/>
      <c r="I121" s="3"/>
      <c r="J121" s="63" t="s">
        <v>15</v>
      </c>
      <c r="K121" s="64"/>
      <c r="L121" s="5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.5" x14ac:dyDescent="0.25">
      <c r="G122" s="25"/>
      <c r="J122" s="69"/>
      <c r="K122" s="69"/>
      <c r="L122" s="57"/>
    </row>
    <row r="123" spans="1:23" ht="16.5" x14ac:dyDescent="0.25">
      <c r="G123" s="25"/>
      <c r="J123" s="26"/>
      <c r="K123" s="26"/>
      <c r="L123" s="26"/>
    </row>
    <row r="124" spans="1:23" ht="19.5" x14ac:dyDescent="0.25">
      <c r="G124" s="25"/>
      <c r="J124" s="58"/>
      <c r="K124" s="58"/>
      <c r="L124" s="55"/>
    </row>
    <row r="125" spans="1:23" ht="19.5" x14ac:dyDescent="0.25">
      <c r="G125" s="25"/>
      <c r="J125" s="58"/>
      <c r="K125" s="58"/>
      <c r="L125" s="55"/>
    </row>
    <row r="126" spans="1:23" ht="19.5" x14ac:dyDescent="0.25">
      <c r="J126" s="58"/>
      <c r="K126" s="58"/>
      <c r="L126" s="55"/>
    </row>
    <row r="127" spans="1:23" ht="19.5" x14ac:dyDescent="0.25">
      <c r="G127" s="25"/>
      <c r="J127" s="58"/>
      <c r="K127" s="58"/>
      <c r="L127" s="55"/>
    </row>
    <row r="132" spans="7:14" x14ac:dyDescent="0.25">
      <c r="G132" s="27"/>
      <c r="H132" s="25"/>
      <c r="I132" s="25"/>
      <c r="J132" s="27"/>
      <c r="K132" s="27"/>
      <c r="N132" s="27"/>
    </row>
    <row r="133" spans="7:14" x14ac:dyDescent="0.25">
      <c r="G133" s="27"/>
      <c r="J133" s="27"/>
      <c r="K133" s="27"/>
      <c r="N133" s="27"/>
    </row>
  </sheetData>
  <sheetProtection formatCells="0" formatColumns="0" formatRows="0" insertRows="0" deleteRows="0"/>
  <mergeCells count="45">
    <mergeCell ref="B1:Q1"/>
    <mergeCell ref="B3:E3"/>
    <mergeCell ref="I3:Q3"/>
    <mergeCell ref="B51:G51"/>
    <mergeCell ref="B29:G29"/>
    <mergeCell ref="I51:Q51"/>
    <mergeCell ref="B4:G4"/>
    <mergeCell ref="B7:G7"/>
    <mergeCell ref="I4:L4"/>
    <mergeCell ref="B9:G9"/>
    <mergeCell ref="I7:Q7"/>
    <mergeCell ref="I9:Q9"/>
    <mergeCell ref="I29:Q29"/>
    <mergeCell ref="B28:F28"/>
    <mergeCell ref="I28:P28"/>
    <mergeCell ref="B50:F50"/>
    <mergeCell ref="B100:G100"/>
    <mergeCell ref="I85:Q85"/>
    <mergeCell ref="B99:F99"/>
    <mergeCell ref="I100:Q100"/>
    <mergeCell ref="B68:F68"/>
    <mergeCell ref="I68:P68"/>
    <mergeCell ref="B85:G85"/>
    <mergeCell ref="I99:P99"/>
    <mergeCell ref="I50:P50"/>
    <mergeCell ref="B69:G69"/>
    <mergeCell ref="I69:Q69"/>
    <mergeCell ref="B84:F84"/>
    <mergeCell ref="I84:P84"/>
    <mergeCell ref="I116:P116"/>
    <mergeCell ref="I119:P119"/>
    <mergeCell ref="B118:E118"/>
    <mergeCell ref="I118:O118"/>
    <mergeCell ref="B116:F116"/>
    <mergeCell ref="J127:K127"/>
    <mergeCell ref="I117:P117"/>
    <mergeCell ref="B120:G120"/>
    <mergeCell ref="J121:K121"/>
    <mergeCell ref="B117:F117"/>
    <mergeCell ref="B119:F119"/>
    <mergeCell ref="J124:K124"/>
    <mergeCell ref="J122:K122"/>
    <mergeCell ref="B121:G121"/>
    <mergeCell ref="J125:K125"/>
    <mergeCell ref="J126:K12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Никольский Игорь Николаевич</cp:lastModifiedBy>
  <cp:lastPrinted>2021-09-23T23:48:17Z</cp:lastPrinted>
  <dcterms:created xsi:type="dcterms:W3CDTF">2018-05-22T01:14:50Z</dcterms:created>
  <dcterms:modified xsi:type="dcterms:W3CDTF">2023-10-16T00:45:12Z</dcterms:modified>
</cp:coreProperties>
</file>