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8.21\public\Закупки\Материалы к размещению\! Утверждено\2026 год\238 (А) Выполнение СМР (4-я очередь)\"/>
    </mc:Choice>
  </mc:AlternateContent>
  <xr:revisionPtr revIDLastSave="0" documentId="13_ncr:1_{7D83E921-BC32-4CA5-B333-A78BD405E3A1}" xr6:coauthVersionLast="47" xr6:coauthVersionMax="47" xr10:uidLastSave="{00000000-0000-0000-0000-000000000000}"/>
  <bookViews>
    <workbookView xWindow="7620" yWindow="1245" windowWidth="42885" windowHeight="18300" xr2:uid="{00000000-000D-0000-FFFF-FFFF00000000}"/>
  </bookViews>
  <sheets>
    <sheet name="Лист1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4" l="1"/>
  <c r="H56" i="4" s="1"/>
  <c r="H51" i="4"/>
  <c r="H52" i="4" s="1"/>
  <c r="H14" i="4"/>
  <c r="H33" i="4" s="1"/>
  <c r="H37" i="4" s="1"/>
  <c r="H47" i="4" s="1"/>
  <c r="H49" i="4" s="1"/>
  <c r="D14" i="4"/>
  <c r="H53" i="4" l="1"/>
  <c r="H57" i="4"/>
</calcChain>
</file>

<file path=xl/sharedStrings.xml><?xml version="1.0" encoding="utf-8"?>
<sst xmlns="http://schemas.openxmlformats.org/spreadsheetml/2006/main" count="130" uniqueCount="129">
  <si>
    <t>№ п/п</t>
  </si>
  <si>
    <t>Обоснование</t>
  </si>
  <si>
    <t>Наименование глав, объектов капитального строительства, работ и затрат</t>
  </si>
  <si>
    <t>Сметная стоимость, тыс. руб.</t>
  </si>
  <si>
    <t>Строительных
(ремонтно- строительных, ремонтно-реставрационных) работ</t>
  </si>
  <si>
    <t>монтажных работ</t>
  </si>
  <si>
    <t>оборудования</t>
  </si>
  <si>
    <t>прочих затрат</t>
  </si>
  <si>
    <t>всего</t>
  </si>
  <si>
    <t>Глава 2. Основные объекты строительства, реконструкции, капитального ремонта</t>
  </si>
  <si>
    <t>1</t>
  </si>
  <si>
    <t>02-01</t>
  </si>
  <si>
    <t>Административно-бытовой корпус</t>
  </si>
  <si>
    <t>2</t>
  </si>
  <si>
    <t>02-02</t>
  </si>
  <si>
    <t>Производственный корпус</t>
  </si>
  <si>
    <t>3</t>
  </si>
  <si>
    <t>02-03</t>
  </si>
  <si>
    <t>Котельная с топливоподачей</t>
  </si>
  <si>
    <t>4</t>
  </si>
  <si>
    <t>02-04</t>
  </si>
  <si>
    <t>Лесопильный участок</t>
  </si>
  <si>
    <t>5</t>
  </si>
  <si>
    <t>02-05</t>
  </si>
  <si>
    <t>Участок сортировки</t>
  </si>
  <si>
    <t>Итого по Главе 2. "Основные объекты строительства, реконструкции, капитального ремонта"</t>
  </si>
  <si>
    <t>Глава 6. Наружные сети и сооружения водоснабжения, водоотведения, теплоснабжения и газоснабжения</t>
  </si>
  <si>
    <t>6</t>
  </si>
  <si>
    <t>06-01-02</t>
  </si>
  <si>
    <t>Наружная сеть водоснабжения КПП</t>
  </si>
  <si>
    <t>7</t>
  </si>
  <si>
    <t>06-01-03</t>
  </si>
  <si>
    <t>Наружная сеть канализации КПП</t>
  </si>
  <si>
    <t>8</t>
  </si>
  <si>
    <t>06-01-04</t>
  </si>
  <si>
    <t>Водопровод на внутреннее пожаротушение АБК</t>
  </si>
  <si>
    <t>9</t>
  </si>
  <si>
    <t>06-01-05</t>
  </si>
  <si>
    <t>Насосная станция дождевых стоков с резервуаром чистой воды</t>
  </si>
  <si>
    <t>10</t>
  </si>
  <si>
    <t>06-01-06</t>
  </si>
  <si>
    <t>Организация полива насаждений и дорог</t>
  </si>
  <si>
    <t>11</t>
  </si>
  <si>
    <t>06-01-07</t>
  </si>
  <si>
    <t>Наружная сеть канализации АБК</t>
  </si>
  <si>
    <t>12</t>
  </si>
  <si>
    <t>06-01-08</t>
  </si>
  <si>
    <t>Обводная линия в водомерной камере</t>
  </si>
  <si>
    <t>Итого по Главе 6. "Наружные сети и сооружения водоснабжения, водоотведения, теплоснабжения и газоснабжения"</t>
  </si>
  <si>
    <t>Глава 7. Благоустройство и озеленение территории</t>
  </si>
  <si>
    <t>13</t>
  </si>
  <si>
    <t>07-01-01</t>
  </si>
  <si>
    <t>Наружнее электроосвещение</t>
  </si>
  <si>
    <t>14</t>
  </si>
  <si>
    <t>07-01-02</t>
  </si>
  <si>
    <t>15</t>
  </si>
  <si>
    <t>07-01-03</t>
  </si>
  <si>
    <t>Ремонт асфальтобетонных покрытий, устройство газонов, ограждений, малых архитектурных форм</t>
  </si>
  <si>
    <t>16</t>
  </si>
  <si>
    <t>07-01-03.2</t>
  </si>
  <si>
    <t>Ремонт асфальтобетонных покрытий, устройство газонов, ограждений. Гараж</t>
  </si>
  <si>
    <t>17</t>
  </si>
  <si>
    <t>07-01-03.3</t>
  </si>
  <si>
    <t>Ремонт асфальтобетонных покрытий, устройство газонов, ограждений, малых архитектурных форм. КПП</t>
  </si>
  <si>
    <t>18</t>
  </si>
  <si>
    <t>07-01-04</t>
  </si>
  <si>
    <t>Наружное видеонаблюдение (II очередь)</t>
  </si>
  <si>
    <t>19</t>
  </si>
  <si>
    <t>07-01-05</t>
  </si>
  <si>
    <t>Структурированная кабельная сеть. Локальная вычислительная сеть</t>
  </si>
  <si>
    <t>Итого по Главе 7. "Благоустройство и озеленение территории"</t>
  </si>
  <si>
    <t>Итого по Главам 1-7</t>
  </si>
  <si>
    <t>Глава 8. Временные здания и сооружения</t>
  </si>
  <si>
    <t>20</t>
  </si>
  <si>
    <t>Приказ от 19.06.2020 № 332/пр прил.1 п.10</t>
  </si>
  <si>
    <t>Временные здания и сооружения - Предприятия лесозаготовительной и деревообрабатывающей промышленности - 3,9%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</si>
  <si>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</si>
  <si>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</si>
  <si>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</si>
  <si>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21</t>
  </si>
  <si>
    <t>Приказ от 25.05.2021 № 325/пр прил.1 п.19</t>
  </si>
  <si>
    <t>Производство работ в зимнее время - Предприятия лесной, деревообрабатывающей и целлюлозно-бумажной промышленности - 4,4%</t>
  </si>
  <si>
    <t>22</t>
  </si>
  <si>
    <t>09-02-01</t>
  </si>
  <si>
    <t>Пусконаладочные работы (производ.корпус ЭО)</t>
  </si>
  <si>
    <t>23</t>
  </si>
  <si>
    <t>09-03-01</t>
  </si>
  <si>
    <t>Пусконаладочные работы (котельная ЭО, 3х котлов, установки химводоподготовки, дизельгенераторов)</t>
  </si>
  <si>
    <t>24</t>
  </si>
  <si>
    <t>09-04-01</t>
  </si>
  <si>
    <t>Пусконаладочные работы</t>
  </si>
  <si>
    <t>25</t>
  </si>
  <si>
    <t>09-05-01</t>
  </si>
  <si>
    <t>Пусконаладочные работы. Электроосвещение (участок сортировки)</t>
  </si>
  <si>
    <t>26</t>
  </si>
  <si>
    <t>09-07-01</t>
  </si>
  <si>
    <t>ПНР. Наружные сети электроснабжения 0.4 кВ. Наружное освещение</t>
  </si>
  <si>
    <t>27</t>
  </si>
  <si>
    <t>09-07-02</t>
  </si>
  <si>
    <t>ПНР системы электроснабжения. Внутренние сети</t>
  </si>
  <si>
    <t>Итого по Главе 9. "Прочие работы и затраты"</t>
  </si>
  <si>
    <t>Итого по Главам 1-9</t>
  </si>
  <si>
    <t>Глава 12. 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</t>
  </si>
  <si>
    <t>Итого по Главам 1-12</t>
  </si>
  <si>
    <t>Непредвиденные затраты</t>
  </si>
  <si>
    <t>28</t>
  </si>
  <si>
    <t>Приказ от 4.08.2020 № 421/пр п.179</t>
  </si>
  <si>
    <t>Непредвиденные затраты для объектов капитального строительства производственного назначения, линейных объектов - 0,4%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</si>
  <si>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</si>
  <si>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</si>
  <si>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</si>
  <si>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29</t>
  </si>
  <si>
    <t>№ 425-ФЗ от 01.01.2026</t>
  </si>
  <si>
    <t>НДС - 22%</t>
  </si>
  <si>
    <t>Итого "Налоги и обязательные платежи"</t>
  </si>
  <si>
    <t>Итого по сводному расчету</t>
  </si>
  <si>
    <t>в том числе:</t>
  </si>
  <si>
    <t>ОТ</t>
  </si>
  <si>
    <t>ЭМ</t>
  </si>
  <si>
    <t>ОТм</t>
  </si>
  <si>
    <t>М</t>
  </si>
  <si>
    <t>Перевозка</t>
  </si>
  <si>
    <t>НР</t>
  </si>
  <si>
    <t>СП</t>
  </si>
  <si>
    <t>оборудование</t>
  </si>
  <si>
    <t>прочие затраты</t>
  </si>
  <si>
    <t xml:space="preserve">Начальное (максимальное) значение цены договора составляет: 1 879 019 250,59 (Один миллиард восемьсот семьдесят девять миллионов девятнадцать тысяч двести пятьдесят) рублей 59 копеек, в том числе НДС (22%) 338 839 536,89 (Триста тридцать восемь миллионов восемьсот тридцать девять тысяч пятьсот тридцать шесть) рублей 89 копеек. </t>
  </si>
  <si>
    <t>Расчет начальной (максимальной) цены договора на выполнение строительно-монтажных работ произведён проектно-сметным методом</t>
  </si>
  <si>
    <t xml:space="preserve">Приложение № 10 - Расчёт НМЦД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</si>
</sst>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 wrapText="1"/>
    </xf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1" xfId="0" applyFont="1" applyBorder="1" applyAlignment="1">
      <alignment horizontal="right" indent="1"/>
    </xf>
    <xf numFmtId="4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right"/>
    </xf>
    <xf numFmtId="0" fontId="6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7D3E-D25C-4C79-AFF7-607FEBD64136}">
  <dimension ref="A1:H71"/>
  <sheetViews>
    <sheetView tabSelected="1" workbookViewId="0">
      <selection activeCell="F1" sqref="F1:H1"/>
    </sheetView>
  </sheetViews>
  <sheetFormatPr defaultRowHeight="15" x14ac:dyDescent="0.25"/>
  <cols>
    <col min="1" max="2" width="9.42578125" customWidth="1"/>
    <col min="3" max="3" width="56.28515625" customWidth="1"/>
    <col min="4" max="7" width="20.42578125" customWidth="1"/>
    <col min="8" max="8" width="17.85546875" customWidth="1"/>
  </cols>
  <sheetData>
    <row r="1" spans="1:8" ht="34.5" customHeight="1" x14ac:dyDescent="0.25">
      <c r="B1" s="1"/>
      <c r="C1" s="1"/>
      <c r="D1" s="1"/>
      <c r="E1" s="1"/>
      <c r="F1" s="28" t="s">
        <v>128</v>
      </c>
      <c r="G1" s="28"/>
      <c r="H1" s="28"/>
    </row>
    <row r="2" spans="1:8" ht="15" customHeight="1" x14ac:dyDescent="0.25">
      <c r="A2" s="29" t="s">
        <v>127</v>
      </c>
      <c r="B2" s="29"/>
      <c r="C2" s="29"/>
      <c r="D2" s="29"/>
      <c r="E2" s="29"/>
      <c r="F2" s="29"/>
      <c r="G2" s="29"/>
      <c r="H2" s="29"/>
    </row>
    <row r="4" spans="1:8" x14ac:dyDescent="0.25">
      <c r="A4" s="15" t="s">
        <v>0</v>
      </c>
      <c r="B4" s="15" t="s">
        <v>1</v>
      </c>
      <c r="C4" s="15" t="s">
        <v>2</v>
      </c>
      <c r="D4" s="20" t="s">
        <v>3</v>
      </c>
      <c r="E4" s="21"/>
      <c r="F4" s="21"/>
      <c r="G4" s="21"/>
      <c r="H4" s="22"/>
    </row>
    <row r="5" spans="1:8" x14ac:dyDescent="0.25">
      <c r="A5" s="19"/>
      <c r="B5" s="19"/>
      <c r="C5" s="19"/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</row>
    <row r="6" spans="1:8" ht="38.25" customHeight="1" x14ac:dyDescent="0.25">
      <c r="A6" s="16"/>
      <c r="B6" s="16"/>
      <c r="C6" s="16"/>
      <c r="D6" s="16"/>
      <c r="E6" s="16"/>
      <c r="F6" s="16"/>
      <c r="G6" s="16"/>
      <c r="H6" s="16"/>
    </row>
    <row r="7" spans="1:8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</row>
    <row r="8" spans="1:8" x14ac:dyDescent="0.25">
      <c r="A8" s="12" t="s">
        <v>9</v>
      </c>
      <c r="B8" s="13"/>
      <c r="C8" s="13"/>
      <c r="D8" s="13"/>
      <c r="E8" s="13"/>
      <c r="F8" s="13"/>
      <c r="G8" s="13"/>
      <c r="H8" s="14"/>
    </row>
    <row r="9" spans="1:8" ht="19.5" customHeight="1" x14ac:dyDescent="0.25">
      <c r="A9" s="3" t="s">
        <v>10</v>
      </c>
      <c r="B9" s="4" t="s">
        <v>11</v>
      </c>
      <c r="C9" s="4" t="s">
        <v>12</v>
      </c>
      <c r="D9" s="5">
        <v>10437.98</v>
      </c>
      <c r="E9" s="5">
        <v>8114.37</v>
      </c>
      <c r="F9" s="5">
        <v>71055.58</v>
      </c>
      <c r="G9" s="5"/>
      <c r="H9" s="5">
        <v>89607.93</v>
      </c>
    </row>
    <row r="10" spans="1:8" ht="19.5" customHeight="1" x14ac:dyDescent="0.25">
      <c r="A10" s="3" t="s">
        <v>13</v>
      </c>
      <c r="B10" s="4" t="s">
        <v>14</v>
      </c>
      <c r="C10" s="4" t="s">
        <v>15</v>
      </c>
      <c r="D10" s="5">
        <v>523483.75</v>
      </c>
      <c r="E10" s="5">
        <v>471869.85</v>
      </c>
      <c r="F10" s="5">
        <v>71655.179999999993</v>
      </c>
      <c r="G10" s="5"/>
      <c r="H10" s="5">
        <v>1067008.78</v>
      </c>
    </row>
    <row r="11" spans="1:8" ht="19.5" customHeight="1" x14ac:dyDescent="0.25">
      <c r="A11" s="3" t="s">
        <v>16</v>
      </c>
      <c r="B11" s="4" t="s">
        <v>17</v>
      </c>
      <c r="C11" s="4" t="s">
        <v>18</v>
      </c>
      <c r="D11" s="5">
        <v>12352.94</v>
      </c>
      <c r="E11" s="5">
        <v>9086.17</v>
      </c>
      <c r="F11" s="5">
        <v>3101.34</v>
      </c>
      <c r="G11" s="5"/>
      <c r="H11" s="5">
        <v>24540.45</v>
      </c>
    </row>
    <row r="12" spans="1:8" ht="19.5" customHeight="1" x14ac:dyDescent="0.25">
      <c r="A12" s="3" t="s">
        <v>19</v>
      </c>
      <c r="B12" s="4" t="s">
        <v>20</v>
      </c>
      <c r="C12" s="4" t="s">
        <v>21</v>
      </c>
      <c r="D12" s="5">
        <v>22204.13</v>
      </c>
      <c r="E12" s="5">
        <v>24735.33</v>
      </c>
      <c r="F12" s="5">
        <v>4252.46</v>
      </c>
      <c r="G12" s="5"/>
      <c r="H12" s="5">
        <v>51191.92</v>
      </c>
    </row>
    <row r="13" spans="1:8" ht="19.5" customHeight="1" x14ac:dyDescent="0.25">
      <c r="A13" s="3" t="s">
        <v>22</v>
      </c>
      <c r="B13" s="4" t="s">
        <v>23</v>
      </c>
      <c r="C13" s="4" t="s">
        <v>24</v>
      </c>
      <c r="D13" s="5">
        <v>19541.259999999998</v>
      </c>
      <c r="E13" s="5">
        <v>10917.21</v>
      </c>
      <c r="F13" s="5">
        <v>12559.51</v>
      </c>
      <c r="G13" s="5"/>
      <c r="H13" s="5">
        <v>43017.98</v>
      </c>
    </row>
    <row r="14" spans="1:8" ht="36" customHeight="1" x14ac:dyDescent="0.25">
      <c r="A14" s="6"/>
      <c r="B14" s="17" t="s">
        <v>25</v>
      </c>
      <c r="C14" s="18"/>
      <c r="D14" s="7">
        <f>588020.06+119.8</f>
        <v>588139.8600000001</v>
      </c>
      <c r="E14" s="7">
        <v>524722.93000000005</v>
      </c>
      <c r="F14" s="8">
        <v>162624.07</v>
      </c>
      <c r="G14" s="8"/>
      <c r="H14" s="8">
        <f>D14+E14+F14+G14</f>
        <v>1275486.8600000001</v>
      </c>
    </row>
    <row r="15" spans="1:8" ht="19.5" customHeight="1" x14ac:dyDescent="0.25">
      <c r="A15" s="12" t="s">
        <v>26</v>
      </c>
      <c r="B15" s="13"/>
      <c r="C15" s="13"/>
      <c r="D15" s="13"/>
      <c r="E15" s="13"/>
      <c r="F15" s="13"/>
      <c r="G15" s="13"/>
      <c r="H15" s="14"/>
    </row>
    <row r="16" spans="1:8" ht="19.5" customHeight="1" x14ac:dyDescent="0.25">
      <c r="A16" s="3" t="s">
        <v>27</v>
      </c>
      <c r="B16" s="4" t="s">
        <v>28</v>
      </c>
      <c r="C16" s="4" t="s">
        <v>29</v>
      </c>
      <c r="D16" s="5">
        <v>217.92</v>
      </c>
      <c r="E16" s="5">
        <v>37.909999999999997</v>
      </c>
      <c r="F16" s="5"/>
      <c r="G16" s="5"/>
      <c r="H16" s="5">
        <v>255.83</v>
      </c>
    </row>
    <row r="17" spans="1:8" ht="19.5" customHeight="1" x14ac:dyDescent="0.25">
      <c r="A17" s="3" t="s">
        <v>30</v>
      </c>
      <c r="B17" s="4" t="s">
        <v>31</v>
      </c>
      <c r="C17" s="4" t="s">
        <v>32</v>
      </c>
      <c r="D17" s="5">
        <v>36.68</v>
      </c>
      <c r="E17" s="5"/>
      <c r="F17" s="5"/>
      <c r="G17" s="5"/>
      <c r="H17" s="5">
        <v>36.68</v>
      </c>
    </row>
    <row r="18" spans="1:8" ht="19.5" customHeight="1" x14ac:dyDescent="0.25">
      <c r="A18" s="3" t="s">
        <v>33</v>
      </c>
      <c r="B18" s="4" t="s">
        <v>34</v>
      </c>
      <c r="C18" s="4" t="s">
        <v>35</v>
      </c>
      <c r="D18" s="5">
        <v>66.319999999999993</v>
      </c>
      <c r="E18" s="5"/>
      <c r="F18" s="5"/>
      <c r="G18" s="5"/>
      <c r="H18" s="5">
        <v>66.319999999999993</v>
      </c>
    </row>
    <row r="19" spans="1:8" ht="19.5" customHeight="1" x14ac:dyDescent="0.25">
      <c r="A19" s="3" t="s">
        <v>36</v>
      </c>
      <c r="B19" s="4" t="s">
        <v>37</v>
      </c>
      <c r="C19" s="4" t="s">
        <v>38</v>
      </c>
      <c r="D19" s="5">
        <v>101.58</v>
      </c>
      <c r="E19" s="5">
        <v>25.4</v>
      </c>
      <c r="F19" s="5">
        <v>550.71</v>
      </c>
      <c r="G19" s="5"/>
      <c r="H19" s="5">
        <v>677.69</v>
      </c>
    </row>
    <row r="20" spans="1:8" ht="19.5" customHeight="1" x14ac:dyDescent="0.25">
      <c r="A20" s="3" t="s">
        <v>39</v>
      </c>
      <c r="B20" s="4" t="s">
        <v>40</v>
      </c>
      <c r="C20" s="4" t="s">
        <v>41</v>
      </c>
      <c r="D20" s="5">
        <v>1735.51</v>
      </c>
      <c r="E20" s="5"/>
      <c r="F20" s="5"/>
      <c r="G20" s="5"/>
      <c r="H20" s="5">
        <v>1735.51</v>
      </c>
    </row>
    <row r="21" spans="1:8" ht="19.5" customHeight="1" x14ac:dyDescent="0.25">
      <c r="A21" s="3" t="s">
        <v>42</v>
      </c>
      <c r="B21" s="4" t="s">
        <v>43</v>
      </c>
      <c r="C21" s="4" t="s">
        <v>44</v>
      </c>
      <c r="D21" s="5">
        <v>1050.47</v>
      </c>
      <c r="E21" s="5"/>
      <c r="F21" s="5"/>
      <c r="G21" s="5"/>
      <c r="H21" s="5">
        <v>1050.47</v>
      </c>
    </row>
    <row r="22" spans="1:8" ht="20.25" customHeight="1" x14ac:dyDescent="0.25">
      <c r="A22" s="3" t="s">
        <v>45</v>
      </c>
      <c r="B22" s="4" t="s">
        <v>46</v>
      </c>
      <c r="C22" s="4" t="s">
        <v>47</v>
      </c>
      <c r="D22" s="5">
        <v>427.57</v>
      </c>
      <c r="E22" s="5">
        <v>414.84</v>
      </c>
      <c r="F22" s="5">
        <v>937.09</v>
      </c>
      <c r="G22" s="5"/>
      <c r="H22" s="5">
        <v>1779.5</v>
      </c>
    </row>
    <row r="23" spans="1:8" ht="41.25" customHeight="1" x14ac:dyDescent="0.25">
      <c r="A23" s="6"/>
      <c r="B23" s="17" t="s">
        <v>48</v>
      </c>
      <c r="C23" s="18"/>
      <c r="D23" s="7">
        <v>3636.05</v>
      </c>
      <c r="E23" s="7">
        <v>478.15</v>
      </c>
      <c r="F23" s="8">
        <v>1487.8</v>
      </c>
      <c r="G23" s="8"/>
      <c r="H23" s="8">
        <v>5602</v>
      </c>
    </row>
    <row r="24" spans="1:8" ht="19.5" customHeight="1" x14ac:dyDescent="0.25">
      <c r="A24" s="12" t="s">
        <v>49</v>
      </c>
      <c r="B24" s="13"/>
      <c r="C24" s="13"/>
      <c r="D24" s="13"/>
      <c r="E24" s="13"/>
      <c r="F24" s="13"/>
      <c r="G24" s="13"/>
      <c r="H24" s="14"/>
    </row>
    <row r="25" spans="1:8" ht="19.5" customHeight="1" x14ac:dyDescent="0.25">
      <c r="A25" s="3" t="s">
        <v>50</v>
      </c>
      <c r="B25" s="4" t="s">
        <v>51</v>
      </c>
      <c r="C25" s="4" t="s">
        <v>52</v>
      </c>
      <c r="D25" s="5">
        <v>5170.67</v>
      </c>
      <c r="E25" s="5">
        <v>15717.38</v>
      </c>
      <c r="F25" s="5"/>
      <c r="G25" s="5"/>
      <c r="H25" s="5">
        <v>20888.05</v>
      </c>
    </row>
    <row r="26" spans="1:8" ht="19.5" customHeight="1" x14ac:dyDescent="0.25">
      <c r="A26" s="3" t="s">
        <v>53</v>
      </c>
      <c r="B26" s="4" t="s">
        <v>54</v>
      </c>
      <c r="C26" s="4" t="s">
        <v>52</v>
      </c>
      <c r="D26" s="5">
        <v>2485.67</v>
      </c>
      <c r="E26" s="5">
        <v>20081.77</v>
      </c>
      <c r="F26" s="5">
        <v>4027.58</v>
      </c>
      <c r="G26" s="5"/>
      <c r="H26" s="5">
        <v>26595.02</v>
      </c>
    </row>
    <row r="27" spans="1:8" ht="28.5" customHeight="1" x14ac:dyDescent="0.25">
      <c r="A27" s="3" t="s">
        <v>55</v>
      </c>
      <c r="B27" s="4" t="s">
        <v>56</v>
      </c>
      <c r="C27" s="4" t="s">
        <v>57</v>
      </c>
      <c r="D27" s="5">
        <v>30926.33</v>
      </c>
      <c r="E27" s="5"/>
      <c r="F27" s="5"/>
      <c r="G27" s="5"/>
      <c r="H27" s="5">
        <v>30926.33</v>
      </c>
    </row>
    <row r="28" spans="1:8" ht="28.5" customHeight="1" x14ac:dyDescent="0.25">
      <c r="A28" s="3" t="s">
        <v>58</v>
      </c>
      <c r="B28" s="4" t="s">
        <v>59</v>
      </c>
      <c r="C28" s="4" t="s">
        <v>60</v>
      </c>
      <c r="D28" s="5">
        <v>13399.23</v>
      </c>
      <c r="E28" s="5"/>
      <c r="F28" s="5"/>
      <c r="G28" s="5"/>
      <c r="H28" s="5">
        <v>13399.23</v>
      </c>
    </row>
    <row r="29" spans="1:8" ht="28.5" customHeight="1" x14ac:dyDescent="0.25">
      <c r="A29" s="3" t="s">
        <v>61</v>
      </c>
      <c r="B29" s="4" t="s">
        <v>62</v>
      </c>
      <c r="C29" s="4" t="s">
        <v>63</v>
      </c>
      <c r="D29" s="5">
        <v>2665.07</v>
      </c>
      <c r="E29" s="5">
        <v>27.92</v>
      </c>
      <c r="F29" s="5"/>
      <c r="G29" s="5"/>
      <c r="H29" s="5">
        <v>2692.99</v>
      </c>
    </row>
    <row r="30" spans="1:8" ht="21" customHeight="1" x14ac:dyDescent="0.25">
      <c r="A30" s="3" t="s">
        <v>64</v>
      </c>
      <c r="B30" s="4" t="s">
        <v>65</v>
      </c>
      <c r="C30" s="4" t="s">
        <v>66</v>
      </c>
      <c r="D30" s="5"/>
      <c r="E30" s="5">
        <v>2434.48</v>
      </c>
      <c r="F30" s="5">
        <v>46868.67</v>
      </c>
      <c r="G30" s="5"/>
      <c r="H30" s="5">
        <v>49303.15</v>
      </c>
    </row>
    <row r="31" spans="1:8" ht="28.5" customHeight="1" x14ac:dyDescent="0.25">
      <c r="A31" s="3" t="s">
        <v>67</v>
      </c>
      <c r="B31" s="4" t="s">
        <v>68</v>
      </c>
      <c r="C31" s="4" t="s">
        <v>69</v>
      </c>
      <c r="D31" s="5"/>
      <c r="E31" s="5">
        <v>1393.7</v>
      </c>
      <c r="F31" s="5"/>
      <c r="G31" s="5"/>
      <c r="H31" s="5">
        <v>1393.7</v>
      </c>
    </row>
    <row r="32" spans="1:8" ht="19.5" customHeight="1" x14ac:dyDescent="0.25">
      <c r="A32" s="6"/>
      <c r="B32" s="17" t="s">
        <v>70</v>
      </c>
      <c r="C32" s="18"/>
      <c r="D32" s="7">
        <v>54646.97</v>
      </c>
      <c r="E32" s="7">
        <v>39655.25</v>
      </c>
      <c r="F32" s="8">
        <v>50896.25</v>
      </c>
      <c r="G32" s="8"/>
      <c r="H32" s="8">
        <v>145198.47</v>
      </c>
    </row>
    <row r="33" spans="1:8" ht="19.5" customHeight="1" x14ac:dyDescent="0.25">
      <c r="A33" s="6"/>
      <c r="B33" s="23" t="s">
        <v>71</v>
      </c>
      <c r="C33" s="24"/>
      <c r="D33" s="7">
        <v>646303.07999999996</v>
      </c>
      <c r="E33" s="7">
        <v>564856.32999999996</v>
      </c>
      <c r="F33" s="8">
        <v>215008.12</v>
      </c>
      <c r="G33" s="8"/>
      <c r="H33" s="8">
        <f>H32+H23+H14</f>
        <v>1426287.33</v>
      </c>
    </row>
    <row r="34" spans="1:8" ht="19.5" customHeight="1" x14ac:dyDescent="0.25">
      <c r="A34" s="12" t="s">
        <v>72</v>
      </c>
      <c r="B34" s="13"/>
      <c r="C34" s="13"/>
      <c r="D34" s="13"/>
      <c r="E34" s="13"/>
      <c r="F34" s="13"/>
      <c r="G34" s="13"/>
      <c r="H34" s="14"/>
    </row>
    <row r="35" spans="1:8" ht="53.25" customHeight="1" x14ac:dyDescent="0.25">
      <c r="A35" s="3" t="s">
        <v>73</v>
      </c>
      <c r="B35" s="4" t="s">
        <v>74</v>
      </c>
      <c r="C35" s="4" t="s">
        <v>75</v>
      </c>
      <c r="D35" s="5">
        <v>25205.82</v>
      </c>
      <c r="E35" s="5">
        <v>22029.4</v>
      </c>
      <c r="F35" s="5"/>
      <c r="G35" s="5"/>
      <c r="H35" s="5">
        <v>47235.22</v>
      </c>
    </row>
    <row r="36" spans="1:8" ht="19.5" customHeight="1" x14ac:dyDescent="0.25">
      <c r="A36" s="6"/>
      <c r="B36" s="17" t="s">
        <v>76</v>
      </c>
      <c r="C36" s="18"/>
      <c r="D36" s="7">
        <v>25205.82</v>
      </c>
      <c r="E36" s="7">
        <v>22029.4</v>
      </c>
      <c r="F36" s="8"/>
      <c r="G36" s="8"/>
      <c r="H36" s="8">
        <v>47235.22</v>
      </c>
    </row>
    <row r="37" spans="1:8" ht="19.5" customHeight="1" x14ac:dyDescent="0.25">
      <c r="A37" s="6"/>
      <c r="B37" s="23" t="s">
        <v>77</v>
      </c>
      <c r="C37" s="24"/>
      <c r="D37" s="7">
        <v>671508.9</v>
      </c>
      <c r="E37" s="7">
        <v>586885.73</v>
      </c>
      <c r="F37" s="8">
        <v>215008.12</v>
      </c>
      <c r="G37" s="8"/>
      <c r="H37" s="8">
        <f>H36+H33</f>
        <v>1473522.55</v>
      </c>
    </row>
    <row r="38" spans="1:8" ht="19.5" customHeight="1" x14ac:dyDescent="0.25">
      <c r="A38" s="12" t="s">
        <v>78</v>
      </c>
      <c r="B38" s="13"/>
      <c r="C38" s="13"/>
      <c r="D38" s="13"/>
      <c r="E38" s="13"/>
      <c r="F38" s="13"/>
      <c r="G38" s="13"/>
      <c r="H38" s="14"/>
    </row>
    <row r="39" spans="1:8" ht="50.25" customHeight="1" x14ac:dyDescent="0.25">
      <c r="A39" s="3" t="s">
        <v>79</v>
      </c>
      <c r="B39" s="4" t="s">
        <v>80</v>
      </c>
      <c r="C39" s="4" t="s">
        <v>81</v>
      </c>
      <c r="D39" s="5">
        <v>29546.39</v>
      </c>
      <c r="E39" s="5">
        <v>25822.97</v>
      </c>
      <c r="F39" s="5"/>
      <c r="G39" s="5"/>
      <c r="H39" s="5">
        <v>55369.36</v>
      </c>
    </row>
    <row r="40" spans="1:8" ht="19.5" customHeight="1" x14ac:dyDescent="0.25">
      <c r="A40" s="3" t="s">
        <v>82</v>
      </c>
      <c r="B40" s="4" t="s">
        <v>83</v>
      </c>
      <c r="C40" s="4" t="s">
        <v>84</v>
      </c>
      <c r="D40" s="5"/>
      <c r="E40" s="5"/>
      <c r="F40" s="5"/>
      <c r="G40" s="5">
        <v>473.37</v>
      </c>
      <c r="H40" s="5">
        <v>473.37</v>
      </c>
    </row>
    <row r="41" spans="1:8" ht="26.25" customHeight="1" x14ac:dyDescent="0.25">
      <c r="A41" s="3" t="s">
        <v>85</v>
      </c>
      <c r="B41" s="4" t="s">
        <v>86</v>
      </c>
      <c r="C41" s="4" t="s">
        <v>87</v>
      </c>
      <c r="D41" s="5"/>
      <c r="E41" s="5"/>
      <c r="F41" s="5"/>
      <c r="G41" s="5">
        <v>319.91000000000003</v>
      </c>
      <c r="H41" s="5">
        <v>319.91000000000003</v>
      </c>
    </row>
    <row r="42" spans="1:8" ht="19.5" customHeight="1" x14ac:dyDescent="0.25">
      <c r="A42" s="3" t="s">
        <v>88</v>
      </c>
      <c r="B42" s="4" t="s">
        <v>89</v>
      </c>
      <c r="C42" s="4" t="s">
        <v>90</v>
      </c>
      <c r="D42" s="5"/>
      <c r="E42" s="5"/>
      <c r="F42" s="5"/>
      <c r="G42" s="5">
        <v>298.73</v>
      </c>
      <c r="H42" s="5">
        <v>298.73</v>
      </c>
    </row>
    <row r="43" spans="1:8" ht="19.5" customHeight="1" x14ac:dyDescent="0.25">
      <c r="A43" s="3" t="s">
        <v>91</v>
      </c>
      <c r="B43" s="4" t="s">
        <v>92</v>
      </c>
      <c r="C43" s="4" t="s">
        <v>93</v>
      </c>
      <c r="D43" s="5"/>
      <c r="E43" s="5"/>
      <c r="F43" s="5"/>
      <c r="G43" s="5">
        <v>319.56</v>
      </c>
      <c r="H43" s="5">
        <v>319.56</v>
      </c>
    </row>
    <row r="44" spans="1:8" ht="19.5" customHeight="1" x14ac:dyDescent="0.25">
      <c r="A44" s="3" t="s">
        <v>94</v>
      </c>
      <c r="B44" s="4" t="s">
        <v>95</v>
      </c>
      <c r="C44" s="4" t="s">
        <v>96</v>
      </c>
      <c r="D44" s="5"/>
      <c r="E44" s="5"/>
      <c r="F44" s="5"/>
      <c r="G44" s="5">
        <v>107.68</v>
      </c>
      <c r="H44" s="5">
        <v>107.68</v>
      </c>
    </row>
    <row r="45" spans="1:8" ht="19.5" customHeight="1" x14ac:dyDescent="0.25">
      <c r="A45" s="3" t="s">
        <v>97</v>
      </c>
      <c r="B45" s="4" t="s">
        <v>98</v>
      </c>
      <c r="C45" s="4" t="s">
        <v>99</v>
      </c>
      <c r="D45" s="5"/>
      <c r="E45" s="5"/>
      <c r="F45" s="5"/>
      <c r="G45" s="5">
        <v>3654.39</v>
      </c>
      <c r="H45" s="5">
        <v>3654.39</v>
      </c>
    </row>
    <row r="46" spans="1:8" ht="19.5" customHeight="1" x14ac:dyDescent="0.25">
      <c r="A46" s="6"/>
      <c r="B46" s="17" t="s">
        <v>100</v>
      </c>
      <c r="C46" s="18"/>
      <c r="D46" s="7">
        <v>29546.39</v>
      </c>
      <c r="E46" s="7">
        <v>25822.97</v>
      </c>
      <c r="F46" s="8"/>
      <c r="G46" s="8">
        <v>5173.6400000000003</v>
      </c>
      <c r="H46" s="8">
        <v>60543</v>
      </c>
    </row>
    <row r="47" spans="1:8" ht="19.5" customHeight="1" x14ac:dyDescent="0.25">
      <c r="A47" s="6"/>
      <c r="B47" s="23" t="s">
        <v>101</v>
      </c>
      <c r="C47" s="24"/>
      <c r="D47" s="7">
        <v>701055.29</v>
      </c>
      <c r="E47" s="7">
        <v>612708.69999999995</v>
      </c>
      <c r="F47" s="8">
        <v>215008.12</v>
      </c>
      <c r="G47" s="8">
        <v>5173.6400000000003</v>
      </c>
      <c r="H47" s="8">
        <f>H46+H37</f>
        <v>1534065.55</v>
      </c>
    </row>
    <row r="48" spans="1:8" ht="43.5" customHeight="1" x14ac:dyDescent="0.25">
      <c r="A48" s="12" t="s">
        <v>102</v>
      </c>
      <c r="B48" s="13"/>
      <c r="C48" s="13"/>
      <c r="D48" s="13"/>
      <c r="E48" s="13"/>
      <c r="F48" s="13"/>
      <c r="G48" s="13"/>
      <c r="H48" s="14"/>
    </row>
    <row r="49" spans="1:8" ht="19.5" customHeight="1" x14ac:dyDescent="0.25">
      <c r="A49" s="6"/>
      <c r="B49" s="23" t="s">
        <v>103</v>
      </c>
      <c r="C49" s="24"/>
      <c r="D49" s="7">
        <v>701055.29</v>
      </c>
      <c r="E49" s="7">
        <v>612708.69999999995</v>
      </c>
      <c r="F49" s="8">
        <v>215008.12</v>
      </c>
      <c r="G49" s="8">
        <v>5173.6400000000003</v>
      </c>
      <c r="H49" s="8">
        <f>H47</f>
        <v>1534065.55</v>
      </c>
    </row>
    <row r="50" spans="1:8" ht="19.5" customHeight="1" x14ac:dyDescent="0.25">
      <c r="A50" s="12" t="s">
        <v>104</v>
      </c>
      <c r="B50" s="13"/>
      <c r="C50" s="13"/>
      <c r="D50" s="13"/>
      <c r="E50" s="13"/>
      <c r="F50" s="13"/>
      <c r="G50" s="13"/>
      <c r="H50" s="14"/>
    </row>
    <row r="51" spans="1:8" ht="46.5" customHeight="1" x14ac:dyDescent="0.25">
      <c r="A51" s="3" t="s">
        <v>105</v>
      </c>
      <c r="B51" s="4" t="s">
        <v>106</v>
      </c>
      <c r="C51" s="4" t="s">
        <v>107</v>
      </c>
      <c r="D51" s="5">
        <v>2804.22</v>
      </c>
      <c r="E51" s="5">
        <v>2450.83</v>
      </c>
      <c r="F51" s="5">
        <v>860.03</v>
      </c>
      <c r="G51" s="5">
        <v>20.69</v>
      </c>
      <c r="H51" s="5">
        <f>SUM(D51:G51)</f>
        <v>6135.7699999999986</v>
      </c>
    </row>
    <row r="52" spans="1:8" ht="19.5" customHeight="1" x14ac:dyDescent="0.25">
      <c r="A52" s="6"/>
      <c r="B52" s="17" t="s">
        <v>108</v>
      </c>
      <c r="C52" s="18"/>
      <c r="D52" s="7">
        <v>2804.22</v>
      </c>
      <c r="E52" s="7">
        <v>2450.83</v>
      </c>
      <c r="F52" s="8">
        <v>860.03</v>
      </c>
      <c r="G52" s="8">
        <v>20.69</v>
      </c>
      <c r="H52" s="8">
        <f>H51</f>
        <v>6135.7699999999986</v>
      </c>
    </row>
    <row r="53" spans="1:8" ht="19.5" customHeight="1" x14ac:dyDescent="0.25">
      <c r="A53" s="6"/>
      <c r="B53" s="23" t="s">
        <v>109</v>
      </c>
      <c r="C53" s="24"/>
      <c r="D53" s="7">
        <v>703859.51</v>
      </c>
      <c r="E53" s="7">
        <v>615159.53</v>
      </c>
      <c r="F53" s="8">
        <v>215868.15</v>
      </c>
      <c r="G53" s="8">
        <v>5194.33</v>
      </c>
      <c r="H53" s="8">
        <f>H52+H49</f>
        <v>1540201.32</v>
      </c>
    </row>
    <row r="54" spans="1:8" ht="19.5" customHeight="1" x14ac:dyDescent="0.25">
      <c r="A54" s="12" t="s">
        <v>110</v>
      </c>
      <c r="B54" s="13"/>
      <c r="C54" s="13"/>
      <c r="D54" s="13"/>
      <c r="E54" s="13"/>
      <c r="F54" s="13"/>
      <c r="G54" s="13"/>
      <c r="H54" s="14"/>
    </row>
    <row r="55" spans="1:8" ht="44.25" customHeight="1" x14ac:dyDescent="0.25">
      <c r="A55" s="3" t="s">
        <v>111</v>
      </c>
      <c r="B55" s="4" t="s">
        <v>112</v>
      </c>
      <c r="C55" s="4" t="s">
        <v>113</v>
      </c>
      <c r="D55" s="5">
        <v>154849.09</v>
      </c>
      <c r="E55" s="5">
        <v>135335.1</v>
      </c>
      <c r="F55" s="5">
        <v>47490.99</v>
      </c>
      <c r="G55" s="5">
        <v>1142.75</v>
      </c>
      <c r="H55" s="5">
        <f>SUM(D55:G55)</f>
        <v>338817.93</v>
      </c>
    </row>
    <row r="56" spans="1:8" ht="19.5" customHeight="1" x14ac:dyDescent="0.25">
      <c r="A56" s="6"/>
      <c r="B56" s="17" t="s">
        <v>114</v>
      </c>
      <c r="C56" s="18"/>
      <c r="D56" s="7">
        <v>154849.09</v>
      </c>
      <c r="E56" s="7">
        <v>135335.1</v>
      </c>
      <c r="F56" s="8">
        <v>47490.99</v>
      </c>
      <c r="G56" s="8">
        <v>1142.75</v>
      </c>
      <c r="H56" s="8">
        <f>H55</f>
        <v>338817.93</v>
      </c>
    </row>
    <row r="57" spans="1:8" ht="19.5" customHeight="1" x14ac:dyDescent="0.25">
      <c r="A57" s="6"/>
      <c r="B57" s="23" t="s">
        <v>115</v>
      </c>
      <c r="C57" s="24"/>
      <c r="D57" s="7">
        <v>858708.6</v>
      </c>
      <c r="E57" s="7">
        <v>750494.63</v>
      </c>
      <c r="F57" s="8">
        <v>263359.14</v>
      </c>
      <c r="G57" s="8">
        <v>6337.08</v>
      </c>
      <c r="H57" s="8">
        <f>H56+H53</f>
        <v>1879019.25</v>
      </c>
    </row>
    <row r="58" spans="1:8" ht="19.5" customHeight="1" x14ac:dyDescent="0.25">
      <c r="A58" s="6"/>
      <c r="B58" s="30" t="s">
        <v>116</v>
      </c>
      <c r="C58" s="31"/>
      <c r="D58" s="9"/>
      <c r="E58" s="9"/>
      <c r="F58" s="9"/>
      <c r="G58" s="9"/>
      <c r="H58" s="9"/>
    </row>
    <row r="59" spans="1:8" ht="19.5" customHeight="1" x14ac:dyDescent="0.25">
      <c r="A59" s="6"/>
      <c r="B59" s="25" t="s">
        <v>117</v>
      </c>
      <c r="C59" s="26"/>
      <c r="D59" s="9"/>
      <c r="E59" s="9"/>
      <c r="F59" s="9"/>
      <c r="G59" s="9"/>
      <c r="H59" s="7">
        <v>140640.92000000001</v>
      </c>
    </row>
    <row r="60" spans="1:8" ht="19.5" customHeight="1" x14ac:dyDescent="0.25">
      <c r="A60" s="6"/>
      <c r="B60" s="25" t="s">
        <v>118</v>
      </c>
      <c r="C60" s="26"/>
      <c r="D60" s="9"/>
      <c r="E60" s="9"/>
      <c r="F60" s="9"/>
      <c r="G60" s="9"/>
      <c r="H60" s="7">
        <v>12957.3</v>
      </c>
    </row>
    <row r="61" spans="1:8" ht="19.5" customHeight="1" x14ac:dyDescent="0.25">
      <c r="A61" s="6"/>
      <c r="B61" s="25" t="s">
        <v>119</v>
      </c>
      <c r="C61" s="26"/>
      <c r="D61" s="9"/>
      <c r="E61" s="9"/>
      <c r="F61" s="9"/>
      <c r="G61" s="9"/>
      <c r="H61" s="7">
        <v>3716.28</v>
      </c>
    </row>
    <row r="62" spans="1:8" ht="19.5" customHeight="1" x14ac:dyDescent="0.25">
      <c r="A62" s="6"/>
      <c r="B62" s="25" t="s">
        <v>120</v>
      </c>
      <c r="C62" s="26"/>
      <c r="D62" s="9"/>
      <c r="E62" s="9"/>
      <c r="F62" s="9"/>
      <c r="G62" s="9"/>
      <c r="H62" s="7">
        <v>539587.03</v>
      </c>
    </row>
    <row r="63" spans="1:8" ht="19.5" customHeight="1" x14ac:dyDescent="0.25">
      <c r="A63" s="6"/>
      <c r="B63" s="25" t="s">
        <v>121</v>
      </c>
      <c r="C63" s="26"/>
      <c r="D63" s="9"/>
      <c r="E63" s="9"/>
      <c r="F63" s="9"/>
      <c r="G63" s="9"/>
      <c r="H63" s="7">
        <v>2586.41</v>
      </c>
    </row>
    <row r="64" spans="1:8" ht="19.5" customHeight="1" x14ac:dyDescent="0.25">
      <c r="A64" s="6"/>
      <c r="B64" s="25" t="s">
        <v>122</v>
      </c>
      <c r="C64" s="26"/>
      <c r="D64" s="9"/>
      <c r="E64" s="9"/>
      <c r="F64" s="9"/>
      <c r="G64" s="9"/>
      <c r="H64" s="7">
        <v>149159.93</v>
      </c>
    </row>
    <row r="65" spans="1:8" ht="19.5" customHeight="1" x14ac:dyDescent="0.25">
      <c r="A65" s="6"/>
      <c r="B65" s="25" t="s">
        <v>123</v>
      </c>
      <c r="C65" s="26"/>
      <c r="D65" s="9"/>
      <c r="E65" s="9"/>
      <c r="F65" s="9"/>
      <c r="G65" s="9"/>
      <c r="H65" s="7">
        <v>85548.88</v>
      </c>
    </row>
    <row r="66" spans="1:8" ht="19.5" customHeight="1" x14ac:dyDescent="0.25">
      <c r="A66" s="6"/>
      <c r="B66" s="25" t="s">
        <v>124</v>
      </c>
      <c r="C66" s="26"/>
      <c r="D66" s="9"/>
      <c r="E66" s="9"/>
      <c r="F66" s="9"/>
      <c r="G66" s="9"/>
      <c r="H66" s="7">
        <v>263359.14</v>
      </c>
    </row>
    <row r="67" spans="1:8" ht="19.5" customHeight="1" x14ac:dyDescent="0.25">
      <c r="A67" s="10"/>
      <c r="B67" s="27" t="s">
        <v>125</v>
      </c>
      <c r="C67" s="27"/>
      <c r="D67" s="10"/>
      <c r="E67" s="10"/>
      <c r="F67" s="10"/>
      <c r="G67" s="10"/>
      <c r="H67" s="7">
        <v>6337.08</v>
      </c>
    </row>
    <row r="68" spans="1:8" ht="19.5" customHeight="1" x14ac:dyDescent="0.25"/>
    <row r="71" spans="1:8" ht="43.5" customHeight="1" x14ac:dyDescent="0.25">
      <c r="A71" s="11" t="s">
        <v>126</v>
      </c>
      <c r="B71" s="11"/>
      <c r="C71" s="11"/>
      <c r="D71" s="11"/>
      <c r="E71" s="11"/>
      <c r="F71" s="11"/>
      <c r="G71" s="11"/>
      <c r="H71" s="11"/>
    </row>
  </sheetData>
  <mergeCells count="43">
    <mergeCell ref="B66:C66"/>
    <mergeCell ref="B67:C67"/>
    <mergeCell ref="A71:H71"/>
    <mergeCell ref="F1:H1"/>
    <mergeCell ref="A2:H2"/>
    <mergeCell ref="B60:C60"/>
    <mergeCell ref="B61:C61"/>
    <mergeCell ref="B62:C62"/>
    <mergeCell ref="B63:C63"/>
    <mergeCell ref="B64:C64"/>
    <mergeCell ref="B65:C65"/>
    <mergeCell ref="B53:C53"/>
    <mergeCell ref="A54:H54"/>
    <mergeCell ref="B56:C56"/>
    <mergeCell ref="B57:C57"/>
    <mergeCell ref="B58:C58"/>
    <mergeCell ref="B33:C33"/>
    <mergeCell ref="A34:H34"/>
    <mergeCell ref="B36:C36"/>
    <mergeCell ref="B37:C37"/>
    <mergeCell ref="B59:C59"/>
    <mergeCell ref="B46:C46"/>
    <mergeCell ref="B47:C47"/>
    <mergeCell ref="A48:H48"/>
    <mergeCell ref="B49:C49"/>
    <mergeCell ref="A50:H50"/>
    <mergeCell ref="B52:C52"/>
    <mergeCell ref="A38:H38"/>
    <mergeCell ref="H5:H6"/>
    <mergeCell ref="A8:H8"/>
    <mergeCell ref="B14:C14"/>
    <mergeCell ref="A15:H15"/>
    <mergeCell ref="B23:C23"/>
    <mergeCell ref="A24:H24"/>
    <mergeCell ref="A4:A6"/>
    <mergeCell ref="B4:B6"/>
    <mergeCell ref="C4:C6"/>
    <mergeCell ref="D4:H4"/>
    <mergeCell ref="D5:D6"/>
    <mergeCell ref="E5:E6"/>
    <mergeCell ref="F5:F6"/>
    <mergeCell ref="G5:G6"/>
    <mergeCell ref="B32:C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Нечухаев Владислав Григорьевич</cp:lastModifiedBy>
  <cp:lastPrinted>2024-12-02T17:53:22Z</cp:lastPrinted>
  <dcterms:created xsi:type="dcterms:W3CDTF">2015-06-05T18:19:34Z</dcterms:created>
  <dcterms:modified xsi:type="dcterms:W3CDTF">2026-01-15T03:24:20Z</dcterms:modified>
</cp:coreProperties>
</file>