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355" windowHeight="15615"/>
  </bookViews>
  <sheets>
    <sheet name="02-01-01" sheetId="7" r:id="rId1"/>
    <sheet name="Source" sheetId="1" r:id="rId2"/>
    <sheet name="SourceObSm" sheetId="2" r:id="rId3"/>
    <sheet name="SmtRes" sheetId="3" r:id="rId4"/>
    <sheet name="EtalonRes" sheetId="4" r:id="rId5"/>
    <sheet name="SrcPoprs" sheetId="5" r:id="rId6"/>
    <sheet name="SrcKA" sheetId="6" r:id="rId7"/>
  </sheets>
  <definedNames>
    <definedName name="_xlnm.Print_Titles" localSheetId="0">'02-01-01'!$51:$51</definedName>
    <definedName name="_xlnm.Print_Area" localSheetId="0">'02-01-01'!$A$1:$L$356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<sst xmlns="http://schemas.openxmlformats.org/spreadsheetml/2006/main" count="29251" uniqueCount="1012">
  <si>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</si>
  <si>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</si>
  <si>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</si>
  <si>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</si>
  <si>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</si>
  <si>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</si>
  <si>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</si>
  <si>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</si>
  <si>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</si>
  <si>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</si>
  <si>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</si>
  <si>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</si>
  <si>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</si>
  <si>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</si>
  <si>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</si>
  <si>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</si>
  <si>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</si>
  <si>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</si>
  <si>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</si>
  <si>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</si>
  <si>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</si>
  <si>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</si>
  <si>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</si>
  <si>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</si>
  <si>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</si>
  <si>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</si>
  <si>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</si>
  <si>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</si>
  <si>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</si>
  <si>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</si>
  <si>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</si>
  <si>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</si>
  <si>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</si>
  <si>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</si>
  <si>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</si>
  <si>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</si>
  <si>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</si>
  <si>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</si>
  <si>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</si>
  <si>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</si>
  <si>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</si>
  <si>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</si>
  <si>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</si>
  <si>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</si>
  <si>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</si>
  <si>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</si>
  <si>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</si>
  <si>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1</t>
  </si>
  <si>
    <t>ГЭСН 33-04-016-02</t>
  </si>
  <si>
    <t>ЭМ *1,15; ЗТ *1,15; ЗТм *1,15</t>
  </si>
  <si>
    <t>ОТ (ЗТ)</t>
  </si>
  <si>
    <t>1-100-25</t>
  </si>
  <si>
    <t>Средний разряд работы 2,5</t>
  </si>
  <si>
    <t>ЭМ</t>
  </si>
  <si>
    <t>ОТм(ЗТм)</t>
  </si>
  <si>
    <t>91.05.05-015</t>
  </si>
  <si>
    <t>Краны на автомобильном ходу, грузоподъемность 16 т</t>
  </si>
  <si>
    <t>маш.-ч</t>
  </si>
  <si>
    <t>4-100-060</t>
  </si>
  <si>
    <t>ОТм(ЗТм) Средний разряд машинистов 6</t>
  </si>
  <si>
    <t>91.15.01-001</t>
  </si>
  <si>
    <t>Прицепы тракторные, грузоподъемность до 2 т</t>
  </si>
  <si>
    <t>91.15.03-014</t>
  </si>
  <si>
    <t>Тракторы на пневмоколесном ходу, мощность 59 кВт (80 л.с.)</t>
  </si>
  <si>
    <t>4-100-040</t>
  </si>
  <si>
    <t>ОТм(ЗТм) Средний разряд машинистов 4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</si>
  <si>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</si>
  <si>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</si>
  <si>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</si>
  <si>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</si>
  <si>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</si>
  <si>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</si>
  <si>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</si>
  <si>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</si>
  <si>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</si>
  <si>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4</t>
  </si>
  <si>
    <t>ГЭСН 33-04-003-01</t>
  </si>
  <si>
    <t>1-100-33</t>
  </si>
  <si>
    <t>Средний разряд работы 3,3</t>
  </si>
  <si>
    <t>91.04.01-031</t>
  </si>
  <si>
    <t>Машины бурильно-крановые на автомобильном ходу, диаметр бурения до 800 мм, глубина бурения до 5 м</t>
  </si>
  <si>
    <t>4-100-050</t>
  </si>
  <si>
    <t>ОТм(ЗТм) Средний разряд машинистов 5</t>
  </si>
  <si>
    <t>91.14.02-001</t>
  </si>
  <si>
    <t>Автомобили бортовые, грузоподъемность до 5 т</t>
  </si>
  <si>
    <t>М</t>
  </si>
  <si>
    <t>01.3.01.06-0038</t>
  </si>
  <si>
    <t>Смазка защитная электросетевая</t>
  </si>
  <si>
    <t>кг</t>
  </si>
  <si>
    <t>01.3.01.06-0051</t>
  </si>
  <si>
    <t>Смазка солидол жировой Ж</t>
  </si>
  <si>
    <t>01.7.20.08-0051</t>
  </si>
  <si>
    <t>Ветошь хлопчатобумажная цветная</t>
  </si>
  <si>
    <t>5</t>
  </si>
  <si>
    <t>ГЭСН 33-04-003-02</t>
  </si>
  <si>
    <t>6</t>
  </si>
  <si>
    <t>ГЭСН 33-04-017-01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</si>
  <si>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</si>
  <si>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</si>
  <si>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</si>
  <si>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</si>
  <si>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</si>
  <si>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</si>
  <si>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</si>
  <si>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</si>
  <si>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</si>
  <si>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</si>
  <si>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Лебедки электрические тяговым усилием 19,62 кН (2 т)</t>
  </si>
  <si>
    <t>91.06.06-011</t>
  </si>
  <si>
    <t>Автогидроподъемники, высота подъема 12 м</t>
  </si>
  <si>
    <t>91.17.04-544</t>
  </si>
  <si>
    <t>Генераторы бензиновые портативные, мощность до 6 кВт</t>
  </si>
  <si>
    <t>7</t>
  </si>
  <si>
    <t>ГЭСН 33-04-017-03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</si>
  <si>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</si>
  <si>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</si>
  <si>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</si>
  <si>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</si>
  <si>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</si>
  <si>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</si>
  <si>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</si>
  <si>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</si>
  <si>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</si>
  <si>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</si>
  <si>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</si>
  <si>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</si>
  <si>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</si>
  <si>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</si>
  <si>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</si>
  <si>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</si>
  <si>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</si>
  <si>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</si>
  <si>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</si>
  <si>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</si>
  <si>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</si>
  <si>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</si>
  <si>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</si>
  <si>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</si>
  <si>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</si>
  <si>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</si>
  <si>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Материалы</t>
  </si>
  <si>
    <t>17</t>
  </si>
  <si>
    <r>
      <rPr>
        <sz val="11"/>
        <rFont val="Arial"/>
        <charset val="204"/>
      </rPr>
      <t>Провод СИП-2 3х95+1х95</t>
    </r>
    <r>
      <rPr>
        <i/>
        <sz val="11"/>
        <rFont val="Arial"/>
        <charset val="204"/>
      </rPr>
      <t xml:space="preserve">
512,69 = 488 +  3% Трансп +  2% Заг.скл</t>
    </r>
  </si>
  <si>
    <t>18</t>
  </si>
  <si>
    <r>
      <rPr>
        <sz val="11"/>
        <rFont val="Arial"/>
        <charset val="204"/>
      </rPr>
      <t>Зажим Р70</t>
    </r>
    <r>
      <rPr>
        <i/>
        <sz val="11"/>
        <rFont val="Arial"/>
        <charset val="204"/>
      </rPr>
      <t xml:space="preserve">
472,77 = [549 / 1,22] +  3% Трансп +  2% Заг.скл</t>
    </r>
  </si>
  <si>
    <t>19</t>
  </si>
  <si>
    <r>
      <rPr>
        <sz val="11"/>
        <rFont val="Arial"/>
        <charset val="204"/>
      </rPr>
      <t>Лента металлическая F 207</t>
    </r>
    <r>
      <rPr>
        <i/>
        <sz val="11"/>
        <rFont val="Arial"/>
        <charset val="204"/>
      </rPr>
      <t xml:space="preserve">
165,16 = [191,78 / 1,22] +  3% Трансп +  2% Заг.скл</t>
    </r>
  </si>
  <si>
    <t>20</t>
  </si>
  <si>
    <r>
      <rPr>
        <sz val="11"/>
        <rFont val="Arial"/>
        <charset val="204"/>
      </rPr>
      <t>Скрепа NС 20</t>
    </r>
    <r>
      <rPr>
        <i/>
        <sz val="11"/>
        <rFont val="Arial"/>
        <charset val="204"/>
      </rPr>
      <t xml:space="preserve">
35,30 = [40,99 / 1,22] +  3% Трансп +  2% Заг.скл</t>
    </r>
  </si>
  <si>
    <t>22</t>
  </si>
  <si>
    <r>
      <rPr>
        <sz val="11"/>
        <rFont val="Arial"/>
        <charset val="204"/>
      </rPr>
      <t>Комплект промежуточной подвески ES 1500E</t>
    </r>
    <r>
      <rPr>
        <i/>
        <sz val="11"/>
        <rFont val="Arial"/>
        <charset val="204"/>
      </rPr>
      <t xml:space="preserve">
829,56 = [963,31 / 1,22] +  3% Трансп +  2% Заг.скл</t>
    </r>
  </si>
  <si>
    <t>23</t>
  </si>
  <si>
    <r>
      <rPr>
        <sz val="11"/>
        <rFont val="Arial"/>
        <charset val="204"/>
      </rPr>
      <t>Кронштейн анкерный СА2000</t>
    </r>
    <r>
      <rPr>
        <i/>
        <sz val="11"/>
        <rFont val="Arial"/>
        <charset val="204"/>
      </rPr>
      <t xml:space="preserve">
433,68 = [503,62 / 1,22] +  3% Трансп +  2% Заг.скл</t>
    </r>
  </si>
  <si>
    <t>27</t>
  </si>
  <si>
    <r>
      <rPr>
        <sz val="11"/>
        <rFont val="Arial"/>
        <charset val="204"/>
      </rPr>
      <t>Зажим плашечный ПС-2-1</t>
    </r>
    <r>
      <rPr>
        <i/>
        <sz val="11"/>
        <rFont val="Arial"/>
        <charset val="204"/>
      </rPr>
      <t xml:space="preserve">
78,95 = [91,68 / 1,22] +  3% Трансп +  2% Заг.скл</t>
    </r>
  </si>
  <si>
    <t>28</t>
  </si>
  <si>
    <r>
      <rPr>
        <sz val="11"/>
        <rFont val="Arial"/>
        <charset val="204"/>
      </rPr>
      <t>Защитный колпачок CE 25.150</t>
    </r>
    <r>
      <rPr>
        <i/>
        <sz val="11"/>
        <rFont val="Arial"/>
        <charset val="204"/>
      </rPr>
      <t xml:space="preserve">
32,78 = [38,06 / 1,22] +  3% Трансп +  2% Заг.скл</t>
    </r>
  </si>
  <si>
    <t>30</t>
  </si>
  <si>
    <r>
      <rPr>
        <sz val="11"/>
        <rFont val="Arial"/>
        <charset val="204"/>
      </rPr>
      <t>Стойка СВ 95-3</t>
    </r>
    <r>
      <rPr>
        <i/>
        <sz val="11"/>
        <rFont val="Arial"/>
        <charset val="204"/>
      </rPr>
      <t xml:space="preserve">
12 593,29 = 11 986,76 +  3% Трансп +  2% Заг.скл</t>
    </r>
  </si>
  <si>
    <t>31</t>
  </si>
  <si>
    <r>
      <rPr>
        <sz val="11"/>
        <rFont val="Arial"/>
        <charset val="204"/>
      </rPr>
      <t>Кронштейн У3</t>
    </r>
    <r>
      <rPr>
        <i/>
        <sz val="11"/>
        <rFont val="Arial"/>
        <charset val="204"/>
      </rPr>
      <t xml:space="preserve">
1 604,00 = [1 862,64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</si>
  <si>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</si>
  <si>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</si>
  <si>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</si>
  <si>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</si>
  <si>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</si>
  <si>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</si>
  <si>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</si>
  <si>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</si>
  <si>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</si>
  <si>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</si>
  <si>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</si>
  <si>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</si>
  <si>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</si>
  <si>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</si>
  <si>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</si>
  <si>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</si>
  <si>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</si>
  <si>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Smeta.RU  (495) 974-1589</t>
  </si>
  <si>
    <t>_PS_</t>
  </si>
  <si>
    <t>Smeta.RU</t>
  </si>
  <si>
    <t/>
  </si>
  <si>
    <t>Строительство ЛЭП-0,4 кВ от проект. ВЛИ-0,38 кВ (по дог-ру ТП №Ю8-25-302-267802(413506)), ПС №529 «Сидорово», в т.ч. ПИР,МО, г.о. Ступино, ЗАО «Ивановское» Ю8-25-302-282455(580292)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</si>
  <si>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</si>
  <si>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</si>
  <si>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</si>
  <si>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</si>
  <si>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</si>
  <si>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</si>
  <si>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</si>
  <si>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</si>
  <si>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</si>
  <si>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</si>
  <si>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</si>
  <si>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</si>
  <si>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</si>
  <si>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</si>
  <si>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</si>
  <si>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</si>
  <si>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Апрель, 2026 г.</t>
  </si>
  <si>
    <t>ООО «Фарад», 390044, г. Рязань, ул. Московское шоссе, д.20 оф.605, Апрель, 2026 г.</t>
  </si>
  <si>
    <t>75273098</t>
  </si>
  <si>
    <t>12182733</t>
  </si>
  <si>
    <t>162-Ф-Ст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</si>
  <si>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</si>
  <si>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</si>
  <si>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</si>
  <si>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</si>
  <si>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</si>
  <si>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</si>
  <si>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</si>
  <si>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</si>
  <si>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</si>
  <si>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</si>
  <si>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</si>
  <si>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</si>
  <si>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</si>
  <si>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</si>
  <si>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</si>
  <si>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</si>
  <si>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</si>
  <si>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</si>
  <si>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</si>
  <si>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</si>
  <si>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</si>
  <si>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</si>
  <si>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</si>
  <si>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</si>
  <si>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</si>
  <si>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</si>
  <si>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</si>
  <si>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</si>
  <si>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</si>
  <si>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</si>
  <si>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</si>
  <si>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</si>
  <si>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</si>
  <si>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</si>
  <si>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</si>
  <si>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</si>
  <si>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</si>
  <si>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</si>
  <si>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</si>
  <si>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</si>
  <si>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</si>
  <si>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</si>
  <si>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</si>
  <si>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</si>
  <si>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</si>
  <si>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</si>
  <si>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</si>
  <si>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</si>
  <si>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т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</si>
  <si>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</si>
  <si>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</si>
  <si>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</si>
  <si>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</si>
  <si>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</si>
  <si>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</si>
  <si>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</si>
  <si>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</si>
  <si>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</si>
  <si>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</si>
  <si>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</si>
  <si>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</si>
  <si>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</si>
  <si>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</si>
  <si>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</si>
  <si>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</si>
  <si>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</si>
  <si>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</si>
  <si>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</si>
  <si>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</si>
  <si>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Пр/812-049.3-1</t>
  </si>
  <si>
    <t>Пр/774-049.3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</si>
  <si>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</si>
  <si>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</si>
  <si>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</si>
  <si>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</si>
  <si>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</si>
  <si>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</si>
  <si>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</si>
  <si>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</si>
  <si>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</si>
  <si>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</si>
  <si>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</si>
  <si>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</si>
  <si>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</si>
  <si>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</si>
  <si>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</si>
  <si>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</si>
  <si>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</si>
  <si>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</si>
  <si>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</si>
  <si>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</si>
  <si>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</si>
  <si>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</si>
  <si>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</si>
  <si>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</si>
  <si>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</si>
  <si>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</si>
  <si>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</si>
  <si>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</si>
  <si>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</si>
  <si>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</si>
  <si>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</si>
  <si>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</si>
  <si>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</si>
  <si>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</si>
  <si>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</si>
  <si>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</si>
  <si>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</si>
  <si>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</si>
  <si>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</si>
  <si>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</si>
  <si>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</si>
  <si>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</si>
  <si>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</si>
  <si>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</si>
  <si>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</si>
  <si>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</si>
  <si>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</si>
  <si>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</si>
  <si>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</si>
  <si>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</si>
  <si>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</si>
  <si>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</si>
  <si>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</si>
  <si>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</si>
  <si>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</si>
  <si>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</si>
  <si>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</si>
  <si>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</si>
  <si>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</si>
  <si>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</si>
  <si>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</si>
  <si>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</si>
  <si>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</si>
  <si>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</si>
  <si>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</si>
  <si>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</si>
  <si>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</si>
  <si>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</si>
  <si>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</si>
  <si>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</si>
  <si>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</si>
  <si>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</si>
  <si>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</si>
  <si>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</si>
  <si>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</si>
  <si>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</si>
  <si>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</si>
  <si>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</si>
  <si>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</si>
  <si>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</si>
  <si>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</si>
  <si>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</si>
  <si>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</si>
  <si>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</si>
  <si>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</si>
  <si>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</si>
  <si>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</si>
  <si>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</si>
  <si>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</si>
  <si>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</si>
  <si>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</si>
  <si>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</si>
  <si>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</si>
  <si>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</si>
  <si>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</si>
  <si>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</si>
  <si>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</si>
  <si>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</si>
  <si>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</si>
  <si>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</si>
  <si>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</si>
  <si>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</si>
  <si>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</si>
  <si>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</si>
  <si>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</si>
  <si>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</si>
  <si>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</si>
  <si>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</si>
  <si>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</si>
  <si>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</si>
  <si>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</si>
  <si>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2</t>
  </si>
  <si>
    <t>3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</si>
  <si>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</si>
  <si>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</si>
  <si>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</si>
  <si>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</si>
  <si>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</si>
  <si>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</si>
  <si>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</si>
  <si>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</si>
  <si>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</si>
  <si>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</si>
  <si>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</si>
  <si>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</si>
  <si>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</si>
  <si>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</si>
  <si>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</si>
  <si>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</si>
  <si>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</si>
  <si>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</si>
  <si>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</si>
  <si>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</si>
  <si>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</si>
  <si>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</si>
  <si>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</si>
  <si>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</si>
  <si>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</si>
  <si>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</si>
  <si>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</si>
  <si>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8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</si>
  <si>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</si>
  <si>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</si>
  <si>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</si>
  <si>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</si>
  <si>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8,1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</si>
  <si>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</si>
  <si>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</si>
  <si>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</si>
  <si>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</si>
  <si>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</si>
  <si>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</si>
  <si>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</si>
  <si>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</si>
  <si>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</si>
  <si>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</si>
  <si>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</si>
  <si>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</si>
  <si>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</si>
  <si>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</si>
  <si>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</si>
  <si>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</si>
  <si>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</si>
  <si>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</si>
  <si>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</si>
  <si>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</si>
  <si>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</si>
  <si>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</si>
  <si>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</si>
  <si>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</si>
  <si>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</si>
  <si>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</si>
  <si>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</si>
  <si>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</si>
  <si>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</si>
  <si>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</si>
  <si>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</si>
  <si>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</si>
  <si>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</si>
  <si>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9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</si>
  <si>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</si>
  <si>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</si>
  <si>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</si>
  <si>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</si>
  <si>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</si>
  <si>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Пр/812-015.0-1</t>
  </si>
  <si>
    <t>Пр/774-015.0</t>
  </si>
  <si>
    <t>10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</si>
  <si>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</si>
  <si>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</si>
  <si>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</si>
  <si>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</si>
  <si>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</si>
  <si>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Пр/812-008.0-1</t>
  </si>
  <si>
    <t>Пр/774-008.0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</si>
  <si>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</si>
  <si>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</si>
  <si>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</si>
  <si>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</si>
  <si>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</si>
  <si>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Пр/812-001.2-1</t>
  </si>
  <si>
    <t>Пр/774-001.2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</si>
  <si>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</si>
  <si>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</si>
  <si>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</si>
  <si>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</si>
  <si>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11</t>
  </si>
  <si>
    <t>Разработка грунта вручную в траншеях глубиной до 2 м без креплений с откосами, группа грунтов: 2</t>
  </si>
  <si>
    <t>12</t>
  </si>
  <si>
    <t>Засыпка вручную траншей, пазух котлованов и ям, группа грунтов: 2</t>
  </si>
  <si>
    <t>13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</si>
  <si>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</si>
  <si>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</si>
  <si>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</si>
  <si>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</si>
  <si>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13,1</t>
  </si>
  <si>
    <t>13,2</t>
  </si>
  <si>
    <t>с-ф</t>
  </si>
  <si>
    <t>Сталь круглая D=18 мм</t>
  </si>
  <si>
    <t>м</t>
  </si>
  <si>
    <t>[273,01 / 1,22] +  3% Трансп +  2% Заг.скл</t>
  </si>
  <si>
    <t>14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</si>
  <si>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</si>
  <si>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</si>
  <si>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</si>
  <si>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14,1</t>
  </si>
  <si>
    <t>14,2</t>
  </si>
  <si>
    <t>Сталь круглая D=6 мм</t>
  </si>
  <si>
    <t>[91 / 1,22] +  3% Трансп +  2% Заг.скл</t>
  </si>
  <si>
    <t>15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</si>
  <si>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</si>
  <si>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</si>
  <si>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</si>
  <si>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15,1</t>
  </si>
  <si>
    <t>15,2</t>
  </si>
  <si>
    <t>Сталь круглая D=10 мм</t>
  </si>
  <si>
    <t>[151,67 / 1,22] +  3% Трансп +  2% Заг.скл</t>
  </si>
  <si>
    <t>16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</si>
  <si>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</si>
  <si>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</si>
  <si>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</si>
  <si>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</si>
  <si>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</si>
  <si>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</si>
  <si>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Пр/812-013.0-1</t>
  </si>
  <si>
    <t>Пр/774-013.0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</si>
  <si>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</si>
  <si>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</si>
  <si>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</si>
  <si>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</si>
  <si>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</si>
  <si>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</si>
  <si>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</si>
  <si>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</si>
  <si>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</si>
  <si>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</si>
  <si>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</si>
  <si>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</si>
  <si>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</si>
  <si>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</si>
  <si>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</si>
  <si>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</si>
  <si>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</si>
  <si>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</si>
  <si>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</si>
  <si>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</si>
  <si>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</si>
  <si>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</si>
  <si>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Зажим Р70</t>
  </si>
  <si>
    <t>[549 / 1,22] +  3% Трансп +  2% Заг.скл</t>
  </si>
  <si>
    <t>Лента металлическая F 207</t>
  </si>
  <si>
    <t>[191,78 / 1,22] +  3% Трансп +  2% Заг.скл</t>
  </si>
  <si>
    <t>Скрепа NС 20</t>
  </si>
  <si>
    <t>[40,99 / 1,22] +  3% Трансп +  2% Заг.скл</t>
  </si>
  <si>
    <t>21</t>
  </si>
  <si>
    <t>Бугель NB 20</t>
  </si>
  <si>
    <t>[55,63 / 1,22] +  3% Трансп +  2% Заг.скл</t>
  </si>
  <si>
    <t>Комплект промежуточной подвески ES 1500E</t>
  </si>
  <si>
    <t>[963,31 / 1,22] +  3% Трансп +  2% Заг.скл</t>
  </si>
  <si>
    <t>Кронштейн анкерный СА2000</t>
  </si>
  <si>
    <t>[503,62 / 1,22] +  3% Трансп +  2% Заг.скл</t>
  </si>
  <si>
    <t>24</t>
  </si>
  <si>
    <t>Натяжной зажим РА2200</t>
  </si>
  <si>
    <t>[1 477,18 / 1,22] +  3% Трансп +  2% Заг.скл</t>
  </si>
  <si>
    <t>Кронштейн анкерный CS 10.3</t>
  </si>
  <si>
    <t>[792,02 / 1,22] +  3% Трансп +  2% Заг.скл</t>
  </si>
  <si>
    <t>Натяжной зажим РА1500</t>
  </si>
  <si>
    <t>[1 270,75 / 1,22] +  3% Трансп +  2% Заг.скл</t>
  </si>
  <si>
    <t>25</t>
  </si>
  <si>
    <t>Зажим Р72</t>
  </si>
  <si>
    <t>[639,77 / 1,22] +  3% Трансп +  2% Заг.скл</t>
  </si>
  <si>
    <t>26</t>
  </si>
  <si>
    <t>Плашечный зажим CD35</t>
  </si>
  <si>
    <t>[147,96 / 1,22] +  3% Трансп +  2% Заг.скл</t>
  </si>
  <si>
    <t>Зажим плашечный ПС-2-1</t>
  </si>
  <si>
    <t>[91,68 / 1,22] +  3% Трансп +  2% Заг.скл</t>
  </si>
  <si>
    <t>Защитный колпачок CE 25.150</t>
  </si>
  <si>
    <t>[38,06 / 1,22] +  3% Трансп +  2% Заг.скл</t>
  </si>
  <si>
    <t>29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</si>
  <si>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</si>
  <si>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</si>
  <si>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</si>
  <si>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</si>
  <si>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Стойка СВ 95-3</t>
  </si>
  <si>
    <t>11 986,76 +  3% Трансп +  2% Заг.скл</t>
  </si>
  <si>
    <t>Стойка СВ 110-5</t>
  </si>
  <si>
    <t>15 145,38 +  3% Трансп +  2% Заг.скл</t>
  </si>
  <si>
    <t>Кронштейн У3</t>
  </si>
  <si>
    <t>[1 862,64 / 1,22] +  3% Трансп +  2% Заг.скл</t>
  </si>
  <si>
    <t>32</t>
  </si>
  <si>
    <t>Заземляющий проводник ЗП6</t>
  </si>
  <si>
    <t>[217,68 / 1,22] +  3% Трансп +  2% Заг.скл</t>
  </si>
  <si>
    <t>33</t>
  </si>
  <si>
    <t>Эмаль аэрозольная термостойкая, белая 520мл</t>
  </si>
  <si>
    <t>[940,38 / 1,22] +  3% Трансп +  2% Заг.скл</t>
  </si>
  <si>
    <t>34</t>
  </si>
  <si>
    <t>Эмаль аэрозольная термостойкая, желтая 520мл</t>
  </si>
  <si>
    <t>35</t>
  </si>
  <si>
    <t>Эмаль аэрозольная термостойкая, черная 520мл</t>
  </si>
  <si>
    <t>36</t>
  </si>
  <si>
    <t>Эмаль ПФ-115 (цвет-голубой)</t>
  </si>
  <si>
    <t>[393,75 / 1,22] +  3% Трансп +  2% Заг.скл</t>
  </si>
  <si>
    <t>37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</si>
  <si>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</si>
  <si>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</si>
  <si>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</si>
  <si>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</si>
  <si>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</si>
  <si>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</si>
  <si>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</si>
  <si>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</si>
  <si>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</si>
  <si>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</si>
  <si>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</si>
  <si>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</si>
  <si>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</si>
  <si>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</si>
  <si>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</si>
  <si>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</si>
  <si>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</si>
  <si>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</si>
  <si>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</si>
  <si>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</si>
  <si>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</si>
  <si>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</si>
  <si>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</si>
  <si>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</si>
  <si>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</si>
  <si>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</si>
  <si>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</si>
  <si>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</si>
  <si>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</si>
  <si>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</si>
  <si>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</si>
  <si>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</si>
  <si>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</si>
  <si>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</si>
  <si>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</si>
  <si>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</si>
  <si>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</si>
  <si>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</si>
  <si>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</si>
  <si>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</si>
  <si>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</si>
  <si>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</si>
  <si>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</si>
  <si>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</si>
  <si>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</si>
  <si>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</si>
  <si>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</si>
  <si>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</si>
  <si>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</si>
  <si>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</si>
  <si>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</si>
  <si>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</si>
  <si>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</si>
  <si>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</si>
  <si>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</si>
  <si>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</si>
  <si>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</si>
  <si>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Пр/812-083.0-1</t>
  </si>
  <si>
    <t>Пр/774-083.0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</si>
  <si>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</si>
  <si>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</si>
  <si>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</si>
  <si>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</si>
  <si>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</si>
  <si>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</si>
  <si>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</si>
  <si>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</si>
  <si>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</si>
  <si>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</si>
  <si>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</si>
  <si>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</si>
  <si>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</si>
  <si>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</si>
  <si>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</si>
  <si>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</si>
  <si>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</si>
  <si>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</si>
  <si>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</si>
  <si>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</si>
  <si>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</si>
  <si>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</si>
  <si>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</si>
  <si>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</si>
  <si>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</si>
  <si>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</si>
  <si>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</si>
  <si>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</si>
  <si>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</si>
  <si>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</si>
  <si>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</si>
  <si>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</si>
  <si>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</si>
  <si>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</si>
  <si>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</si>
  <si>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</si>
  <si>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</si>
  <si>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</si>
  <si>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</si>
  <si>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</si>
  <si>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</si>
  <si>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</si>
  <si>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</si>
  <si>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</si>
  <si>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</si>
  <si>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</si>
  <si>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</si>
  <si>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</si>
  <si>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</si>
  <si>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</si>
  <si>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</si>
  <si>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</si>
  <si>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</si>
  <si>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</si>
  <si>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</si>
  <si>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</si>
  <si>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</si>
  <si>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</si>
  <si>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</si>
  <si>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</si>
  <si>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</si>
  <si>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</si>
  <si>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</si>
  <si>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</si>
  <si>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</si>
  <si>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</si>
  <si>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</si>
  <si>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</si>
  <si>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</si>
  <si>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</si>
  <si>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</si>
  <si>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</si>
  <si>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</si>
  <si>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</si>
  <si>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</si>
  <si>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</si>
  <si>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</si>
  <si>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</si>
  <si>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</si>
  <si>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</si>
  <si>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</si>
  <si>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</si>
  <si>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</si>
  <si>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</si>
  <si>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</si>
  <si>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</si>
  <si>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</si>
  <si>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</si>
  <si>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</si>
  <si>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</si>
  <si>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</si>
  <si>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</si>
  <si>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</si>
  <si>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</si>
  <si>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</si>
  <si>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</si>
  <si>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</si>
  <si>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</si>
  <si>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</si>
  <si>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ФСЭМ-2022, 91.06.06-011, приказ Минстроя России от 18.05.2022 г. № 378/пр</t>
  </si>
  <si>
    <t>ФСЭМ-2022 доп.7, 91.14.02-001, приказ Минстроя России от 02.08.2023 г. № 551/пр</t>
  </si>
  <si>
    <t>1-100-35</t>
  </si>
  <si>
    <t>Средний разряд работы 3,5</t>
  </si>
  <si>
    <t>ФСЭМ-2022 доп.11, 91.04.01-031, приказ Минстроя России от 07.11.2024 г. № 747/пр</t>
  </si>
  <si>
    <t>ФСЭМ-2022, 91.15.01-001, приказ Минстроя России от 18.05.2022 г. № 378/пр</t>
  </si>
  <si>
    <t>ФСЭМ-2022 доп.11, 91.15.03-014, приказ Минстроя России от 09.08.2024 г. № 524/пр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</si>
  <si>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</si>
  <si>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</si>
  <si>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</si>
  <si>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</si>
  <si>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</si>
  <si>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</si>
  <si>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ФСБЦ-2022 доп.17, 01.3.01.06-0038, приказ Минстроя России от 17.02.2026 г. № 91/пр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</si>
  <si>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</si>
  <si>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</si>
  <si>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</si>
  <si>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</si>
  <si>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</si>
  <si>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</si>
  <si>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</si>
  <si>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91.17.04-233</t>
  </si>
  <si>
    <t>ФСЭМ-2022, 91.17.04-233, приказ Минстроя России от 18.05.2022 г. № 378/пр</t>
  </si>
  <si>
    <t>Аппараты сварочные для ручной дуговой сварки, сварочный ток до 350 А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</si>
  <si>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</si>
  <si>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</si>
  <si>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</si>
  <si>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</si>
  <si>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01.7.11.07-0227</t>
  </si>
  <si>
    <t>ФСБЦ-2022, 01.7.11.07-0227, приказ Минстроя России от 18.05.2022 г. № 378/пр</t>
  </si>
  <si>
    <t>Электроды сварочные для сварки низколегированных и углеродистых сталей УОНИ 13/45, Э42А, диаметр 4-5 мм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</si>
  <si>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</si>
  <si>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</si>
  <si>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</si>
  <si>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1-100-40</t>
  </si>
  <si>
    <t>Средний разряд работы 4,0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</si>
  <si>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</si>
  <si>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</si>
  <si>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</si>
  <si>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</si>
  <si>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</si>
  <si>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</si>
  <si>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</si>
  <si>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1-100-38</t>
  </si>
  <si>
    <t>Средний разряд работы 3,8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</si>
  <si>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</si>
  <si>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</si>
  <si>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</si>
  <si>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</si>
  <si>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</si>
  <si>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</si>
  <si>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</si>
  <si>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</si>
  <si>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</si>
  <si>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</si>
  <si>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</si>
  <si>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</si>
  <si>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</si>
  <si>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</si>
  <si>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</si>
  <si>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</si>
  <si>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</si>
  <si>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</si>
  <si>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</si>
  <si>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</si>
  <si>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</si>
  <si>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</si>
  <si>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</si>
  <si>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</si>
  <si>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</si>
  <si>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</si>
  <si>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</si>
  <si>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</si>
  <si>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ФСБЦ-2022 доп.12, 01.3.01.06-0051, приказ Минстроя России от 07.11.2024 г. № 747/пр</t>
  </si>
  <si>
    <t>ФСЭМ-2022, 91.06.03-055, приказ Минстроя России от 18.05.2022 г. № 378/пр</t>
  </si>
  <si>
    <t>ФСЭМ-2022, 91.17.04-544, приказ Минстроя России от 18.05.2022 г. № 378/пр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</si>
  <si>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</si>
  <si>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</si>
  <si>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</si>
  <si>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</si>
  <si>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</si>
  <si>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</si>
  <si>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</si>
  <si>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</si>
  <si>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</si>
  <si>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</si>
  <si>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</si>
  <si>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</si>
  <si>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</si>
  <si>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</si>
  <si>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</si>
  <si>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</si>
  <si>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</si>
  <si>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</si>
  <si>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</si>
  <si>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</si>
  <si>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</si>
  <si>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</si>
  <si>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</si>
  <si>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</si>
  <si>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</si>
  <si>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</si>
  <si>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</si>
  <si>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</si>
  <si>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</si>
  <si>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</si>
  <si>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</si>
  <si>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</si>
  <si>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</si>
  <si>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</si>
  <si>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</si>
  <si>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</si>
  <si>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</si>
  <si>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</si>
  <si>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</si>
  <si>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</si>
  <si>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</si>
  <si>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</si>
  <si>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</si>
  <si>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</si>
  <si>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</si>
  <si>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</si>
  <si>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</si>
  <si>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</si>
  <si>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</si>
  <si>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</si>
  <si>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</si>
  <si>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</si>
  <si>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</si>
  <si>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</si>
  <si>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</si>
  <si>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</si>
  <si>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</si>
  <si>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</si>
  <si>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</si>
  <si>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</si>
  <si>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</si>
  <si>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</si>
  <si>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</si>
  <si>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</si>
  <si>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</si>
  <si>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</si>
  <si>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</si>
  <si>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</si>
  <si>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</si>
  <si>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1-100-32</t>
  </si>
  <si>
    <t>Средний разряд работы 3,2</t>
  </si>
  <si>
    <t>91.06.06-048</t>
  </si>
  <si>
    <t>ФСЭМ-2022, 91.06.06-048, приказ Минстроя России от 18.05.2022 г. № 378/пр</t>
  </si>
  <si>
    <t>Подъемники одномачтовые, грузоподъемность до 500 кг, высота подъема 45 м</t>
  </si>
  <si>
    <t>4-100-030</t>
  </si>
  <si>
    <t>01.7.10.17-0141</t>
  </si>
  <si>
    <t>ФСБЦ-2022, 01.7.10.17-0141, приказ Минстроя России от 18.05.2022 г. № 378/пр</t>
  </si>
  <si>
    <t>Пемза</t>
  </si>
  <si>
    <t>01.7.17.11-0011</t>
  </si>
  <si>
    <t>ФСБЦ-2022, 01.7.17.11-0011, приказ Минстроя России от 18.05.2022 г. № 378/пр</t>
  </si>
  <si>
    <t>Шкурка шлифовальная двухслойная с зернистостью 40-25</t>
  </si>
  <si>
    <t>м2</t>
  </si>
  <si>
    <t>14.5.11.01-0003</t>
  </si>
  <si>
    <t>ФСБЦ-2022, 14.5.11.01-0003, приказ Минстроя России от 18.05.2022 г. № 378/пр</t>
  </si>
  <si>
    <t>Шпатлевка масляно-клеевая</t>
  </si>
  <si>
    <t>1-100-39</t>
  </si>
  <si>
    <t>Средний разряд работы 3,9</t>
  </si>
  <si>
    <t>91.08.04-021</t>
  </si>
  <si>
    <t>ФСЭМ-2022, 91.08.04-021, приказ Минстроя России от 18.05.2022 г. № 378/пр</t>
  </si>
  <si>
    <t>Котлы битумные передвижные электрические с центробежной мешалкой, объем загрузочной емкости 400 л</t>
  </si>
  <si>
    <t>01.3.01.03-0002</t>
  </si>
  <si>
    <t>ФСБЦ-2022 доп.8, 01.3.01.03-0002, приказ Минстроя России от 14.11.2023 г. № 817/пр</t>
  </si>
  <si>
    <t>Керосин для технических целей</t>
  </si>
  <si>
    <t>1-100-20</t>
  </si>
  <si>
    <t>Средний разряд работы 2,0</t>
  </si>
  <si>
    <t>1-100-15</t>
  </si>
  <si>
    <t>Средний разряд работы 1,5</t>
  </si>
  <si>
    <t>14.4.01.09-0427</t>
  </si>
  <si>
    <t>ФСБЦ-2022 доп.8, 14.4.01.09-0427, приказ Минстроя России от 14.11.2023 г. № 817/пр</t>
  </si>
  <si>
    <t>Грунтовка эпоксидная антикоррозионная с содержанием цинка для защиты металлических поверхностей, расход 0,20-0,39 кг/м2</t>
  </si>
  <si>
    <t>1-100-49</t>
  </si>
  <si>
    <t>Средний разряд работы 4,9</t>
  </si>
  <si>
    <t>91.06.03-060</t>
  </si>
  <si>
    <t>ФСЭМ-2022, 91.06.03-060, приказ Минстроя России от 18.05.2022 г. № 378/пр</t>
  </si>
  <si>
    <t>Лебедки электрические тяговым усилием до 5,79 кН (0,59 т)</t>
  </si>
  <si>
    <t>91.06.05-011</t>
  </si>
  <si>
    <t>ФСЭМ-2022, 91.06.05-011, приказ Минстроя России от 18.05.2022 г. № 378/пр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</si>
  <si>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</si>
  <si>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91.21.01-012</t>
  </si>
  <si>
    <t>ФСЭМ-2022 доп.11, 91.21.01-012, приказ Минстроя России от 09.08.2024 г. № 524/пр</t>
  </si>
  <si>
    <t>Агрегаты окрасочные высокого давления для окраски поверхностей конструкций, мощность 1 кВт</t>
  </si>
  <si>
    <t>14.5.09.11-0102</t>
  </si>
  <si>
    <t>ФСБЦ-2022, 14.5.09.11-0102, приказ Минстроя России от 18.05.2022 г. № 378/пр</t>
  </si>
  <si>
    <t>Уайт-спирит</t>
  </si>
  <si>
    <t>2-100-06</t>
  </si>
  <si>
    <t>Рабочий 6 разряда</t>
  </si>
  <si>
    <t>3-200-03</t>
  </si>
  <si>
    <t>Инженер III категории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</si>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</sst>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354"/>
  <sheetViews>
    <sheetView tabSelected="1" topLeftCell="A19" workbookViewId="0">
      <selection activeCell="F52" sqref="F52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137.23137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7">
        <f>ROUND(SUM(AR52:AR355)/1000,2)</f>
        <v>15.88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7">
        <f>ROUND(SUM(AT52:AT355)/1000,2)</f>
        <v>6.4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137.23137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68">
        <f ca="1">Source!F457</f>
        <v>20.780684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ROUND((Source!F453)/1000,2)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69"/>
      <c r="K42" s="68">
        <f ca="1">Source!F458</f>
        <v>7.1993105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0">
        <v>11</v>
      </c>
      <c r="L51" s="70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42.75" spans="1:12">
      <c r="A54" s="88" t="s">
        <v>47</v>
      </c>
      <c r="B54" s="56" t="s">
        <v>48</v>
      </c>
      <c r="C54" s="56" t="str">
        <f>Source!G115</f>
        <v>Развозка конструкций и материалов опор ВЛ 0,38-10 кВ по трассе: одностоечных железобетонных опор</v>
      </c>
      <c r="D54" s="57" t="str">
        <f>Source!H115</f>
        <v>ШТ</v>
      </c>
      <c r="E54" s="58">
        <f>Source!K115</f>
        <v>3</v>
      </c>
      <c r="F54" s="58"/>
      <c r="G54" s="58">
        <f>Source!I115</f>
        <v>3</v>
      </c>
      <c r="H54" s="59"/>
      <c r="I54" s="71"/>
      <c r="J54" s="59"/>
      <c r="K54" s="71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Source!U115</f>
        <v>1.518</v>
      </c>
      <c r="H56" s="58"/>
      <c r="I56" s="58"/>
      <c r="J56" s="58"/>
      <c r="K56" s="58"/>
      <c r="L56" s="72">
        <f>SUM(L57:L57)-SUMIF(CE57:CE57,1,L57:L57)</f>
        <v>1048.36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0.44</v>
      </c>
      <c r="F57" s="58">
        <f>ROUND((0.15+1),7)</f>
        <v>1.15</v>
      </c>
      <c r="G57" s="58">
        <f>SmtRes!CX207</f>
        <v>1.518</v>
      </c>
      <c r="H57" s="59"/>
      <c r="I57" s="71"/>
      <c r="J57" s="59">
        <f>SmtRes!CZ207</f>
        <v>690.62</v>
      </c>
      <c r="K57" s="71"/>
      <c r="L57" s="59">
        <f>SmtRes!DI207</f>
        <v>1048.36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2">
        <f>SUM(L59:L64)-SUMIF(CE59:CE64,1,L59:L64)</f>
        <v>1883.27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Source!V115</f>
        <v>1.656</v>
      </c>
      <c r="H59" s="58"/>
      <c r="I59" s="58"/>
      <c r="J59" s="58"/>
      <c r="K59" s="58"/>
      <c r="L59" s="72">
        <f>SUMIF(CE60:CE64,1,L60:L64)</f>
        <v>1575.06</v>
      </c>
      <c r="CE59">
        <v>1</v>
      </c>
    </row>
    <row r="60" ht="28.5" spans="1:12">
      <c r="A60" s="56"/>
      <c r="B60" s="56" t="s">
        <v>55</v>
      </c>
      <c r="C60" s="56" t="s">
        <v>56</v>
      </c>
      <c r="D60" s="57" t="s">
        <v>57</v>
      </c>
      <c r="E60" s="58">
        <v>0.24</v>
      </c>
      <c r="F60" s="58">
        <f>ROUND((0.15+1),7)</f>
        <v>1.15</v>
      </c>
      <c r="G60" s="58">
        <f>SmtRes!CX209</f>
        <v>0.828</v>
      </c>
      <c r="H60" s="59"/>
      <c r="I60" s="71"/>
      <c r="J60" s="59">
        <f>SmtRes!CZ209</f>
        <v>1626.29</v>
      </c>
      <c r="K60" s="71"/>
      <c r="L60" s="59">
        <f>SmtRes!DG209</f>
        <v>1346.57</v>
      </c>
    </row>
    <row r="61" ht="28.5" spans="1:83">
      <c r="A61" s="56"/>
      <c r="B61" s="56" t="s">
        <v>58</v>
      </c>
      <c r="C61" s="56" t="s">
        <v>59</v>
      </c>
      <c r="D61" s="57" t="s">
        <v>28</v>
      </c>
      <c r="E61" s="58">
        <f>SmtRes!DO209*SmtRes!AT209</f>
        <v>0.24</v>
      </c>
      <c r="F61" s="58">
        <f>ROUND((0.15+1),7)</f>
        <v>1.15</v>
      </c>
      <c r="G61" s="58">
        <f>ROUND(E61*F61*G54,7)</f>
        <v>0.828</v>
      </c>
      <c r="H61" s="59"/>
      <c r="I61" s="71"/>
      <c r="J61" s="59">
        <f>ROUND(SmtRes!AG209/SmtRes!DO209,2)</f>
        <v>1090.46</v>
      </c>
      <c r="K61" s="71"/>
      <c r="L61" s="59">
        <f>SmtRes!DH209</f>
        <v>902.9</v>
      </c>
      <c r="CE61">
        <v>1</v>
      </c>
    </row>
    <row r="62" ht="28.5" spans="1:12">
      <c r="A62" s="56"/>
      <c r="B62" s="56" t="s">
        <v>60</v>
      </c>
      <c r="C62" s="56" t="s">
        <v>61</v>
      </c>
      <c r="D62" s="57" t="s">
        <v>57</v>
      </c>
      <c r="E62" s="58">
        <v>0.24</v>
      </c>
      <c r="F62" s="58">
        <f>ROUND((0.15+1),7)</f>
        <v>1.15</v>
      </c>
      <c r="G62" s="58">
        <f>SmtRes!CX210</f>
        <v>0.828</v>
      </c>
      <c r="H62" s="59"/>
      <c r="I62" s="71"/>
      <c r="J62" s="59">
        <f>SmtRes!CZ210</f>
        <v>13.86</v>
      </c>
      <c r="K62" s="71"/>
      <c r="L62" s="59">
        <f>SmtRes!DG210</f>
        <v>11.48</v>
      </c>
    </row>
    <row r="63" ht="28.5" spans="1:12">
      <c r="A63" s="56"/>
      <c r="B63" s="56" t="s">
        <v>62</v>
      </c>
      <c r="C63" s="56" t="s">
        <v>63</v>
      </c>
      <c r="D63" s="57" t="s">
        <v>57</v>
      </c>
      <c r="E63" s="58">
        <v>0.24</v>
      </c>
      <c r="F63" s="58">
        <f>ROUND((0.15+1),7)</f>
        <v>1.15</v>
      </c>
      <c r="G63" s="58">
        <f>SmtRes!CX211</f>
        <v>0.828</v>
      </c>
      <c r="H63" s="59">
        <f>SmtRes!CZ211</f>
        <v>487.94</v>
      </c>
      <c r="I63" s="71">
        <f>SmtRes!AJ211</f>
        <v>1.3</v>
      </c>
      <c r="J63" s="59">
        <f>ROUND(H63*I63,2)</f>
        <v>634.32</v>
      </c>
      <c r="K63" s="71"/>
      <c r="L63" s="59">
        <f>SmtRes!DG211</f>
        <v>525.22</v>
      </c>
    </row>
    <row r="64" ht="28.5" spans="1:83">
      <c r="A64" s="56"/>
      <c r="B64" s="56" t="s">
        <v>64</v>
      </c>
      <c r="C64" s="63" t="s">
        <v>65</v>
      </c>
      <c r="D64" s="64" t="s">
        <v>28</v>
      </c>
      <c r="E64" s="65">
        <f>SmtRes!DO211*SmtRes!AT211</f>
        <v>0.24</v>
      </c>
      <c r="F64" s="65">
        <f>ROUND((0.15+1),7)</f>
        <v>1.15</v>
      </c>
      <c r="G64" s="65">
        <f>ROUND(E64*F64*G54,7)</f>
        <v>0.828</v>
      </c>
      <c r="H64" s="66"/>
      <c r="I64" s="73"/>
      <c r="J64" s="66">
        <f>ROUND(SmtRes!AG211/SmtRes!DO211,2)</f>
        <v>811.79</v>
      </c>
      <c r="K64" s="73"/>
      <c r="L64" s="66">
        <f>SmtRes!DH211</f>
        <v>672.16</v>
      </c>
      <c r="CE64">
        <v>1</v>
      </c>
    </row>
    <row r="65" ht="15" spans="1:12">
      <c r="A65" s="56"/>
      <c r="B65" s="56"/>
      <c r="C65" s="74" t="s">
        <v>66</v>
      </c>
      <c r="D65" s="57"/>
      <c r="E65" s="58"/>
      <c r="F65" s="58"/>
      <c r="G65" s="58"/>
      <c r="H65" s="59"/>
      <c r="I65" s="71"/>
      <c r="J65" s="59"/>
      <c r="K65" s="71"/>
      <c r="L65" s="59">
        <f>L56+L58+L59</f>
        <v>4506.69</v>
      </c>
    </row>
    <row r="66" ht="14.25" spans="1:12">
      <c r="A66" s="56"/>
      <c r="B66" s="56"/>
      <c r="C66" s="56" t="s">
        <v>67</v>
      </c>
      <c r="D66" s="57"/>
      <c r="E66" s="58"/>
      <c r="F66" s="58"/>
      <c r="G66" s="58"/>
      <c r="H66" s="59"/>
      <c r="I66" s="71"/>
      <c r="J66" s="59"/>
      <c r="K66" s="71"/>
      <c r="L66" s="59">
        <f>SUM(AR54:AR69)+SUM(AS54:AS69)+SUM(AT54:AT69)+SUM(AU54:AU69)+SUM(AV54:AV69)</f>
        <v>2623.42</v>
      </c>
    </row>
    <row r="67" ht="14.25" spans="1:12">
      <c r="A67" s="56"/>
      <c r="B67" s="56" t="s">
        <v>68</v>
      </c>
      <c r="C67" s="56" t="s">
        <v>69</v>
      </c>
      <c r="D67" s="57" t="s">
        <v>70</v>
      </c>
      <c r="E67" s="58">
        <f>Source!BZ115</f>
        <v>103</v>
      </c>
      <c r="F67" s="58"/>
      <c r="G67" s="58">
        <f>Source!AT115</f>
        <v>103</v>
      </c>
      <c r="H67" s="59"/>
      <c r="I67" s="71"/>
      <c r="J67" s="59"/>
      <c r="K67" s="71"/>
      <c r="L67" s="59">
        <f ca="1">SUM(AZ54:AZ69)</f>
        <v>2702.12</v>
      </c>
    </row>
    <row r="68" ht="14.25" spans="1:12">
      <c r="A68" s="63"/>
      <c r="B68" s="63" t="s">
        <v>71</v>
      </c>
      <c r="C68" s="63" t="s">
        <v>72</v>
      </c>
      <c r="D68" s="64" t="s">
        <v>70</v>
      </c>
      <c r="E68" s="65">
        <f>Source!CA115</f>
        <v>60</v>
      </c>
      <c r="F68" s="65"/>
      <c r="G68" s="65">
        <f>Source!AU115</f>
        <v>60</v>
      </c>
      <c r="H68" s="66"/>
      <c r="I68" s="73"/>
      <c r="J68" s="66"/>
      <c r="K68" s="73"/>
      <c r="L68" s="66">
        <f ca="1">SUM(BA54:BA69)</f>
        <v>1574.05</v>
      </c>
    </row>
    <row r="69" ht="15" spans="3:82">
      <c r="C69" s="75" t="s">
        <v>73</v>
      </c>
      <c r="D69" s="75"/>
      <c r="E69" s="75"/>
      <c r="F69" s="75"/>
      <c r="G69" s="75"/>
      <c r="H69" s="75"/>
      <c r="I69" s="76">
        <f ca="1">IF(E54&lt;&gt;0,K69/E54,0)</f>
        <v>2927.62</v>
      </c>
      <c r="J69" s="76"/>
      <c r="K69" s="76">
        <f ca="1">L56+L58+L67+L68+L59</f>
        <v>8782.86</v>
      </c>
      <c r="L69" s="76"/>
      <c r="AD69">
        <f ca="1">ROUND((Source!AT115/100)*((ROUND(SUMIF(SmtRes!AQ207:SmtRes!AQ211,"=1",SmtRes!AD207:SmtRes!AD211)*Source!I115,2)+ROUND(SUMIF(SmtRes!AQ207:SmtRes!AQ211,"=1",SmtRes!AC207:SmtRes!AC211)*Source!I115,2))),2)</f>
        <v>8011.97</v>
      </c>
      <c r="AE69">
        <f ca="1">ROUND((Source!AU115/100)*((ROUND(SUMIF(SmtRes!AQ207:SmtRes!AQ211,"=1",SmtRes!AD207:SmtRes!AD211)*Source!I115,2)+ROUND(SUMIF(SmtRes!AQ207:SmtRes!AQ211,"=1",SmtRes!AC207:SmtRes!AC211)*Source!I115,2))),2)</f>
        <v>4667.17</v>
      </c>
      <c r="AN69" s="77">
        <f ca="1">L56+L58+L67+L68+L59</f>
        <v>8782.86</v>
      </c>
      <c r="AO69" s="77">
        <f>L58</f>
        <v>1883.27</v>
      </c>
      <c r="AQ69" t="s">
        <v>74</v>
      </c>
      <c r="AR69" s="77">
        <f>L56</f>
        <v>1048.36</v>
      </c>
      <c r="AT69" s="77">
        <f>L59</f>
        <v>1575.06</v>
      </c>
      <c r="AV69" t="s">
        <v>74</v>
      </c>
      <c r="AW69">
        <f>0</f>
        <v>0</v>
      </c>
      <c r="AZ69">
        <f ca="1">Source!X115</f>
        <v>2702.12</v>
      </c>
      <c r="BA69">
        <f ca="1">Source!Y115</f>
        <v>1574.05</v>
      </c>
      <c r="CD69">
        <v>1</v>
      </c>
    </row>
    <row r="70" ht="42.75" spans="1:12">
      <c r="A70" s="88" t="s">
        <v>75</v>
      </c>
      <c r="B70" s="56" t="s">
        <v>76</v>
      </c>
      <c r="C70" s="56" t="str">
        <f>Source!G127</f>
        <v>Установка железобетонных опор ВЛ 0,38; 6-10 кВ с траверсами без приставок: одностоечных</v>
      </c>
      <c r="D70" s="57" t="str">
        <f>Source!H127</f>
        <v>ШТ</v>
      </c>
      <c r="E70" s="58">
        <f>Source!K127</f>
        <v>1</v>
      </c>
      <c r="F70" s="58"/>
      <c r="G70" s="58">
        <f>Source!I127</f>
        <v>1</v>
      </c>
      <c r="H70" s="59"/>
      <c r="I70" s="71"/>
      <c r="J70" s="59"/>
      <c r="K70" s="71"/>
      <c r="L70" s="59"/>
    </row>
    <row r="71" spans="3:12">
      <c r="C71" s="60" t="s">
        <v>49</v>
      </c>
      <c r="D71" s="60"/>
      <c r="E71" s="60"/>
      <c r="F71" s="60"/>
      <c r="G71" s="60"/>
      <c r="H71" s="60"/>
      <c r="I71" s="60"/>
      <c r="J71" s="60"/>
      <c r="K71" s="60"/>
      <c r="L71" s="60"/>
    </row>
    <row r="72" ht="15" spans="1:12">
      <c r="A72" s="61"/>
      <c r="B72" s="58">
        <v>1</v>
      </c>
      <c r="C72" s="61" t="s">
        <v>50</v>
      </c>
      <c r="D72" s="57" t="s">
        <v>28</v>
      </c>
      <c r="E72" s="62"/>
      <c r="F72" s="58"/>
      <c r="G72" s="58">
        <f ca="1">Source!U127</f>
        <v>3.519</v>
      </c>
      <c r="H72" s="58"/>
      <c r="I72" s="58"/>
      <c r="J72" s="58"/>
      <c r="K72" s="58"/>
      <c r="L72" s="72">
        <f>SUM(L73:L73)-SUMIF(CE73:CE73,1,L73:L73)</f>
        <v>2632.85</v>
      </c>
    </row>
    <row r="73" ht="14.25" spans="1:12">
      <c r="A73" s="56"/>
      <c r="B73" s="56" t="s">
        <v>77</v>
      </c>
      <c r="C73" s="56" t="s">
        <v>78</v>
      </c>
      <c r="D73" s="57" t="s">
        <v>28</v>
      </c>
      <c r="E73" s="58">
        <v>3.06</v>
      </c>
      <c r="F73" s="58">
        <f>ROUND((0.15+1),7)</f>
        <v>1.15</v>
      </c>
      <c r="G73" s="58">
        <f>SmtRes!CX271</f>
        <v>3.519</v>
      </c>
      <c r="H73" s="59"/>
      <c r="I73" s="71"/>
      <c r="J73" s="59">
        <f>SmtRes!CZ271</f>
        <v>748.18</v>
      </c>
      <c r="K73" s="71"/>
      <c r="L73" s="59">
        <f>SmtRes!DI271</f>
        <v>2632.85</v>
      </c>
    </row>
    <row r="74" ht="15" spans="1:12">
      <c r="A74" s="61"/>
      <c r="B74" s="58">
        <v>2</v>
      </c>
      <c r="C74" s="61" t="s">
        <v>53</v>
      </c>
      <c r="D74" s="57"/>
      <c r="E74" s="62"/>
      <c r="F74" s="58"/>
      <c r="G74" s="58"/>
      <c r="H74" s="58"/>
      <c r="I74" s="58"/>
      <c r="J74" s="58"/>
      <c r="K74" s="58"/>
      <c r="L74" s="72">
        <f>SUM(L75:L79)-SUMIF(CE75:CE79,1,L75:L79)</f>
        <v>2279.99</v>
      </c>
    </row>
    <row r="75" ht="15" spans="1:83">
      <c r="A75" s="61"/>
      <c r="B75" s="58"/>
      <c r="C75" s="61" t="s">
        <v>54</v>
      </c>
      <c r="D75" s="57" t="s">
        <v>28</v>
      </c>
      <c r="E75" s="62"/>
      <c r="F75" s="58"/>
      <c r="G75" s="58">
        <f ca="1">Source!V127</f>
        <v>1.0005</v>
      </c>
      <c r="H75" s="58"/>
      <c r="I75" s="58"/>
      <c r="J75" s="58"/>
      <c r="K75" s="58"/>
      <c r="L75" s="72">
        <f>SUMIF(CE76:CE79,1,L76:L79)</f>
        <v>906.95</v>
      </c>
      <c r="CE75">
        <v>1</v>
      </c>
    </row>
    <row r="76" ht="42.75" spans="1:12">
      <c r="A76" s="56"/>
      <c r="B76" s="56" t="s">
        <v>79</v>
      </c>
      <c r="C76" s="56" t="s">
        <v>80</v>
      </c>
      <c r="D76" s="57" t="s">
        <v>57</v>
      </c>
      <c r="E76" s="58">
        <v>0.68</v>
      </c>
      <c r="F76" s="58">
        <f>ROUND((0.15+1),7)</f>
        <v>1.15</v>
      </c>
      <c r="G76" s="58">
        <f>SmtRes!CX273</f>
        <v>0.782</v>
      </c>
      <c r="H76" s="59">
        <f>SmtRes!CZ273</f>
        <v>2088.77</v>
      </c>
      <c r="I76" s="71">
        <f>SmtRes!AJ273</f>
        <v>1.31</v>
      </c>
      <c r="J76" s="59">
        <f>ROUND(H76*I76,2)</f>
        <v>2736.29</v>
      </c>
      <c r="K76" s="71"/>
      <c r="L76" s="59">
        <f>SmtRes!DG273</f>
        <v>2139.78</v>
      </c>
    </row>
    <row r="77" ht="28.5" spans="1:83">
      <c r="A77" s="56"/>
      <c r="B77" s="56" t="s">
        <v>81</v>
      </c>
      <c r="C77" s="56" t="s">
        <v>82</v>
      </c>
      <c r="D77" s="57" t="s">
        <v>28</v>
      </c>
      <c r="E77" s="58">
        <f>SmtRes!DO273*SmtRes!AT273</f>
        <v>0.68</v>
      </c>
      <c r="F77" s="58">
        <f>ROUND((0.15+1),7)</f>
        <v>1.15</v>
      </c>
      <c r="G77" s="58">
        <f>ROUND(E77*F77*G70,7)</f>
        <v>0.782</v>
      </c>
      <c r="H77" s="59"/>
      <c r="I77" s="71"/>
      <c r="J77" s="59">
        <f>ROUND(SmtRes!AG273/SmtRes!DO273,2)</f>
        <v>932.95</v>
      </c>
      <c r="K77" s="71"/>
      <c r="L77" s="59">
        <f>SmtRes!DH273</f>
        <v>729.57</v>
      </c>
      <c r="CE77">
        <v>1</v>
      </c>
    </row>
    <row r="78" ht="28.5" spans="1:12">
      <c r="A78" s="56"/>
      <c r="B78" s="56" t="s">
        <v>83</v>
      </c>
      <c r="C78" s="56" t="s">
        <v>84</v>
      </c>
      <c r="D78" s="57" t="s">
        <v>57</v>
      </c>
      <c r="E78" s="58">
        <v>0.19</v>
      </c>
      <c r="F78" s="58">
        <f>ROUND((0.15+1),7)</f>
        <v>1.15</v>
      </c>
      <c r="G78" s="58">
        <f>SmtRes!CX274</f>
        <v>0.2185</v>
      </c>
      <c r="H78" s="59"/>
      <c r="I78" s="71"/>
      <c r="J78" s="59">
        <f>SmtRes!CZ274</f>
        <v>641.7</v>
      </c>
      <c r="K78" s="71"/>
      <c r="L78" s="59">
        <f>SmtRes!DG274</f>
        <v>140.21</v>
      </c>
    </row>
    <row r="79" ht="28.5" spans="1:83">
      <c r="A79" s="56"/>
      <c r="B79" s="56" t="s">
        <v>64</v>
      </c>
      <c r="C79" s="56" t="s">
        <v>65</v>
      </c>
      <c r="D79" s="57" t="s">
        <v>28</v>
      </c>
      <c r="E79" s="58">
        <f>SmtRes!DO274*SmtRes!AT274</f>
        <v>0.19</v>
      </c>
      <c r="F79" s="58">
        <f>ROUND((0.15+1),7)</f>
        <v>1.15</v>
      </c>
      <c r="G79" s="58">
        <f>ROUND(E79*F79*G70,7)</f>
        <v>0.2185</v>
      </c>
      <c r="H79" s="59"/>
      <c r="I79" s="71"/>
      <c r="J79" s="59">
        <f>ROUND(SmtRes!AG274/SmtRes!DO274,2)</f>
        <v>811.79</v>
      </c>
      <c r="K79" s="71"/>
      <c r="L79" s="59">
        <f>SmtRes!DH274</f>
        <v>177.38</v>
      </c>
      <c r="CE79">
        <v>1</v>
      </c>
    </row>
    <row r="80" ht="15" spans="1:12">
      <c r="A80" s="61"/>
      <c r="B80" s="58">
        <v>4</v>
      </c>
      <c r="C80" s="61" t="s">
        <v>85</v>
      </c>
      <c r="D80" s="57"/>
      <c r="E80" s="62"/>
      <c r="F80" s="58"/>
      <c r="G80" s="58"/>
      <c r="H80" s="58"/>
      <c r="I80" s="58"/>
      <c r="J80" s="58"/>
      <c r="K80" s="58"/>
      <c r="L80" s="72">
        <f>SUM(L81:L83)-SUMIF(CE81:CE83,1,L81:L83)</f>
        <v>34.21</v>
      </c>
    </row>
    <row r="81" ht="14.25" spans="1:12">
      <c r="A81" s="56"/>
      <c r="B81" s="56" t="s">
        <v>86</v>
      </c>
      <c r="C81" s="56" t="s">
        <v>87</v>
      </c>
      <c r="D81" s="57" t="s">
        <v>88</v>
      </c>
      <c r="E81" s="58">
        <v>0.1</v>
      </c>
      <c r="F81" s="58"/>
      <c r="G81" s="58">
        <f>SmtRes!CX275</f>
        <v>0.1</v>
      </c>
      <c r="H81" s="59">
        <f>SmtRes!CZ275</f>
        <v>185.43</v>
      </c>
      <c r="I81" s="71">
        <f>SmtRes!AI275</f>
        <v>1.6</v>
      </c>
      <c r="J81" s="59">
        <f>ROUND(H81*I81,2)</f>
        <v>296.69</v>
      </c>
      <c r="K81" s="71"/>
      <c r="L81" s="59">
        <f>SmtRes!DF275</f>
        <v>29.67</v>
      </c>
    </row>
    <row r="82" ht="14.25" spans="1:12">
      <c r="A82" s="56"/>
      <c r="B82" s="56" t="s">
        <v>89</v>
      </c>
      <c r="C82" s="56" t="s">
        <v>90</v>
      </c>
      <c r="D82" s="57" t="s">
        <v>88</v>
      </c>
      <c r="E82" s="58">
        <v>0.03</v>
      </c>
      <c r="F82" s="58"/>
      <c r="G82" s="58">
        <f>SmtRes!CX276</f>
        <v>0.03</v>
      </c>
      <c r="H82" s="59">
        <f>SmtRes!CZ276</f>
        <v>58.53</v>
      </c>
      <c r="I82" s="71">
        <f>SmtRes!AI276</f>
        <v>1.6</v>
      </c>
      <c r="J82" s="59">
        <f>ROUND(H82*I82,2)</f>
        <v>93.65</v>
      </c>
      <c r="K82" s="71"/>
      <c r="L82" s="59">
        <f>SmtRes!DF276</f>
        <v>2.81</v>
      </c>
    </row>
    <row r="83" ht="14.25" spans="1:12">
      <c r="A83" s="56"/>
      <c r="B83" s="56" t="s">
        <v>91</v>
      </c>
      <c r="C83" s="56" t="s">
        <v>92</v>
      </c>
      <c r="D83" s="57" t="s">
        <v>88</v>
      </c>
      <c r="E83" s="58">
        <v>0.02</v>
      </c>
      <c r="F83" s="58"/>
      <c r="G83" s="58">
        <f>SmtRes!CX277</f>
        <v>0.02</v>
      </c>
      <c r="H83" s="59">
        <f>SmtRes!CZ277</f>
        <v>56.11</v>
      </c>
      <c r="I83" s="71">
        <f>SmtRes!AI277</f>
        <v>1.54</v>
      </c>
      <c r="J83" s="59">
        <f>ROUND(H83*I83,2)</f>
        <v>86.41</v>
      </c>
      <c r="K83" s="71"/>
      <c r="L83" s="59">
        <f>SmtRes!DF277</f>
        <v>1.73</v>
      </c>
    </row>
    <row r="84" ht="28.5" spans="1:12">
      <c r="A84" s="56"/>
      <c r="B84" s="56" t="str">
        <f>EtalonRes!I325</f>
        <v>05.1.02.07</v>
      </c>
      <c r="C84" s="56" t="str">
        <f>EtalonRes!K325</f>
        <v>Стойка железобетонная вибрированная для опор</v>
      </c>
      <c r="D84" s="57" t="str">
        <f>EtalonRes!O325</f>
        <v>ШТ</v>
      </c>
      <c r="E84" s="58">
        <f>EtalonRes!X325</f>
        <v>0</v>
      </c>
      <c r="F84" s="58"/>
      <c r="G84" s="58">
        <f>ROUND(EtalonRes!AG325*Source!I127,7)</f>
        <v>0</v>
      </c>
      <c r="H84" s="59"/>
      <c r="I84" s="71"/>
      <c r="J84" s="59"/>
      <c r="K84" s="71"/>
      <c r="L84" s="59"/>
    </row>
    <row r="85" ht="14.25" spans="1:12">
      <c r="A85" s="56"/>
      <c r="B85" s="56" t="str">
        <f>EtalonRes!I326</f>
        <v>07.2.02.05</v>
      </c>
      <c r="C85" s="56" t="str">
        <f>EtalonRes!K326</f>
        <v>Траверсы стальные</v>
      </c>
      <c r="D85" s="57" t="str">
        <f>EtalonRes!O326</f>
        <v>т</v>
      </c>
      <c r="E85" s="58">
        <f>EtalonRes!X326</f>
        <v>0</v>
      </c>
      <c r="F85" s="58"/>
      <c r="G85" s="58">
        <f>ROUND(EtalonRes!AG326*Source!I127,7)</f>
        <v>0</v>
      </c>
      <c r="H85" s="59"/>
      <c r="I85" s="71"/>
      <c r="J85" s="59"/>
      <c r="K85" s="71"/>
      <c r="L85" s="59"/>
    </row>
    <row r="86" ht="14.25" spans="1:12">
      <c r="A86" s="56"/>
      <c r="B86" s="56" t="str">
        <f>EtalonRes!I327</f>
        <v>07.2.07.13</v>
      </c>
      <c r="C86" s="56" t="str">
        <f>EtalonRes!K327</f>
        <v>Хомуты стальные</v>
      </c>
      <c r="D86" s="57" t="str">
        <f>EtalonRes!O327</f>
        <v>кг</v>
      </c>
      <c r="E86" s="58">
        <f>EtalonRes!X327</f>
        <v>0</v>
      </c>
      <c r="F86" s="58"/>
      <c r="G86" s="58">
        <f>ROUND(EtalonRes!AG327*Source!I127,7)</f>
        <v>0</v>
      </c>
      <c r="H86" s="59"/>
      <c r="I86" s="71"/>
      <c r="J86" s="59"/>
      <c r="K86" s="71"/>
      <c r="L86" s="59"/>
    </row>
    <row r="87" ht="14.25" spans="1:12">
      <c r="A87" s="56"/>
      <c r="B87" s="56" t="str">
        <f>EtalonRes!I328</f>
        <v>08.3.04.02</v>
      </c>
      <c r="C87" s="56" t="str">
        <f>EtalonRes!K328</f>
        <v>Сталь стержневая диаметром до 10 мм</v>
      </c>
      <c r="D87" s="57" t="str">
        <f>EtalonRes!O328</f>
        <v>т</v>
      </c>
      <c r="E87" s="58">
        <f>EtalonRes!X328</f>
        <v>0</v>
      </c>
      <c r="F87" s="58"/>
      <c r="G87" s="58">
        <f>ROUND(EtalonRes!AG328*Source!I127,7)</f>
        <v>0</v>
      </c>
      <c r="H87" s="59"/>
      <c r="I87" s="71"/>
      <c r="J87" s="59"/>
      <c r="K87" s="71"/>
      <c r="L87" s="59"/>
    </row>
    <row r="88" ht="14.25" spans="1:12">
      <c r="A88" s="56"/>
      <c r="B88" s="56" t="str">
        <f>EtalonRes!I332</f>
        <v>22.2.01.04</v>
      </c>
      <c r="C88" s="56" t="str">
        <f>EtalonRes!K332</f>
        <v>Изоляторы штыревые</v>
      </c>
      <c r="D88" s="57" t="str">
        <f>EtalonRes!O332</f>
        <v>ШТ</v>
      </c>
      <c r="E88" s="58">
        <f>EtalonRes!X332</f>
        <v>0</v>
      </c>
      <c r="F88" s="58"/>
      <c r="G88" s="58">
        <f>ROUND(EtalonRes!AG332*Source!I127,7)</f>
        <v>0</v>
      </c>
      <c r="H88" s="59"/>
      <c r="I88" s="71"/>
      <c r="J88" s="59"/>
      <c r="K88" s="71"/>
      <c r="L88" s="59"/>
    </row>
    <row r="89" ht="14.25" spans="1:12">
      <c r="A89" s="56"/>
      <c r="B89" s="56" t="str">
        <f>EtalonRes!I333</f>
        <v>22.2.02.21</v>
      </c>
      <c r="C89" s="56" t="str">
        <f>EtalonRes!K333</f>
        <v>Штыри</v>
      </c>
      <c r="D89" s="57" t="str">
        <f>EtalonRes!O333</f>
        <v>ШТ</v>
      </c>
      <c r="E89" s="58">
        <f>EtalonRes!X333</f>
        <v>0</v>
      </c>
      <c r="F89" s="58"/>
      <c r="G89" s="58">
        <f>ROUND(EtalonRes!AG333*Source!I127,7)</f>
        <v>0</v>
      </c>
      <c r="H89" s="59"/>
      <c r="I89" s="71"/>
      <c r="J89" s="59"/>
      <c r="K89" s="71"/>
      <c r="L89" s="59"/>
    </row>
    <row r="90" ht="14.25" spans="1:12">
      <c r="A90" s="56"/>
      <c r="B90" s="56" t="str">
        <f>EtalonRes!I334</f>
        <v>22.2.02.23</v>
      </c>
      <c r="C90" s="63" t="str">
        <f>EtalonRes!K334</f>
        <v>Металлические плакаты</v>
      </c>
      <c r="D90" s="64" t="str">
        <f>EtalonRes!O334</f>
        <v>ШТ</v>
      </c>
      <c r="E90" s="65">
        <f>EtalonRes!X334</f>
        <v>0</v>
      </c>
      <c r="F90" s="65"/>
      <c r="G90" s="65">
        <f>ROUND(EtalonRes!AG334*Source!I127,7)</f>
        <v>0</v>
      </c>
      <c r="H90" s="66"/>
      <c r="I90" s="73"/>
      <c r="J90" s="66"/>
      <c r="K90" s="73"/>
      <c r="L90" s="66"/>
    </row>
    <row r="91" ht="15" spans="1:12">
      <c r="A91" s="56"/>
      <c r="B91" s="56"/>
      <c r="C91" s="74" t="s">
        <v>66</v>
      </c>
      <c r="D91" s="57"/>
      <c r="E91" s="58"/>
      <c r="F91" s="58"/>
      <c r="G91" s="58"/>
      <c r="H91" s="59"/>
      <c r="I91" s="71"/>
      <c r="J91" s="59"/>
      <c r="K91" s="71"/>
      <c r="L91" s="59">
        <f>L72+L74+L75+L80</f>
        <v>5854</v>
      </c>
    </row>
    <row r="92" ht="14.25" spans="1:12">
      <c r="A92" s="56"/>
      <c r="B92" s="56"/>
      <c r="C92" s="56" t="s">
        <v>67</v>
      </c>
      <c r="D92" s="57"/>
      <c r="E92" s="58"/>
      <c r="F92" s="58"/>
      <c r="G92" s="58"/>
      <c r="H92" s="59"/>
      <c r="I92" s="71"/>
      <c r="J92" s="59"/>
      <c r="K92" s="71"/>
      <c r="L92" s="59">
        <f>SUM(AR70:AR95)+SUM(AS70:AS95)+SUM(AT70:AT95)+SUM(AU70:AU95)+SUM(AV70:AV95)</f>
        <v>3539.8</v>
      </c>
    </row>
    <row r="93" ht="14.25" spans="1:12">
      <c r="A93" s="56"/>
      <c r="B93" s="56" t="s">
        <v>68</v>
      </c>
      <c r="C93" s="56" t="s">
        <v>69</v>
      </c>
      <c r="D93" s="57" t="s">
        <v>70</v>
      </c>
      <c r="E93" s="58">
        <f>Source!BZ127</f>
        <v>103</v>
      </c>
      <c r="F93" s="58"/>
      <c r="G93" s="58">
        <f>Source!AT127</f>
        <v>103</v>
      </c>
      <c r="H93" s="59"/>
      <c r="I93" s="71"/>
      <c r="J93" s="59"/>
      <c r="K93" s="71"/>
      <c r="L93" s="59">
        <f ca="1">SUM(AZ70:AZ95)</f>
        <v>3645.99</v>
      </c>
    </row>
    <row r="94" ht="14.25" spans="1:12">
      <c r="A94" s="63"/>
      <c r="B94" s="63" t="s">
        <v>71</v>
      </c>
      <c r="C94" s="63" t="s">
        <v>72</v>
      </c>
      <c r="D94" s="64" t="s">
        <v>70</v>
      </c>
      <c r="E94" s="65">
        <f>Source!CA127</f>
        <v>60</v>
      </c>
      <c r="F94" s="65"/>
      <c r="G94" s="65">
        <f>Source!AU127</f>
        <v>60</v>
      </c>
      <c r="H94" s="66"/>
      <c r="I94" s="73"/>
      <c r="J94" s="66"/>
      <c r="K94" s="73"/>
      <c r="L94" s="66">
        <f ca="1">SUM(BA70:BA95)</f>
        <v>2123.88</v>
      </c>
    </row>
    <row r="95" ht="15" spans="3:82">
      <c r="C95" s="75" t="s">
        <v>73</v>
      </c>
      <c r="D95" s="75"/>
      <c r="E95" s="75"/>
      <c r="F95" s="75"/>
      <c r="G95" s="75"/>
      <c r="H95" s="75"/>
      <c r="I95" s="76">
        <f ca="1">IF(E70&lt;&gt;0,K95/E70,0)</f>
        <v>11623.87</v>
      </c>
      <c r="J95" s="76"/>
      <c r="K95" s="76">
        <f ca="1">L72+L74+L80+L93+L94+L75</f>
        <v>11623.87</v>
      </c>
      <c r="L95" s="76"/>
      <c r="AD95">
        <f ca="1">ROUND((Source!AT127/100)*((ROUND(SUMIF(SmtRes!AQ271:SmtRes!AQ277,"=1",SmtRes!AD271:SmtRes!AD277)*Source!I127,2)+ROUND(SUMIF(SmtRes!AQ271:SmtRes!AQ277,"=1",SmtRes!AC271:SmtRes!AC277)*Source!I127,2))),2)</f>
        <v>2567.71</v>
      </c>
      <c r="AE95">
        <f ca="1">ROUND((Source!AU127/100)*((ROUND(SUMIF(SmtRes!AQ271:SmtRes!AQ277,"=1",SmtRes!AD271:SmtRes!AD277)*Source!I127,2)+ROUND(SUMIF(SmtRes!AQ271:SmtRes!AQ277,"=1",SmtRes!AC271:SmtRes!AC277)*Source!I127,2))),2)</f>
        <v>1495.75</v>
      </c>
      <c r="AN95" s="77">
        <f ca="1">L72+L74+L80+L93+L94+L75</f>
        <v>11623.87</v>
      </c>
      <c r="AO95" s="77">
        <f>L74</f>
        <v>2279.99</v>
      </c>
      <c r="AQ95" t="s">
        <v>74</v>
      </c>
      <c r="AR95" s="77">
        <f>L72</f>
        <v>2632.85</v>
      </c>
      <c r="AT95" s="77">
        <f>L75</f>
        <v>906.95</v>
      </c>
      <c r="AV95" t="s">
        <v>74</v>
      </c>
      <c r="AW95" s="77">
        <f>L80</f>
        <v>34.21</v>
      </c>
      <c r="AZ95">
        <f ca="1">Source!X127</f>
        <v>3645.99</v>
      </c>
      <c r="BA95">
        <f ca="1">Source!Y127</f>
        <v>2123.88</v>
      </c>
      <c r="CD95">
        <v>1</v>
      </c>
    </row>
    <row r="96" ht="57" spans="1:12">
      <c r="A96" s="88" t="s">
        <v>93</v>
      </c>
      <c r="B96" s="56" t="s">
        <v>94</v>
      </c>
      <c r="C96" s="56" t="str">
        <f>Source!G129</f>
        <v>Установка железобетонных опор ВЛ 0,38; 6-10 кВ с траверсами без приставок: одностоечных с одним подкосом</v>
      </c>
      <c r="D96" s="57" t="str">
        <f>Source!H129</f>
        <v>ШТ</v>
      </c>
      <c r="E96" s="58">
        <f>Source!K129</f>
        <v>1</v>
      </c>
      <c r="F96" s="58"/>
      <c r="G96" s="58">
        <f>Source!I129</f>
        <v>1</v>
      </c>
      <c r="H96" s="59"/>
      <c r="I96" s="71"/>
      <c r="J96" s="59"/>
      <c r="K96" s="71"/>
      <c r="L96" s="59"/>
    </row>
    <row r="97" spans="3:12">
      <c r="C97" s="60" t="s">
        <v>49</v>
      </c>
      <c r="D97" s="60"/>
      <c r="E97" s="60"/>
      <c r="F97" s="60"/>
      <c r="G97" s="60"/>
      <c r="H97" s="60"/>
      <c r="I97" s="60"/>
      <c r="J97" s="60"/>
      <c r="K97" s="60"/>
      <c r="L97" s="60"/>
    </row>
    <row r="98" ht="15" spans="1:12">
      <c r="A98" s="61"/>
      <c r="B98" s="58">
        <v>1</v>
      </c>
      <c r="C98" s="61" t="s">
        <v>50</v>
      </c>
      <c r="D98" s="57" t="s">
        <v>28</v>
      </c>
      <c r="E98" s="62"/>
      <c r="F98" s="58"/>
      <c r="G98" s="58">
        <f ca="1">Source!U129</f>
        <v>6.877</v>
      </c>
      <c r="H98" s="58"/>
      <c r="I98" s="58"/>
      <c r="J98" s="58"/>
      <c r="K98" s="58"/>
      <c r="L98" s="72">
        <f>SUM(L99:L99)-SUMIF(CE99:CE99,1,L99:L99)</f>
        <v>5145.23</v>
      </c>
    </row>
    <row r="99" ht="14.25" spans="1:12">
      <c r="A99" s="56"/>
      <c r="B99" s="56" t="s">
        <v>77</v>
      </c>
      <c r="C99" s="56" t="s">
        <v>78</v>
      </c>
      <c r="D99" s="57" t="s">
        <v>28</v>
      </c>
      <c r="E99" s="58">
        <v>5.98</v>
      </c>
      <c r="F99" s="58">
        <f>ROUND((0.15+1),7)</f>
        <v>1.15</v>
      </c>
      <c r="G99" s="58">
        <f>SmtRes!CX285</f>
        <v>6.877</v>
      </c>
      <c r="H99" s="59"/>
      <c r="I99" s="71"/>
      <c r="J99" s="59">
        <f>SmtRes!CZ285</f>
        <v>748.18</v>
      </c>
      <c r="K99" s="71"/>
      <c r="L99" s="59">
        <f>SmtRes!DI285</f>
        <v>5145.23</v>
      </c>
    </row>
    <row r="100" ht="15" spans="1:12">
      <c r="A100" s="61"/>
      <c r="B100" s="58">
        <v>2</v>
      </c>
      <c r="C100" s="61" t="s">
        <v>53</v>
      </c>
      <c r="D100" s="57"/>
      <c r="E100" s="62"/>
      <c r="F100" s="58"/>
      <c r="G100" s="58"/>
      <c r="H100" s="58"/>
      <c r="I100" s="58"/>
      <c r="J100" s="58"/>
      <c r="K100" s="58"/>
      <c r="L100" s="72">
        <f>SUM(L101:L105)-SUMIF(CE101:CE105,1,L101:L105)</f>
        <v>5329.95</v>
      </c>
    </row>
    <row r="101" ht="15" spans="1:83">
      <c r="A101" s="61"/>
      <c r="B101" s="58"/>
      <c r="C101" s="61" t="s">
        <v>54</v>
      </c>
      <c r="D101" s="57" t="s">
        <v>28</v>
      </c>
      <c r="E101" s="62"/>
      <c r="F101" s="58"/>
      <c r="G101" s="58">
        <f ca="1">Source!V129</f>
        <v>2.3</v>
      </c>
      <c r="H101" s="58"/>
      <c r="I101" s="58"/>
      <c r="J101" s="58"/>
      <c r="K101" s="58"/>
      <c r="L101" s="72">
        <f>SUMIF(CE102:CE105,1,L102:L105)</f>
        <v>2090.05</v>
      </c>
      <c r="CE101">
        <v>1</v>
      </c>
    </row>
    <row r="102" ht="42.75" spans="1:12">
      <c r="A102" s="56"/>
      <c r="B102" s="56" t="s">
        <v>79</v>
      </c>
      <c r="C102" s="56" t="s">
        <v>80</v>
      </c>
      <c r="D102" s="57" t="s">
        <v>57</v>
      </c>
      <c r="E102" s="58">
        <v>1.6</v>
      </c>
      <c r="F102" s="58">
        <f>ROUND((0.15+1),7)</f>
        <v>1.15</v>
      </c>
      <c r="G102" s="58">
        <f>SmtRes!CX287</f>
        <v>1.84</v>
      </c>
      <c r="H102" s="59">
        <f>SmtRes!CZ287</f>
        <v>2088.77</v>
      </c>
      <c r="I102" s="71">
        <f>SmtRes!AJ287</f>
        <v>1.31</v>
      </c>
      <c r="J102" s="59">
        <f>ROUND(H102*I102,2)</f>
        <v>2736.29</v>
      </c>
      <c r="K102" s="71"/>
      <c r="L102" s="59">
        <f>SmtRes!DG287</f>
        <v>5034.77</v>
      </c>
    </row>
    <row r="103" ht="28.5" spans="1:83">
      <c r="A103" s="56"/>
      <c r="B103" s="56" t="s">
        <v>81</v>
      </c>
      <c r="C103" s="56" t="s">
        <v>82</v>
      </c>
      <c r="D103" s="57" t="s">
        <v>28</v>
      </c>
      <c r="E103" s="58">
        <f>SmtRes!DO287*SmtRes!AT287</f>
        <v>1.6</v>
      </c>
      <c r="F103" s="58">
        <f>ROUND((0.15+1),7)</f>
        <v>1.15</v>
      </c>
      <c r="G103" s="58">
        <f>ROUND(E103*F103*G96,7)</f>
        <v>1.84</v>
      </c>
      <c r="H103" s="59"/>
      <c r="I103" s="71"/>
      <c r="J103" s="59">
        <f>ROUND(SmtRes!AG287/SmtRes!DO287,2)</f>
        <v>932.95</v>
      </c>
      <c r="K103" s="71"/>
      <c r="L103" s="59">
        <f>SmtRes!DH287</f>
        <v>1716.63</v>
      </c>
      <c r="CE103">
        <v>1</v>
      </c>
    </row>
    <row r="104" ht="28.5" spans="1:12">
      <c r="A104" s="56"/>
      <c r="B104" s="56" t="s">
        <v>83</v>
      </c>
      <c r="C104" s="56" t="s">
        <v>84</v>
      </c>
      <c r="D104" s="57" t="s">
        <v>57</v>
      </c>
      <c r="E104" s="58">
        <v>0.4</v>
      </c>
      <c r="F104" s="58">
        <f>ROUND((0.15+1),7)</f>
        <v>1.15</v>
      </c>
      <c r="G104" s="58">
        <f>SmtRes!CX288</f>
        <v>0.46</v>
      </c>
      <c r="H104" s="59"/>
      <c r="I104" s="71"/>
      <c r="J104" s="59">
        <f>SmtRes!CZ288</f>
        <v>641.7</v>
      </c>
      <c r="K104" s="71"/>
      <c r="L104" s="59">
        <f>SmtRes!DG288</f>
        <v>295.18</v>
      </c>
    </row>
    <row r="105" ht="28.5" spans="1:83">
      <c r="A105" s="56"/>
      <c r="B105" s="56" t="s">
        <v>64</v>
      </c>
      <c r="C105" s="56" t="s">
        <v>65</v>
      </c>
      <c r="D105" s="57" t="s">
        <v>28</v>
      </c>
      <c r="E105" s="58">
        <f>SmtRes!DO288*SmtRes!AT288</f>
        <v>0.4</v>
      </c>
      <c r="F105" s="58">
        <f>ROUND((0.15+1),7)</f>
        <v>1.15</v>
      </c>
      <c r="G105" s="58">
        <f>ROUND(E105*F105*G96,7)</f>
        <v>0.46</v>
      </c>
      <c r="H105" s="59"/>
      <c r="I105" s="71"/>
      <c r="J105" s="59">
        <f>ROUND(SmtRes!AG288/SmtRes!DO288,2)</f>
        <v>811.79</v>
      </c>
      <c r="K105" s="71"/>
      <c r="L105" s="59">
        <f>SmtRes!DH288</f>
        <v>373.42</v>
      </c>
      <c r="CE105">
        <v>1</v>
      </c>
    </row>
    <row r="106" ht="15" spans="1:12">
      <c r="A106" s="61"/>
      <c r="B106" s="58">
        <v>4</v>
      </c>
      <c r="C106" s="61" t="s">
        <v>85</v>
      </c>
      <c r="D106" s="57"/>
      <c r="E106" s="62"/>
      <c r="F106" s="58"/>
      <c r="G106" s="58"/>
      <c r="H106" s="58"/>
      <c r="I106" s="58"/>
      <c r="J106" s="58"/>
      <c r="K106" s="58"/>
      <c r="L106" s="72">
        <f>SUM(L107:L109)-SUMIF(CE107:CE109,1,L107:L109)</f>
        <v>34.21</v>
      </c>
    </row>
    <row r="107" ht="14.25" spans="1:12">
      <c r="A107" s="56"/>
      <c r="B107" s="56" t="s">
        <v>86</v>
      </c>
      <c r="C107" s="56" t="s">
        <v>87</v>
      </c>
      <c r="D107" s="57" t="s">
        <v>88</v>
      </c>
      <c r="E107" s="58">
        <v>0.1</v>
      </c>
      <c r="F107" s="58"/>
      <c r="G107" s="58">
        <f>SmtRes!CX289</f>
        <v>0.1</v>
      </c>
      <c r="H107" s="59">
        <f>SmtRes!CZ289</f>
        <v>185.43</v>
      </c>
      <c r="I107" s="71">
        <f>SmtRes!AI289</f>
        <v>1.6</v>
      </c>
      <c r="J107" s="59">
        <f>ROUND(H107*I107,2)</f>
        <v>296.69</v>
      </c>
      <c r="K107" s="71"/>
      <c r="L107" s="59">
        <f>SmtRes!DF289</f>
        <v>29.67</v>
      </c>
    </row>
    <row r="108" ht="14.25" spans="1:12">
      <c r="A108" s="56"/>
      <c r="B108" s="56" t="s">
        <v>89</v>
      </c>
      <c r="C108" s="56" t="s">
        <v>90</v>
      </c>
      <c r="D108" s="57" t="s">
        <v>88</v>
      </c>
      <c r="E108" s="58">
        <v>0.03</v>
      </c>
      <c r="F108" s="58"/>
      <c r="G108" s="58">
        <f>SmtRes!CX290</f>
        <v>0.03</v>
      </c>
      <c r="H108" s="59">
        <f>SmtRes!CZ290</f>
        <v>58.53</v>
      </c>
      <c r="I108" s="71">
        <f>SmtRes!AI290</f>
        <v>1.6</v>
      </c>
      <c r="J108" s="59">
        <f>ROUND(H108*I108,2)</f>
        <v>93.65</v>
      </c>
      <c r="K108" s="71"/>
      <c r="L108" s="59">
        <f>SmtRes!DF290</f>
        <v>2.81</v>
      </c>
    </row>
    <row r="109" ht="14.25" spans="1:12">
      <c r="A109" s="56"/>
      <c r="B109" s="56" t="s">
        <v>91</v>
      </c>
      <c r="C109" s="56" t="s">
        <v>92</v>
      </c>
      <c r="D109" s="57" t="s">
        <v>88</v>
      </c>
      <c r="E109" s="58">
        <v>0.02</v>
      </c>
      <c r="F109" s="58"/>
      <c r="G109" s="58">
        <f>SmtRes!CX291</f>
        <v>0.02</v>
      </c>
      <c r="H109" s="59">
        <f>SmtRes!CZ291</f>
        <v>56.11</v>
      </c>
      <c r="I109" s="71">
        <f>SmtRes!AI291</f>
        <v>1.54</v>
      </c>
      <c r="J109" s="59">
        <f>ROUND(H109*I109,2)</f>
        <v>86.41</v>
      </c>
      <c r="K109" s="71"/>
      <c r="L109" s="59">
        <f>SmtRes!DF291</f>
        <v>1.73</v>
      </c>
    </row>
    <row r="110" ht="28.5" spans="1:12">
      <c r="A110" s="56"/>
      <c r="B110" s="56" t="str">
        <f>EtalonRes!I361</f>
        <v>05.1.02.07</v>
      </c>
      <c r="C110" s="56" t="str">
        <f>EtalonRes!K361</f>
        <v>Стойка железобетонная вибрированная для опор</v>
      </c>
      <c r="D110" s="57" t="str">
        <f>EtalonRes!O361</f>
        <v>ШТ</v>
      </c>
      <c r="E110" s="58">
        <f>EtalonRes!X361</f>
        <v>0</v>
      </c>
      <c r="F110" s="58"/>
      <c r="G110" s="58">
        <f>ROUND(EtalonRes!AG361*Source!I129,7)</f>
        <v>0</v>
      </c>
      <c r="H110" s="59"/>
      <c r="I110" s="71"/>
      <c r="J110" s="59"/>
      <c r="K110" s="71"/>
      <c r="L110" s="59"/>
    </row>
    <row r="111" ht="14.25" spans="1:12">
      <c r="A111" s="56"/>
      <c r="B111" s="56" t="str">
        <f>EtalonRes!I362</f>
        <v>07.2.02.05</v>
      </c>
      <c r="C111" s="56" t="str">
        <f>EtalonRes!K362</f>
        <v>Траверсы стальные</v>
      </c>
      <c r="D111" s="57" t="str">
        <f>EtalonRes!O362</f>
        <v>т</v>
      </c>
      <c r="E111" s="58">
        <f>EtalonRes!X362</f>
        <v>0</v>
      </c>
      <c r="F111" s="58"/>
      <c r="G111" s="58">
        <f>ROUND(EtalonRes!AG362*Source!I129,7)</f>
        <v>0</v>
      </c>
      <c r="H111" s="59"/>
      <c r="I111" s="71"/>
      <c r="J111" s="59"/>
      <c r="K111" s="71"/>
      <c r="L111" s="59"/>
    </row>
    <row r="112" ht="14.25" spans="1:12">
      <c r="A112" s="56"/>
      <c r="B112" s="56" t="str">
        <f>EtalonRes!I363</f>
        <v>07.2.07.13</v>
      </c>
      <c r="C112" s="56" t="str">
        <f>EtalonRes!K363</f>
        <v>Хомуты стальные</v>
      </c>
      <c r="D112" s="57" t="str">
        <f>EtalonRes!O363</f>
        <v>кг</v>
      </c>
      <c r="E112" s="58">
        <f>EtalonRes!X363</f>
        <v>0</v>
      </c>
      <c r="F112" s="58"/>
      <c r="G112" s="58">
        <f>ROUND(EtalonRes!AG363*Source!I129,7)</f>
        <v>0</v>
      </c>
      <c r="H112" s="59"/>
      <c r="I112" s="71"/>
      <c r="J112" s="59"/>
      <c r="K112" s="71"/>
      <c r="L112" s="59"/>
    </row>
    <row r="113" ht="14.25" spans="1:12">
      <c r="A113" s="56"/>
      <c r="B113" s="56" t="str">
        <f>EtalonRes!I364</f>
        <v>08.3.04.02</v>
      </c>
      <c r="C113" s="56" t="str">
        <f>EtalonRes!K364</f>
        <v>Сталь стержневая диаметром до 10 мм</v>
      </c>
      <c r="D113" s="57" t="str">
        <f>EtalonRes!O364</f>
        <v>т</v>
      </c>
      <c r="E113" s="58">
        <f>EtalonRes!X364</f>
        <v>0</v>
      </c>
      <c r="F113" s="58"/>
      <c r="G113" s="58">
        <f>ROUND(EtalonRes!AG364*Source!I129,7)</f>
        <v>0</v>
      </c>
      <c r="H113" s="59"/>
      <c r="I113" s="71"/>
      <c r="J113" s="59"/>
      <c r="K113" s="71"/>
      <c r="L113" s="59"/>
    </row>
    <row r="114" ht="14.25" spans="1:12">
      <c r="A114" s="56"/>
      <c r="B114" s="56" t="str">
        <f>EtalonRes!I368</f>
        <v>22.2.01.04</v>
      </c>
      <c r="C114" s="56" t="str">
        <f>EtalonRes!K368</f>
        <v>Изоляторы штыревые</v>
      </c>
      <c r="D114" s="57" t="str">
        <f>EtalonRes!O368</f>
        <v>ШТ</v>
      </c>
      <c r="E114" s="58">
        <f>EtalonRes!X368</f>
        <v>0</v>
      </c>
      <c r="F114" s="58"/>
      <c r="G114" s="58">
        <f>ROUND(EtalonRes!AG368*Source!I129,7)</f>
        <v>0</v>
      </c>
      <c r="H114" s="59"/>
      <c r="I114" s="71"/>
      <c r="J114" s="59"/>
      <c r="K114" s="71"/>
      <c r="L114" s="59"/>
    </row>
    <row r="115" ht="14.25" spans="1:12">
      <c r="A115" s="56"/>
      <c r="B115" s="56" t="str">
        <f>EtalonRes!I369</f>
        <v>22.2.02.07</v>
      </c>
      <c r="C115" s="56" t="str">
        <f>EtalonRes!K369</f>
        <v>Детали крепления</v>
      </c>
      <c r="D115" s="57" t="str">
        <f>EtalonRes!O369</f>
        <v>кг</v>
      </c>
      <c r="E115" s="58">
        <f>EtalonRes!X369</f>
        <v>0</v>
      </c>
      <c r="F115" s="58"/>
      <c r="G115" s="58">
        <f>ROUND(EtalonRes!AG369*Source!I129,7)</f>
        <v>0</v>
      </c>
      <c r="H115" s="59"/>
      <c r="I115" s="71"/>
      <c r="J115" s="59"/>
      <c r="K115" s="71"/>
      <c r="L115" s="59"/>
    </row>
    <row r="116" ht="14.25" spans="1:12">
      <c r="A116" s="56"/>
      <c r="B116" s="56" t="str">
        <f>EtalonRes!I370</f>
        <v>22.2.02.21</v>
      </c>
      <c r="C116" s="56" t="str">
        <f>EtalonRes!K370</f>
        <v>Штыри</v>
      </c>
      <c r="D116" s="57" t="str">
        <f>EtalonRes!O370</f>
        <v>ШТ</v>
      </c>
      <c r="E116" s="58">
        <f>EtalonRes!X370</f>
        <v>0</v>
      </c>
      <c r="F116" s="58"/>
      <c r="G116" s="58">
        <f>ROUND(EtalonRes!AG370*Source!I129,7)</f>
        <v>0</v>
      </c>
      <c r="H116" s="59"/>
      <c r="I116" s="71"/>
      <c r="J116" s="59"/>
      <c r="K116" s="71"/>
      <c r="L116" s="59"/>
    </row>
    <row r="117" ht="14.25" spans="1:12">
      <c r="A117" s="56"/>
      <c r="B117" s="56" t="str">
        <f>EtalonRes!I371</f>
        <v>22.2.02.23</v>
      </c>
      <c r="C117" s="63" t="str">
        <f>EtalonRes!K371</f>
        <v>Металлические плакаты</v>
      </c>
      <c r="D117" s="64" t="str">
        <f>EtalonRes!O371</f>
        <v>ШТ</v>
      </c>
      <c r="E117" s="65">
        <f>EtalonRes!X371</f>
        <v>0</v>
      </c>
      <c r="F117" s="65"/>
      <c r="G117" s="65">
        <f>ROUND(EtalonRes!AG371*Source!I129,7)</f>
        <v>0</v>
      </c>
      <c r="H117" s="66"/>
      <c r="I117" s="73"/>
      <c r="J117" s="66"/>
      <c r="K117" s="73"/>
      <c r="L117" s="66"/>
    </row>
    <row r="118" ht="15" spans="1:12">
      <c r="A118" s="56"/>
      <c r="B118" s="56"/>
      <c r="C118" s="74" t="s">
        <v>66</v>
      </c>
      <c r="D118" s="57"/>
      <c r="E118" s="58"/>
      <c r="F118" s="58"/>
      <c r="G118" s="58"/>
      <c r="H118" s="59"/>
      <c r="I118" s="71"/>
      <c r="J118" s="59"/>
      <c r="K118" s="71"/>
      <c r="L118" s="59">
        <f>L98+L100+L101+L106</f>
        <v>12599.44</v>
      </c>
    </row>
    <row r="119" ht="14.25" spans="1:12">
      <c r="A119" s="56"/>
      <c r="B119" s="56"/>
      <c r="C119" s="56" t="s">
        <v>67</v>
      </c>
      <c r="D119" s="57"/>
      <c r="E119" s="58"/>
      <c r="F119" s="58"/>
      <c r="G119" s="58"/>
      <c r="H119" s="59"/>
      <c r="I119" s="71"/>
      <c r="J119" s="59"/>
      <c r="K119" s="71"/>
      <c r="L119" s="59">
        <f>SUM(AR96:AR122)+SUM(AS96:AS122)+SUM(AT96:AT122)+SUM(AU96:AU122)+SUM(AV96:AV122)</f>
        <v>7235.28</v>
      </c>
    </row>
    <row r="120" ht="14.25" spans="1:12">
      <c r="A120" s="56"/>
      <c r="B120" s="56" t="s">
        <v>68</v>
      </c>
      <c r="C120" s="56" t="s">
        <v>69</v>
      </c>
      <c r="D120" s="57" t="s">
        <v>70</v>
      </c>
      <c r="E120" s="58">
        <f>Source!BZ129</f>
        <v>103</v>
      </c>
      <c r="F120" s="58"/>
      <c r="G120" s="58">
        <f>Source!AT129</f>
        <v>103</v>
      </c>
      <c r="H120" s="59"/>
      <c r="I120" s="71"/>
      <c r="J120" s="59"/>
      <c r="K120" s="71"/>
      <c r="L120" s="59">
        <f ca="1">SUM(AZ96:AZ122)</f>
        <v>7452.34</v>
      </c>
    </row>
    <row r="121" ht="14.25" spans="1:12">
      <c r="A121" s="63"/>
      <c r="B121" s="63" t="s">
        <v>71</v>
      </c>
      <c r="C121" s="63" t="s">
        <v>72</v>
      </c>
      <c r="D121" s="64" t="s">
        <v>70</v>
      </c>
      <c r="E121" s="65">
        <f>Source!CA129</f>
        <v>60</v>
      </c>
      <c r="F121" s="65"/>
      <c r="G121" s="65">
        <f>Source!AU129</f>
        <v>60</v>
      </c>
      <c r="H121" s="66"/>
      <c r="I121" s="73"/>
      <c r="J121" s="66"/>
      <c r="K121" s="73"/>
      <c r="L121" s="66">
        <f ca="1">SUM(BA96:BA122)</f>
        <v>4341.17</v>
      </c>
    </row>
    <row r="122" ht="15" spans="3:82">
      <c r="C122" s="75" t="s">
        <v>73</v>
      </c>
      <c r="D122" s="75"/>
      <c r="E122" s="75"/>
      <c r="F122" s="75"/>
      <c r="G122" s="75"/>
      <c r="H122" s="75"/>
      <c r="I122" s="76">
        <f ca="1">IF(E96&lt;&gt;0,K122/E96,0)</f>
        <v>24392.95</v>
      </c>
      <c r="J122" s="76"/>
      <c r="K122" s="76">
        <f ca="1">L98+L100+L106+L120+L121+L101</f>
        <v>24392.95</v>
      </c>
      <c r="L122" s="76"/>
      <c r="AD122">
        <f ca="1">ROUND((Source!AT129/100)*((ROUND(SUMIF(SmtRes!AQ285:SmtRes!AQ291,"=1",SmtRes!AD285:SmtRes!AD291)*Source!I129,2)+ROUND(SUMIF(SmtRes!AQ285:SmtRes!AQ291,"=1",SmtRes!AC285:SmtRes!AC291)*Source!I129,2))),2)</f>
        <v>2567.71</v>
      </c>
      <c r="AE122">
        <f ca="1">ROUND((Source!AU129/100)*((ROUND(SUMIF(SmtRes!AQ285:SmtRes!AQ291,"=1",SmtRes!AD285:SmtRes!AD291)*Source!I129,2)+ROUND(SUMIF(SmtRes!AQ285:SmtRes!AQ291,"=1",SmtRes!AC285:SmtRes!AC291)*Source!I129,2))),2)</f>
        <v>1495.75</v>
      </c>
      <c r="AN122" s="77">
        <f ca="1">L98+L100+L106+L120+L121+L101</f>
        <v>24392.95</v>
      </c>
      <c r="AO122" s="77">
        <f>L100</f>
        <v>5329.95</v>
      </c>
      <c r="AQ122" t="s">
        <v>74</v>
      </c>
      <c r="AR122" s="77">
        <f>L98</f>
        <v>5145.23</v>
      </c>
      <c r="AT122" s="77">
        <f>L101</f>
        <v>2090.05</v>
      </c>
      <c r="AV122" t="s">
        <v>74</v>
      </c>
      <c r="AW122" s="77">
        <f>L106</f>
        <v>34.21</v>
      </c>
      <c r="AZ122">
        <f ca="1">Source!X129</f>
        <v>7452.34</v>
      </c>
      <c r="BA122">
        <f ca="1">Source!Y129</f>
        <v>4341.17</v>
      </c>
      <c r="CD122">
        <v>1</v>
      </c>
    </row>
    <row r="123" ht="57" spans="1:12">
      <c r="A123" s="88" t="s">
        <v>95</v>
      </c>
      <c r="B123" s="56" t="s">
        <v>96</v>
      </c>
      <c r="C123" s="56" t="str">
        <f>Source!G141</f>
        <v>Подвеска провода СИП-2 напряжением от 0,4 кВ до 1 кВ на опорах, при 32 опорах на км линии: с использованием автогидроподъемника</v>
      </c>
      <c r="D123" s="57" t="str">
        <f>Source!H141</f>
        <v>1000 м</v>
      </c>
      <c r="E123" s="58">
        <f>Source!K141</f>
        <v>0.043</v>
      </c>
      <c r="F123" s="58"/>
      <c r="G123" s="58">
        <f>Source!I141</f>
        <v>0.043</v>
      </c>
      <c r="H123" s="59"/>
      <c r="I123" s="71"/>
      <c r="J123" s="59"/>
      <c r="K123" s="71"/>
      <c r="L123" s="59"/>
    </row>
    <row r="124" spans="3:12">
      <c r="C124" s="60" t="s">
        <v>49</v>
      </c>
      <c r="D124" s="60"/>
      <c r="E124" s="60"/>
      <c r="F124" s="60"/>
      <c r="G124" s="60"/>
      <c r="H124" s="60"/>
      <c r="I124" s="60"/>
      <c r="J124" s="60"/>
      <c r="K124" s="60"/>
      <c r="L124" s="60"/>
    </row>
    <row r="125" ht="15" spans="1:12">
      <c r="A125" s="61"/>
      <c r="B125" s="58">
        <v>1</v>
      </c>
      <c r="C125" s="61" t="s">
        <v>50</v>
      </c>
      <c r="D125" s="57" t="s">
        <v>28</v>
      </c>
      <c r="E125" s="62"/>
      <c r="F125" s="58"/>
      <c r="G125" s="58">
        <f ca="1">Source!U141</f>
        <v>4.703684</v>
      </c>
      <c r="H125" s="58"/>
      <c r="I125" s="58"/>
      <c r="J125" s="58"/>
      <c r="K125" s="58"/>
      <c r="L125" s="72">
        <f>SUM(L126:L129)-SUMIF(CE126:CE129,1,L126:L129)</f>
        <v>3738.79</v>
      </c>
    </row>
    <row r="126" ht="14.25" spans="1:12">
      <c r="A126" s="56"/>
      <c r="B126" s="56" t="s">
        <v>97</v>
      </c>
      <c r="C126" s="56" t="s">
        <v>98</v>
      </c>
      <c r="D126" s="57" t="s">
        <v>99</v>
      </c>
      <c r="E126" s="58">
        <v>0.99</v>
      </c>
      <c r="F126" s="58">
        <f>ROUND((0.15+1),7)</f>
        <v>1.15</v>
      </c>
      <c r="G126" s="58">
        <f>SmtRes!CX371</f>
        <v>0.0489555</v>
      </c>
      <c r="H126" s="59"/>
      <c r="I126" s="71"/>
      <c r="J126" s="59">
        <f>SmtRes!CZ371</f>
        <v>660.33</v>
      </c>
      <c r="K126" s="71"/>
      <c r="L126" s="59">
        <f>SmtRes!DI371</f>
        <v>32.33</v>
      </c>
    </row>
    <row r="127" ht="14.25" spans="1:12">
      <c r="A127" s="56"/>
      <c r="B127" s="56" t="s">
        <v>100</v>
      </c>
      <c r="C127" s="56" t="s">
        <v>101</v>
      </c>
      <c r="D127" s="57" t="s">
        <v>99</v>
      </c>
      <c r="E127" s="58">
        <v>47.29</v>
      </c>
      <c r="F127" s="58">
        <f>ROUND((0.15+1),7)</f>
        <v>1.15</v>
      </c>
      <c r="G127" s="58">
        <f>SmtRes!CX372</f>
        <v>2.3384905</v>
      </c>
      <c r="H127" s="59"/>
      <c r="I127" s="71"/>
      <c r="J127" s="59">
        <f>SmtRes!CZ372</f>
        <v>720.91</v>
      </c>
      <c r="K127" s="71"/>
      <c r="L127" s="59">
        <f>SmtRes!DI372</f>
        <v>1685.84</v>
      </c>
    </row>
    <row r="128" ht="14.25" spans="1:12">
      <c r="A128" s="56"/>
      <c r="B128" s="56" t="s">
        <v>102</v>
      </c>
      <c r="C128" s="56" t="s">
        <v>103</v>
      </c>
      <c r="D128" s="57" t="s">
        <v>99</v>
      </c>
      <c r="E128" s="58">
        <v>23.42</v>
      </c>
      <c r="F128" s="58">
        <f>ROUND((0.15+1),7)</f>
        <v>1.15</v>
      </c>
      <c r="G128" s="58">
        <f>SmtRes!CX373</f>
        <v>1.158119</v>
      </c>
      <c r="H128" s="59"/>
      <c r="I128" s="71"/>
      <c r="J128" s="59">
        <f>SmtRes!CZ373</f>
        <v>811.79</v>
      </c>
      <c r="K128" s="71"/>
      <c r="L128" s="59">
        <f>SmtRes!DI373</f>
        <v>940.15</v>
      </c>
    </row>
    <row r="129" ht="14.25" spans="1:12">
      <c r="A129" s="56"/>
      <c r="B129" s="56" t="s">
        <v>104</v>
      </c>
      <c r="C129" s="56" t="s">
        <v>105</v>
      </c>
      <c r="D129" s="57" t="s">
        <v>99</v>
      </c>
      <c r="E129" s="58">
        <v>23.42</v>
      </c>
      <c r="F129" s="58">
        <f>ROUND((0.15+1),7)</f>
        <v>1.15</v>
      </c>
      <c r="G129" s="58">
        <f>SmtRes!CX374</f>
        <v>1.158119</v>
      </c>
      <c r="H129" s="59"/>
      <c r="I129" s="71"/>
      <c r="J129" s="59">
        <f>SmtRes!CZ374</f>
        <v>932.95</v>
      </c>
      <c r="K129" s="71"/>
      <c r="L129" s="59">
        <f>SmtRes!DI374</f>
        <v>1080.47</v>
      </c>
    </row>
    <row r="130" ht="15" spans="1:12">
      <c r="A130" s="61"/>
      <c r="B130" s="58">
        <v>2</v>
      </c>
      <c r="C130" s="61" t="s">
        <v>53</v>
      </c>
      <c r="D130" s="57"/>
      <c r="E130" s="62"/>
      <c r="F130" s="58"/>
      <c r="G130" s="58"/>
      <c r="H130" s="58"/>
      <c r="I130" s="58"/>
      <c r="J130" s="58"/>
      <c r="K130" s="58"/>
      <c r="L130" s="72">
        <f>SUM(L131:L140)-SUMIF(CE131:CE140,1,L131:L140)</f>
        <v>656.69</v>
      </c>
    </row>
    <row r="131" ht="15" spans="1:83">
      <c r="A131" s="61"/>
      <c r="B131" s="58"/>
      <c r="C131" s="61" t="s">
        <v>54</v>
      </c>
      <c r="D131" s="57" t="s">
        <v>28</v>
      </c>
      <c r="E131" s="62"/>
      <c r="F131" s="58"/>
      <c r="G131" s="58">
        <f ca="1">Source!V141</f>
        <v>1.2308105</v>
      </c>
      <c r="H131" s="58"/>
      <c r="I131" s="58"/>
      <c r="J131" s="58"/>
      <c r="K131" s="58"/>
      <c r="L131" s="72">
        <f>SUMIF(CE132:CE140,1,L132:L140)</f>
        <v>1009.49</v>
      </c>
      <c r="CE131">
        <v>1</v>
      </c>
    </row>
    <row r="132" ht="28.5" spans="1:12">
      <c r="A132" s="56"/>
      <c r="B132" s="56" t="s">
        <v>55</v>
      </c>
      <c r="C132" s="56" t="s">
        <v>56</v>
      </c>
      <c r="D132" s="57" t="s">
        <v>57</v>
      </c>
      <c r="E132" s="58">
        <v>0.75</v>
      </c>
      <c r="F132" s="58">
        <f t="shared" ref="F132:F140" si="0">ROUND((0.15+1),7)</f>
        <v>1.15</v>
      </c>
      <c r="G132" s="58">
        <f>SmtRes!CX376</f>
        <v>0.0370875</v>
      </c>
      <c r="H132" s="59"/>
      <c r="I132" s="71"/>
      <c r="J132" s="59">
        <f>SmtRes!CZ376</f>
        <v>1626.29</v>
      </c>
      <c r="K132" s="71"/>
      <c r="L132" s="59">
        <f>SmtRes!DG376</f>
        <v>60.32</v>
      </c>
    </row>
    <row r="133" ht="28.5" spans="1:83">
      <c r="A133" s="56"/>
      <c r="B133" s="56" t="s">
        <v>58</v>
      </c>
      <c r="C133" s="56" t="s">
        <v>59</v>
      </c>
      <c r="D133" s="57" t="s">
        <v>28</v>
      </c>
      <c r="E133" s="58">
        <f>SmtRes!DO376*SmtRes!AT376</f>
        <v>0.75</v>
      </c>
      <c r="F133" s="58">
        <f t="shared" si="0"/>
        <v>1.15</v>
      </c>
      <c r="G133" s="58">
        <f>ROUND(E133*F133*G123,7)</f>
        <v>0.0370875</v>
      </c>
      <c r="H133" s="59"/>
      <c r="I133" s="71"/>
      <c r="J133" s="59">
        <f>ROUND(SmtRes!AG376/SmtRes!DO376,2)</f>
        <v>1090.46</v>
      </c>
      <c r="K133" s="71"/>
      <c r="L133" s="59">
        <f>SmtRes!DH376</f>
        <v>40.44</v>
      </c>
      <c r="CE133">
        <v>1</v>
      </c>
    </row>
    <row r="134" ht="28.5" spans="1:12">
      <c r="A134" s="56"/>
      <c r="B134" s="56" t="s">
        <v>106</v>
      </c>
      <c r="C134" s="56" t="s">
        <v>107</v>
      </c>
      <c r="D134" s="57" t="s">
        <v>57</v>
      </c>
      <c r="E134" s="58">
        <v>0.81</v>
      </c>
      <c r="F134" s="58">
        <f t="shared" si="0"/>
        <v>1.15</v>
      </c>
      <c r="G134" s="58">
        <f>SmtRes!CX377</f>
        <v>0.0400545</v>
      </c>
      <c r="H134" s="59">
        <f>SmtRes!CZ377</f>
        <v>11.45</v>
      </c>
      <c r="I134" s="71">
        <f>SmtRes!AJ377</f>
        <v>1.48</v>
      </c>
      <c r="J134" s="59">
        <f>ROUND(H134*I134,2)</f>
        <v>16.95</v>
      </c>
      <c r="K134" s="71"/>
      <c r="L134" s="59">
        <f>SmtRes!DG377</f>
        <v>0.68</v>
      </c>
    </row>
    <row r="135" ht="28.5" spans="1:12">
      <c r="A135" s="56"/>
      <c r="B135" s="56" t="s">
        <v>108</v>
      </c>
      <c r="C135" s="56" t="s">
        <v>109</v>
      </c>
      <c r="D135" s="57" t="s">
        <v>57</v>
      </c>
      <c r="E135" s="58">
        <v>22.74</v>
      </c>
      <c r="F135" s="58">
        <f t="shared" si="0"/>
        <v>1.15</v>
      </c>
      <c r="G135" s="58">
        <f>SmtRes!CX378</f>
        <v>1.124493</v>
      </c>
      <c r="H135" s="59">
        <f>SmtRes!CZ378</f>
        <v>346.73</v>
      </c>
      <c r="I135" s="71">
        <f>SmtRes!AJ378</f>
        <v>1.46</v>
      </c>
      <c r="J135" s="59">
        <f>ROUND(H135*I135,2)</f>
        <v>506.23</v>
      </c>
      <c r="K135" s="71"/>
      <c r="L135" s="59">
        <f>SmtRes!DG378</f>
        <v>569.25</v>
      </c>
    </row>
    <row r="136" ht="28.5" spans="1:83">
      <c r="A136" s="56"/>
      <c r="B136" s="56" t="s">
        <v>64</v>
      </c>
      <c r="C136" s="56" t="s">
        <v>65</v>
      </c>
      <c r="D136" s="57" t="s">
        <v>28</v>
      </c>
      <c r="E136" s="58">
        <f>SmtRes!DO378*SmtRes!AT378</f>
        <v>22.74</v>
      </c>
      <c r="F136" s="58">
        <f t="shared" si="0"/>
        <v>1.15</v>
      </c>
      <c r="G136" s="58">
        <f>ROUND(E136*F136*G123,7)</f>
        <v>1.124493</v>
      </c>
      <c r="H136" s="59"/>
      <c r="I136" s="71"/>
      <c r="J136" s="59">
        <f>ROUND(SmtRes!AG378/SmtRes!DO378,2)</f>
        <v>811.79</v>
      </c>
      <c r="K136" s="71"/>
      <c r="L136" s="59">
        <f>SmtRes!DH378</f>
        <v>912.85</v>
      </c>
      <c r="CE136">
        <v>1</v>
      </c>
    </row>
    <row r="137" ht="28.5" spans="1:12">
      <c r="A137" s="56"/>
      <c r="B137" s="56" t="s">
        <v>83</v>
      </c>
      <c r="C137" s="56" t="s">
        <v>84</v>
      </c>
      <c r="D137" s="57" t="s">
        <v>57</v>
      </c>
      <c r="E137" s="58">
        <v>0.59</v>
      </c>
      <c r="F137" s="58">
        <f t="shared" si="0"/>
        <v>1.15</v>
      </c>
      <c r="G137" s="58">
        <f>SmtRes!CX379</f>
        <v>0.0291755</v>
      </c>
      <c r="H137" s="59"/>
      <c r="I137" s="71"/>
      <c r="J137" s="59">
        <f>SmtRes!CZ379</f>
        <v>641.7</v>
      </c>
      <c r="K137" s="71"/>
      <c r="L137" s="59">
        <f>SmtRes!DG379</f>
        <v>18.72</v>
      </c>
    </row>
    <row r="138" ht="28.5" spans="1:83">
      <c r="A138" s="56"/>
      <c r="B138" s="56" t="s">
        <v>64</v>
      </c>
      <c r="C138" s="56" t="s">
        <v>65</v>
      </c>
      <c r="D138" s="57" t="s">
        <v>28</v>
      </c>
      <c r="E138" s="58">
        <f>SmtRes!DO379*SmtRes!AT379</f>
        <v>0.59</v>
      </c>
      <c r="F138" s="58">
        <f t="shared" si="0"/>
        <v>1.15</v>
      </c>
      <c r="G138" s="58">
        <f>ROUND(E138*F138*G123,7)</f>
        <v>0.0291755</v>
      </c>
      <c r="H138" s="59"/>
      <c r="I138" s="71"/>
      <c r="J138" s="59">
        <f>ROUND(SmtRes!AG379/SmtRes!DO379,2)</f>
        <v>811.79</v>
      </c>
      <c r="K138" s="71"/>
      <c r="L138" s="59">
        <f>SmtRes!DH379</f>
        <v>23.68</v>
      </c>
      <c r="CE138">
        <v>1</v>
      </c>
    </row>
    <row r="139" ht="28.5" spans="1:12">
      <c r="A139" s="56"/>
      <c r="B139" s="56" t="s">
        <v>110</v>
      </c>
      <c r="C139" s="56" t="s">
        <v>111</v>
      </c>
      <c r="D139" s="57" t="s">
        <v>57</v>
      </c>
      <c r="E139" s="58">
        <v>0.81</v>
      </c>
      <c r="F139" s="58">
        <f t="shared" si="0"/>
        <v>1.15</v>
      </c>
      <c r="G139" s="58">
        <f>SmtRes!CX380</f>
        <v>0.0400545</v>
      </c>
      <c r="H139" s="59"/>
      <c r="I139" s="71"/>
      <c r="J139" s="59">
        <f>SmtRes!CZ380</f>
        <v>192.86</v>
      </c>
      <c r="K139" s="71"/>
      <c r="L139" s="59">
        <f>SmtRes!DG380</f>
        <v>7.72</v>
      </c>
    </row>
    <row r="140" ht="28.5" spans="1:83">
      <c r="A140" s="56"/>
      <c r="B140" s="56" t="s">
        <v>64</v>
      </c>
      <c r="C140" s="56" t="s">
        <v>65</v>
      </c>
      <c r="D140" s="57" t="s">
        <v>28</v>
      </c>
      <c r="E140" s="58">
        <f>SmtRes!DO380*SmtRes!AT380</f>
        <v>0.81</v>
      </c>
      <c r="F140" s="58">
        <f t="shared" si="0"/>
        <v>1.15</v>
      </c>
      <c r="G140" s="58">
        <f>ROUND(E140*F140*G123,7)</f>
        <v>0.0400545</v>
      </c>
      <c r="H140" s="59"/>
      <c r="I140" s="71"/>
      <c r="J140" s="59">
        <f>ROUND(SmtRes!AG380/SmtRes!DO380,2)</f>
        <v>811.79</v>
      </c>
      <c r="K140" s="71"/>
      <c r="L140" s="59">
        <f>SmtRes!DH380</f>
        <v>32.52</v>
      </c>
      <c r="CE140">
        <v>1</v>
      </c>
    </row>
    <row r="141" ht="28.5" spans="1:12">
      <c r="A141" s="56"/>
      <c r="B141" s="56" t="str">
        <f>EtalonRes!I553</f>
        <v>20.1.01.01</v>
      </c>
      <c r="C141" s="56" t="str">
        <f>EtalonRes!K553</f>
        <v>Комплект линейной арматуры для крепления СИП-2 на опоре ВЛИ</v>
      </c>
      <c r="D141" s="57" t="str">
        <f>EtalonRes!O553</f>
        <v>ШТ</v>
      </c>
      <c r="E141" s="58">
        <f>EtalonRes!X553</f>
        <v>0</v>
      </c>
      <c r="F141" s="58"/>
      <c r="G141" s="58">
        <f>ROUND(EtalonRes!AG553*Source!I141,7)</f>
        <v>0</v>
      </c>
      <c r="H141" s="59"/>
      <c r="I141" s="71"/>
      <c r="J141" s="59"/>
      <c r="K141" s="71"/>
      <c r="L141" s="59"/>
    </row>
    <row r="142" ht="28.5" spans="1:12">
      <c r="A142" s="56"/>
      <c r="B142" s="56" t="str">
        <f>EtalonRes!I554</f>
        <v>20.1.01.11</v>
      </c>
      <c r="C142" s="56" t="str">
        <f>EtalonRes!K554</f>
        <v>Комплект линейной арматуры для устройства заземлений на опорах ВЛИ</v>
      </c>
      <c r="D142" s="57" t="str">
        <f>EtalonRes!O554</f>
        <v>ШТ</v>
      </c>
      <c r="E142" s="58">
        <f>EtalonRes!X554</f>
        <v>0</v>
      </c>
      <c r="F142" s="58"/>
      <c r="G142" s="58">
        <f>ROUND(EtalonRes!AG554*Source!I141,7)</f>
        <v>0</v>
      </c>
      <c r="H142" s="59"/>
      <c r="I142" s="71"/>
      <c r="J142" s="59"/>
      <c r="K142" s="71"/>
      <c r="L142" s="59"/>
    </row>
    <row r="143" ht="28.5" spans="1:12">
      <c r="A143" s="56"/>
      <c r="B143" s="56" t="str">
        <f>EtalonRes!I555</f>
        <v>21.2.01.01</v>
      </c>
      <c r="C143" s="63" t="str">
        <f>EtalonRes!K555</f>
        <v>Провода самонесущие изолированные для ВЛИ</v>
      </c>
      <c r="D143" s="64" t="str">
        <f>EtalonRes!O555</f>
        <v>1000 м</v>
      </c>
      <c r="E143" s="65">
        <f>EtalonRes!X555</f>
        <v>0</v>
      </c>
      <c r="F143" s="65"/>
      <c r="G143" s="65">
        <f>ROUND(EtalonRes!AG555*Source!I141,7)</f>
        <v>0</v>
      </c>
      <c r="H143" s="66"/>
      <c r="I143" s="73"/>
      <c r="J143" s="66"/>
      <c r="K143" s="73"/>
      <c r="L143" s="66"/>
    </row>
    <row r="144" ht="15" spans="1:12">
      <c r="A144" s="56"/>
      <c r="B144" s="56"/>
      <c r="C144" s="74" t="s">
        <v>66</v>
      </c>
      <c r="D144" s="57"/>
      <c r="E144" s="58"/>
      <c r="F144" s="58"/>
      <c r="G144" s="58"/>
      <c r="H144" s="59"/>
      <c r="I144" s="71"/>
      <c r="J144" s="59"/>
      <c r="K144" s="71"/>
      <c r="L144" s="59">
        <f>L125+L130+L131</f>
        <v>5404.97</v>
      </c>
    </row>
    <row r="145" ht="14.25" spans="1:12">
      <c r="A145" s="56"/>
      <c r="B145" s="56"/>
      <c r="C145" s="56" t="s">
        <v>67</v>
      </c>
      <c r="D145" s="57"/>
      <c r="E145" s="58"/>
      <c r="F145" s="58"/>
      <c r="G145" s="58"/>
      <c r="H145" s="59"/>
      <c r="I145" s="71"/>
      <c r="J145" s="59"/>
      <c r="K145" s="71"/>
      <c r="L145" s="59">
        <f>SUM(AR123:AR148)+SUM(AS123:AS148)+SUM(AT123:AT148)+SUM(AU123:AU148)+SUM(AV123:AV148)</f>
        <v>4748.28</v>
      </c>
    </row>
    <row r="146" ht="14.25" spans="1:12">
      <c r="A146" s="56"/>
      <c r="B146" s="56" t="s">
        <v>68</v>
      </c>
      <c r="C146" s="56" t="s">
        <v>69</v>
      </c>
      <c r="D146" s="57" t="s">
        <v>70</v>
      </c>
      <c r="E146" s="58">
        <f>Source!BZ141</f>
        <v>103</v>
      </c>
      <c r="F146" s="58"/>
      <c r="G146" s="58">
        <f>Source!AT141</f>
        <v>103</v>
      </c>
      <c r="H146" s="59"/>
      <c r="I146" s="71"/>
      <c r="J146" s="59"/>
      <c r="K146" s="71"/>
      <c r="L146" s="59">
        <f ca="1">SUM(AZ123:AZ148)</f>
        <v>4890.73</v>
      </c>
    </row>
    <row r="147" ht="14.25" spans="1:12">
      <c r="A147" s="63"/>
      <c r="B147" s="63" t="s">
        <v>71</v>
      </c>
      <c r="C147" s="63" t="s">
        <v>72</v>
      </c>
      <c r="D147" s="64" t="s">
        <v>70</v>
      </c>
      <c r="E147" s="65">
        <f>Source!CA141</f>
        <v>60</v>
      </c>
      <c r="F147" s="65"/>
      <c r="G147" s="65">
        <f>Source!AU141</f>
        <v>60</v>
      </c>
      <c r="H147" s="66"/>
      <c r="I147" s="73"/>
      <c r="J147" s="66"/>
      <c r="K147" s="73"/>
      <c r="L147" s="66">
        <f ca="1">SUM(BA123:BA148)</f>
        <v>2848.97</v>
      </c>
    </row>
    <row r="148" ht="15" spans="3:82">
      <c r="C148" s="75" t="s">
        <v>73</v>
      </c>
      <c r="D148" s="75"/>
      <c r="E148" s="75"/>
      <c r="F148" s="75"/>
      <c r="G148" s="75"/>
      <c r="H148" s="75"/>
      <c r="I148" s="76">
        <f ca="1">IF(E123&lt;&gt;0,K148/E123,0)</f>
        <v>305690</v>
      </c>
      <c r="J148" s="76"/>
      <c r="K148" s="76">
        <f ca="1">L125+L130+L146+L147+L131</f>
        <v>13144.67</v>
      </c>
      <c r="L148" s="76"/>
      <c r="AD148">
        <f ca="1">ROUND((Source!AT141/100)*((ROUND(SUMIF(SmtRes!AQ371:SmtRes!AQ380,"=1",SmtRes!AD371:SmtRes!AD380)*Source!I141,2)+ROUND(SUMIF(SmtRes!AQ371:SmtRes!AQ380,"=1",SmtRes!AC371:SmtRes!AC380)*Source!I141,2))),2)</f>
        <v>294.61</v>
      </c>
      <c r="AE148">
        <f ca="1">ROUND((Source!AU141/100)*((ROUND(SUMIF(SmtRes!AQ371:SmtRes!AQ380,"=1",SmtRes!AD371:SmtRes!AD380)*Source!I141,2)+ROUND(SUMIF(SmtRes!AQ371:SmtRes!AQ380,"=1",SmtRes!AC371:SmtRes!AC380)*Source!I141,2))),2)</f>
        <v>171.62</v>
      </c>
      <c r="AN148" s="77">
        <f ca="1">L125+L130+L146+L147+L131</f>
        <v>13144.67</v>
      </c>
      <c r="AO148" s="77">
        <f>L130</f>
        <v>656.69</v>
      </c>
      <c r="AQ148" t="s">
        <v>74</v>
      </c>
      <c r="AR148" s="77">
        <f>L125</f>
        <v>3738.79</v>
      </c>
      <c r="AT148" s="77">
        <f>L131</f>
        <v>1009.49</v>
      </c>
      <c r="AV148" t="s">
        <v>74</v>
      </c>
      <c r="AW148">
        <f>0</f>
        <v>0</v>
      </c>
      <c r="AZ148">
        <f ca="1">Source!X141</f>
        <v>4890.73</v>
      </c>
      <c r="BA148">
        <f ca="1">Source!Y141</f>
        <v>2848.97</v>
      </c>
      <c r="CD148">
        <v>1</v>
      </c>
    </row>
    <row r="149" ht="42.75" spans="1:12">
      <c r="A149" s="88" t="s">
        <v>112</v>
      </c>
      <c r="B149" s="56" t="s">
        <v>113</v>
      </c>
      <c r="C149" s="56" t="str">
        <f>Source!G145</f>
        <v>При изменении количества опор на 1 км ВЛИ добавлять или исключать: к норме 33-04-017-01</v>
      </c>
      <c r="D149" s="57" t="str">
        <f>Source!H145</f>
        <v>ШТ</v>
      </c>
      <c r="E149" s="58">
        <f>Source!K145</f>
        <v>2</v>
      </c>
      <c r="F149" s="58"/>
      <c r="G149" s="58">
        <f>Source!I145</f>
        <v>2</v>
      </c>
      <c r="H149" s="59"/>
      <c r="I149" s="71"/>
      <c r="J149" s="59"/>
      <c r="K149" s="71"/>
      <c r="L149" s="59"/>
    </row>
    <row r="150" spans="3:12">
      <c r="C150" s="60" t="s">
        <v>49</v>
      </c>
      <c r="D150" s="60"/>
      <c r="E150" s="60"/>
      <c r="F150" s="60"/>
      <c r="G150" s="60"/>
      <c r="H150" s="60"/>
      <c r="I150" s="60"/>
      <c r="J150" s="60"/>
      <c r="K150" s="60"/>
      <c r="L150" s="60"/>
    </row>
    <row r="151" ht="15" spans="1:12">
      <c r="A151" s="61"/>
      <c r="B151" s="58">
        <v>1</v>
      </c>
      <c r="C151" s="61" t="s">
        <v>50</v>
      </c>
      <c r="D151" s="57" t="s">
        <v>28</v>
      </c>
      <c r="E151" s="62"/>
      <c r="F151" s="58"/>
      <c r="G151" s="58">
        <f ca="1">Source!U145</f>
        <v>4.163</v>
      </c>
      <c r="H151" s="58"/>
      <c r="I151" s="58"/>
      <c r="J151" s="58"/>
      <c r="K151" s="58"/>
      <c r="L151" s="72">
        <f>SUM(L152:L154)-SUMIF(CE152:CE154,1,L152:L154)</f>
        <v>3314.66</v>
      </c>
    </row>
    <row r="152" ht="14.25" spans="1:12">
      <c r="A152" s="56"/>
      <c r="B152" s="56" t="s">
        <v>100</v>
      </c>
      <c r="C152" s="56" t="s">
        <v>101</v>
      </c>
      <c r="D152" s="57" t="s">
        <v>99</v>
      </c>
      <c r="E152" s="58">
        <v>0.91</v>
      </c>
      <c r="F152" s="58">
        <f>ROUND((0.15+1),7)</f>
        <v>1.15</v>
      </c>
      <c r="G152" s="58">
        <f>SmtRes!CX411</f>
        <v>2.093</v>
      </c>
      <c r="H152" s="59"/>
      <c r="I152" s="71"/>
      <c r="J152" s="59">
        <f>SmtRes!CZ411</f>
        <v>720.91</v>
      </c>
      <c r="K152" s="71"/>
      <c r="L152" s="59">
        <f>SmtRes!DI411</f>
        <v>1508.86</v>
      </c>
    </row>
    <row r="153" ht="14.25" spans="1:12">
      <c r="A153" s="56"/>
      <c r="B153" s="56" t="s">
        <v>102</v>
      </c>
      <c r="C153" s="56" t="s">
        <v>103</v>
      </c>
      <c r="D153" s="57" t="s">
        <v>99</v>
      </c>
      <c r="E153" s="58">
        <v>0.45</v>
      </c>
      <c r="F153" s="58">
        <f>ROUND((0.15+1),7)</f>
        <v>1.15</v>
      </c>
      <c r="G153" s="58">
        <f>SmtRes!CX412</f>
        <v>1.035</v>
      </c>
      <c r="H153" s="59"/>
      <c r="I153" s="71"/>
      <c r="J153" s="59">
        <f>SmtRes!CZ412</f>
        <v>811.79</v>
      </c>
      <c r="K153" s="71"/>
      <c r="L153" s="59">
        <f>SmtRes!DI412</f>
        <v>840.2</v>
      </c>
    </row>
    <row r="154" ht="14.25" spans="1:12">
      <c r="A154" s="56"/>
      <c r="B154" s="56" t="s">
        <v>104</v>
      </c>
      <c r="C154" s="56" t="s">
        <v>105</v>
      </c>
      <c r="D154" s="57" t="s">
        <v>99</v>
      </c>
      <c r="E154" s="58">
        <v>0.45</v>
      </c>
      <c r="F154" s="58">
        <f>ROUND((0.15+1),7)</f>
        <v>1.15</v>
      </c>
      <c r="G154" s="58">
        <f>SmtRes!CX413</f>
        <v>1.035</v>
      </c>
      <c r="H154" s="59"/>
      <c r="I154" s="71"/>
      <c r="J154" s="59">
        <f>SmtRes!CZ413</f>
        <v>932.95</v>
      </c>
      <c r="K154" s="71"/>
      <c r="L154" s="59">
        <f>SmtRes!DI413</f>
        <v>965.6</v>
      </c>
    </row>
    <row r="155" ht="15" spans="1:12">
      <c r="A155" s="61"/>
      <c r="B155" s="58">
        <v>2</v>
      </c>
      <c r="C155" s="61" t="s">
        <v>53</v>
      </c>
      <c r="D155" s="57"/>
      <c r="E155" s="62"/>
      <c r="F155" s="58"/>
      <c r="G155" s="58"/>
      <c r="H155" s="58"/>
      <c r="I155" s="58"/>
      <c r="J155" s="58"/>
      <c r="K155" s="58"/>
      <c r="L155" s="72">
        <f>SUM(L156:L158)-SUMIF(CE156:CE158,1,L156:L158)</f>
        <v>512.3</v>
      </c>
    </row>
    <row r="156" ht="15" spans="1:83">
      <c r="A156" s="61"/>
      <c r="B156" s="58"/>
      <c r="C156" s="61" t="s">
        <v>54</v>
      </c>
      <c r="D156" s="57" t="s">
        <v>28</v>
      </c>
      <c r="E156" s="62"/>
      <c r="F156" s="58"/>
      <c r="G156" s="58">
        <f ca="1">Source!V145</f>
        <v>1.012</v>
      </c>
      <c r="H156" s="58"/>
      <c r="I156" s="58"/>
      <c r="J156" s="58"/>
      <c r="K156" s="58"/>
      <c r="L156" s="72">
        <f>SUMIF(CE157:CE158,1,L157:L158)</f>
        <v>821.53</v>
      </c>
      <c r="CE156">
        <v>1</v>
      </c>
    </row>
    <row r="157" ht="28.5" spans="1:12">
      <c r="A157" s="56"/>
      <c r="B157" s="56" t="s">
        <v>108</v>
      </c>
      <c r="C157" s="56" t="s">
        <v>109</v>
      </c>
      <c r="D157" s="57" t="s">
        <v>57</v>
      </c>
      <c r="E157" s="58">
        <v>0.44</v>
      </c>
      <c r="F157" s="58">
        <f>ROUND((0.15+1),7)</f>
        <v>1.15</v>
      </c>
      <c r="G157" s="58">
        <f>SmtRes!CX415</f>
        <v>1.012</v>
      </c>
      <c r="H157" s="59">
        <f>SmtRes!CZ415</f>
        <v>346.73</v>
      </c>
      <c r="I157" s="71">
        <f>SmtRes!AJ415</f>
        <v>1.46</v>
      </c>
      <c r="J157" s="59">
        <f>ROUND(H157*I157,2)</f>
        <v>506.23</v>
      </c>
      <c r="K157" s="71"/>
      <c r="L157" s="59">
        <f>SmtRes!DG415</f>
        <v>512.3</v>
      </c>
    </row>
    <row r="158" ht="28.5" spans="1:83">
      <c r="A158" s="56"/>
      <c r="B158" s="56" t="s">
        <v>64</v>
      </c>
      <c r="C158" s="56" t="s">
        <v>65</v>
      </c>
      <c r="D158" s="57" t="s">
        <v>28</v>
      </c>
      <c r="E158" s="58">
        <f>SmtRes!DO415*SmtRes!AT415</f>
        <v>0.44</v>
      </c>
      <c r="F158" s="58">
        <f>ROUND((0.15+1),7)</f>
        <v>1.15</v>
      </c>
      <c r="G158" s="58">
        <f>ROUND(E158*F158*G149,7)</f>
        <v>1.012</v>
      </c>
      <c r="H158" s="59"/>
      <c r="I158" s="71"/>
      <c r="J158" s="59">
        <f>ROUND(SmtRes!AG415/SmtRes!DO415,2)</f>
        <v>811.79</v>
      </c>
      <c r="K158" s="71"/>
      <c r="L158" s="59">
        <f>SmtRes!DH415</f>
        <v>821.53</v>
      </c>
      <c r="CE158">
        <v>1</v>
      </c>
    </row>
    <row r="159" ht="28.5" spans="1:12">
      <c r="A159" s="56"/>
      <c r="B159" s="56" t="str">
        <f>EtalonRes!I600</f>
        <v>20.1.01.01</v>
      </c>
      <c r="C159" s="56" t="str">
        <f>EtalonRes!K600</f>
        <v>Комплект линейной арматуры для крепления СИП-2 на опоре ВЛИ</v>
      </c>
      <c r="D159" s="57" t="str">
        <f>EtalonRes!O600</f>
        <v>ШТ</v>
      </c>
      <c r="E159" s="58">
        <f>EtalonRes!X600</f>
        <v>0</v>
      </c>
      <c r="F159" s="58"/>
      <c r="G159" s="58">
        <f>ROUND(EtalonRes!AG600*Source!I145,7)</f>
        <v>0</v>
      </c>
      <c r="H159" s="59"/>
      <c r="I159" s="71"/>
      <c r="J159" s="59"/>
      <c r="K159" s="71"/>
      <c r="L159" s="59"/>
    </row>
    <row r="160" ht="28.5" spans="1:12">
      <c r="A160" s="56"/>
      <c r="B160" s="56" t="str">
        <f>EtalonRes!I601</f>
        <v>20.1.01.11</v>
      </c>
      <c r="C160" s="63" t="str">
        <f>EtalonRes!K601</f>
        <v>Комплект линейной арматуры для устройства заземлений на опорах ВЛИ</v>
      </c>
      <c r="D160" s="64" t="str">
        <f>EtalonRes!O601</f>
        <v>ШТ</v>
      </c>
      <c r="E160" s="65">
        <f>EtalonRes!X601</f>
        <v>0</v>
      </c>
      <c r="F160" s="65"/>
      <c r="G160" s="65">
        <f>ROUND(EtalonRes!AG601*Source!I145,7)</f>
        <v>0</v>
      </c>
      <c r="H160" s="66"/>
      <c r="I160" s="73"/>
      <c r="J160" s="66"/>
      <c r="K160" s="73"/>
      <c r="L160" s="66"/>
    </row>
    <row r="161" ht="15" spans="1:12">
      <c r="A161" s="56"/>
      <c r="B161" s="56"/>
      <c r="C161" s="74" t="s">
        <v>66</v>
      </c>
      <c r="D161" s="57"/>
      <c r="E161" s="58"/>
      <c r="F161" s="58"/>
      <c r="G161" s="58"/>
      <c r="H161" s="59"/>
      <c r="I161" s="71"/>
      <c r="J161" s="59"/>
      <c r="K161" s="71"/>
      <c r="L161" s="59">
        <f>L151+L155+L156</f>
        <v>4648.49</v>
      </c>
    </row>
    <row r="162" ht="14.25" spans="1:12">
      <c r="A162" s="56"/>
      <c r="B162" s="56"/>
      <c r="C162" s="56" t="s">
        <v>67</v>
      </c>
      <c r="D162" s="57"/>
      <c r="E162" s="58"/>
      <c r="F162" s="58"/>
      <c r="G162" s="58"/>
      <c r="H162" s="59"/>
      <c r="I162" s="71"/>
      <c r="J162" s="59"/>
      <c r="K162" s="71"/>
      <c r="L162" s="59">
        <f>SUM(AR149:AR165)+SUM(AS149:AS165)+SUM(AT149:AT165)+SUM(AU149:AU165)+SUM(AV149:AV165)</f>
        <v>4136.19</v>
      </c>
    </row>
    <row r="163" ht="14.25" spans="1:12">
      <c r="A163" s="56"/>
      <c r="B163" s="56" t="s">
        <v>68</v>
      </c>
      <c r="C163" s="56" t="s">
        <v>69</v>
      </c>
      <c r="D163" s="57" t="s">
        <v>70</v>
      </c>
      <c r="E163" s="58">
        <f>Source!BZ145</f>
        <v>103</v>
      </c>
      <c r="F163" s="58"/>
      <c r="G163" s="58">
        <f>Source!AT145</f>
        <v>103</v>
      </c>
      <c r="H163" s="59"/>
      <c r="I163" s="71"/>
      <c r="J163" s="59"/>
      <c r="K163" s="71"/>
      <c r="L163" s="59">
        <f ca="1">SUM(AZ149:AZ165)</f>
        <v>4260.28</v>
      </c>
    </row>
    <row r="164" ht="14.25" spans="1:12">
      <c r="A164" s="63"/>
      <c r="B164" s="63" t="s">
        <v>71</v>
      </c>
      <c r="C164" s="63" t="s">
        <v>72</v>
      </c>
      <c r="D164" s="64" t="s">
        <v>70</v>
      </c>
      <c r="E164" s="65">
        <f>Source!CA145</f>
        <v>60</v>
      </c>
      <c r="F164" s="65"/>
      <c r="G164" s="65">
        <f>Source!AU145</f>
        <v>60</v>
      </c>
      <c r="H164" s="66"/>
      <c r="I164" s="73"/>
      <c r="J164" s="66"/>
      <c r="K164" s="73"/>
      <c r="L164" s="66">
        <f ca="1">SUM(BA149:BA165)</f>
        <v>2481.71</v>
      </c>
    </row>
    <row r="165" ht="15" spans="3:82">
      <c r="C165" s="75" t="s">
        <v>73</v>
      </c>
      <c r="D165" s="75"/>
      <c r="E165" s="75"/>
      <c r="F165" s="75"/>
      <c r="G165" s="75"/>
      <c r="H165" s="75"/>
      <c r="I165" s="76">
        <f ca="1">IF(E149&lt;&gt;0,K165/E149,0)</f>
        <v>5695.24</v>
      </c>
      <c r="J165" s="76"/>
      <c r="K165" s="76">
        <f ca="1">L151+L155+L163+L164+L156</f>
        <v>11390.48</v>
      </c>
      <c r="L165" s="76"/>
      <c r="AD165">
        <f ca="1">ROUND((Source!AT145/100)*((ROUND(SUMIF(SmtRes!AQ411:SmtRes!AQ415,"=1",SmtRes!AD411:SmtRes!AD415)*Source!I145,2)+ROUND(SUMIF(SmtRes!AQ411:SmtRes!AQ415,"=1",SmtRes!AC411:SmtRes!AC415)*Source!I145,2))),2)</f>
        <v>6751.53</v>
      </c>
      <c r="AE165">
        <f ca="1">ROUND((Source!AU145/100)*((ROUND(SUMIF(SmtRes!AQ411:SmtRes!AQ415,"=1",SmtRes!AD411:SmtRes!AD415)*Source!I145,2)+ROUND(SUMIF(SmtRes!AQ411:SmtRes!AQ415,"=1",SmtRes!AC411:SmtRes!AC415)*Source!I145,2))),2)</f>
        <v>3932.93</v>
      </c>
      <c r="AN165" s="77">
        <f ca="1">L151+L155+L163+L164+L156</f>
        <v>11390.48</v>
      </c>
      <c r="AO165" s="77">
        <f>L155</f>
        <v>512.3</v>
      </c>
      <c r="AQ165" t="s">
        <v>74</v>
      </c>
      <c r="AR165" s="77">
        <f>L151</f>
        <v>3314.66</v>
      </c>
      <c r="AT165" s="77">
        <f>L156</f>
        <v>821.53</v>
      </c>
      <c r="AV165" t="s">
        <v>74</v>
      </c>
      <c r="AW165">
        <f>0</f>
        <v>0</v>
      </c>
      <c r="AZ165">
        <f ca="1">Source!X145</f>
        <v>4260.28</v>
      </c>
      <c r="BA165">
        <f ca="1">Source!Y145</f>
        <v>2481.71</v>
      </c>
      <c r="CD165">
        <v>1</v>
      </c>
    </row>
    <row r="167" ht="15" spans="1:12">
      <c r="A167" s="78"/>
      <c r="B167" s="79"/>
      <c r="C167" s="74" t="s">
        <v>114</v>
      </c>
      <c r="D167" s="74"/>
      <c r="E167" s="74"/>
      <c r="F167" s="74"/>
      <c r="G167" s="74"/>
      <c r="H167" s="74"/>
      <c r="I167" s="72"/>
      <c r="J167" s="78"/>
      <c r="K167" s="83"/>
      <c r="L167" s="72">
        <f>L169+L170+L176+L180</f>
        <v>33013.59</v>
      </c>
    </row>
    <row r="168" ht="14.25" spans="1:12">
      <c r="A168" s="80"/>
      <c r="B168" s="81"/>
      <c r="C168" s="82" t="s">
        <v>115</v>
      </c>
      <c r="D168" s="56"/>
      <c r="E168" s="56"/>
      <c r="F168" s="56"/>
      <c r="G168" s="56"/>
      <c r="H168" s="56"/>
      <c r="I168" s="59"/>
      <c r="J168" s="80"/>
      <c r="K168" s="58"/>
      <c r="L168" s="59"/>
    </row>
    <row r="169" ht="14.25" spans="1:12">
      <c r="A169" s="80"/>
      <c r="B169" s="81"/>
      <c r="C169" s="56" t="s">
        <v>116</v>
      </c>
      <c r="D169" s="56"/>
      <c r="E169" s="56"/>
      <c r="F169" s="56"/>
      <c r="G169" s="56"/>
      <c r="H169" s="56"/>
      <c r="I169" s="59"/>
      <c r="J169" s="80"/>
      <c r="K169" s="58"/>
      <c r="L169" s="59">
        <f>SUM(AR53:AR165)</f>
        <v>15879.89</v>
      </c>
    </row>
    <row r="170" ht="14.25" hidden="1" spans="1:12">
      <c r="A170" s="80"/>
      <c r="B170" s="81"/>
      <c r="C170" s="56" t="s">
        <v>117</v>
      </c>
      <c r="D170" s="56"/>
      <c r="E170" s="56"/>
      <c r="F170" s="56"/>
      <c r="G170" s="56"/>
      <c r="H170" s="56"/>
      <c r="I170" s="59"/>
      <c r="J170" s="80"/>
      <c r="K170" s="58"/>
      <c r="L170" s="59">
        <f>L172+L175+L174</f>
        <v>17065.28</v>
      </c>
    </row>
    <row r="171" ht="14.25" hidden="1" spans="1:12">
      <c r="A171" s="80"/>
      <c r="B171" s="81"/>
      <c r="C171" s="82" t="s">
        <v>118</v>
      </c>
      <c r="D171" s="56"/>
      <c r="E171" s="56"/>
      <c r="F171" s="56"/>
      <c r="G171" s="56"/>
      <c r="H171" s="56"/>
      <c r="I171" s="59"/>
      <c r="J171" s="80"/>
      <c r="K171" s="58"/>
      <c r="L171" s="59"/>
    </row>
    <row r="172" ht="14.25" spans="1:12">
      <c r="A172" s="80"/>
      <c r="B172" s="81"/>
      <c r="C172" s="56" t="s">
        <v>117</v>
      </c>
      <c r="D172" s="56"/>
      <c r="E172" s="56"/>
      <c r="F172" s="56"/>
      <c r="G172" s="56"/>
      <c r="H172" s="56"/>
      <c r="I172" s="59"/>
      <c r="J172" s="80"/>
      <c r="K172" s="58"/>
      <c r="L172" s="59">
        <f>SUM(AO53:AO165)</f>
        <v>10662.2</v>
      </c>
    </row>
    <row r="173" ht="14.25" hidden="1" spans="1:12">
      <c r="A173" s="80"/>
      <c r="B173" s="81"/>
      <c r="C173" s="82" t="s">
        <v>119</v>
      </c>
      <c r="D173" s="56"/>
      <c r="E173" s="56"/>
      <c r="F173" s="56"/>
      <c r="G173" s="56"/>
      <c r="H173" s="56"/>
      <c r="I173" s="59"/>
      <c r="J173" s="80"/>
      <c r="K173" s="58"/>
      <c r="L173" s="59"/>
    </row>
    <row r="174" ht="14.25" spans="1:12">
      <c r="A174" s="80"/>
      <c r="B174" s="81"/>
      <c r="C174" s="56" t="s">
        <v>120</v>
      </c>
      <c r="D174" s="56"/>
      <c r="E174" s="56"/>
      <c r="F174" s="56"/>
      <c r="G174" s="56"/>
      <c r="H174" s="56"/>
      <c r="I174" s="59"/>
      <c r="J174" s="80"/>
      <c r="K174" s="58"/>
      <c r="L174" s="59">
        <f>SUM(AT53:AT165)</f>
        <v>6403.08</v>
      </c>
    </row>
    <row r="175" ht="14.25" hidden="1" spans="1:12">
      <c r="A175" s="80"/>
      <c r="B175" s="81"/>
      <c r="C175" s="56" t="s">
        <v>121</v>
      </c>
      <c r="D175" s="56"/>
      <c r="E175" s="56"/>
      <c r="F175" s="56"/>
      <c r="G175" s="56"/>
      <c r="H175" s="56"/>
      <c r="I175" s="59"/>
      <c r="J175" s="80"/>
      <c r="K175" s="58"/>
      <c r="L175" s="59">
        <f>SUM(AV53:AV165)</f>
        <v>0</v>
      </c>
    </row>
    <row r="176" ht="14.25" spans="1:12">
      <c r="A176" s="80"/>
      <c r="B176" s="81"/>
      <c r="C176" s="56" t="s">
        <v>122</v>
      </c>
      <c r="D176" s="56"/>
      <c r="E176" s="56"/>
      <c r="F176" s="56"/>
      <c r="G176" s="56"/>
      <c r="H176" s="56"/>
      <c r="I176" s="59"/>
      <c r="J176" s="80"/>
      <c r="K176" s="58"/>
      <c r="L176" s="59">
        <f>L178+L179</f>
        <v>68.42</v>
      </c>
    </row>
    <row r="177" ht="14.25" spans="1:12">
      <c r="A177" s="80"/>
      <c r="B177" s="81"/>
      <c r="C177" s="82" t="s">
        <v>118</v>
      </c>
      <c r="D177" s="56"/>
      <c r="E177" s="56"/>
      <c r="F177" s="56"/>
      <c r="G177" s="56"/>
      <c r="H177" s="56"/>
      <c r="I177" s="59"/>
      <c r="J177" s="80"/>
      <c r="K177" s="58"/>
      <c r="L177" s="59"/>
    </row>
    <row r="178" ht="14.25" spans="1:12">
      <c r="A178" s="80"/>
      <c r="B178" s="81"/>
      <c r="C178" s="56" t="s">
        <v>123</v>
      </c>
      <c r="D178" s="56"/>
      <c r="E178" s="56"/>
      <c r="F178" s="56"/>
      <c r="G178" s="56"/>
      <c r="H178" s="56"/>
      <c r="I178" s="59"/>
      <c r="J178" s="80"/>
      <c r="K178" s="58"/>
      <c r="L178" s="59">
        <f>SUM(AW53:AW165)-SUM(BK53:BK165)</f>
        <v>68.42</v>
      </c>
    </row>
    <row r="179" ht="14.25" hidden="1" spans="1:12">
      <c r="A179" s="80"/>
      <c r="B179" s="81"/>
      <c r="C179" s="56" t="s">
        <v>124</v>
      </c>
      <c r="D179" s="56"/>
      <c r="E179" s="56"/>
      <c r="F179" s="56"/>
      <c r="G179" s="56"/>
      <c r="H179" s="56"/>
      <c r="I179" s="59"/>
      <c r="J179" s="80"/>
      <c r="K179" s="58"/>
      <c r="L179" s="59">
        <f>SUM(BC53:BC165)</f>
        <v>0</v>
      </c>
    </row>
    <row r="180" ht="14.25" hidden="1" spans="1:12">
      <c r="A180" s="80"/>
      <c r="B180" s="81"/>
      <c r="C180" s="56" t="s">
        <v>125</v>
      </c>
      <c r="D180" s="56"/>
      <c r="E180" s="56"/>
      <c r="F180" s="56"/>
      <c r="G180" s="56"/>
      <c r="H180" s="56"/>
      <c r="I180" s="59"/>
      <c r="J180" s="80"/>
      <c r="K180" s="58"/>
      <c r="L180" s="59">
        <f>SUM(BB53:BB165)</f>
        <v>0</v>
      </c>
    </row>
    <row r="181" ht="14.25" spans="1:12">
      <c r="A181" s="80"/>
      <c r="B181" s="81"/>
      <c r="C181" s="56" t="s">
        <v>126</v>
      </c>
      <c r="D181" s="56"/>
      <c r="E181" s="56"/>
      <c r="F181" s="56"/>
      <c r="G181" s="56"/>
      <c r="H181" s="56"/>
      <c r="I181" s="59"/>
      <c r="J181" s="80"/>
      <c r="K181" s="58"/>
      <c r="L181" s="59">
        <f>SUM(AR53:AR165)+SUM(AT53:AT165)+SUM(AV53:AV165)</f>
        <v>22282.97</v>
      </c>
    </row>
    <row r="182" ht="14.25" spans="1:12">
      <c r="A182" s="80"/>
      <c r="B182" s="81"/>
      <c r="C182" s="56" t="s">
        <v>127</v>
      </c>
      <c r="D182" s="56"/>
      <c r="E182" s="56"/>
      <c r="F182" s="56"/>
      <c r="G182" s="56"/>
      <c r="H182" s="56"/>
      <c r="I182" s="59"/>
      <c r="J182" s="80"/>
      <c r="K182" s="58"/>
      <c r="L182" s="59">
        <f ca="1">SUM(AZ53:AZ165)</f>
        <v>22951.46</v>
      </c>
    </row>
    <row r="183" ht="14.25" spans="1:12">
      <c r="A183" s="80"/>
      <c r="B183" s="81"/>
      <c r="C183" s="56" t="s">
        <v>128</v>
      </c>
      <c r="D183" s="56"/>
      <c r="E183" s="56"/>
      <c r="F183" s="56"/>
      <c r="G183" s="56"/>
      <c r="H183" s="56"/>
      <c r="I183" s="59"/>
      <c r="J183" s="80"/>
      <c r="K183" s="58"/>
      <c r="L183" s="59">
        <f ca="1">SUM(BA53:BA165)</f>
        <v>13369.78</v>
      </c>
    </row>
    <row r="184" ht="14.25" hidden="1" spans="1:12">
      <c r="A184" s="80"/>
      <c r="B184" s="81"/>
      <c r="C184" s="56" t="s">
        <v>129</v>
      </c>
      <c r="D184" s="56"/>
      <c r="E184" s="56"/>
      <c r="F184" s="56"/>
      <c r="G184" s="56"/>
      <c r="H184" s="56"/>
      <c r="I184" s="59"/>
      <c r="J184" s="80"/>
      <c r="K184" s="58"/>
      <c r="L184" s="59">
        <f>L186+L187</f>
        <v>0</v>
      </c>
    </row>
    <row r="185" ht="14.25" hidden="1" spans="1:12">
      <c r="A185" s="80"/>
      <c r="B185" s="81"/>
      <c r="C185" s="82" t="s">
        <v>115</v>
      </c>
      <c r="D185" s="56"/>
      <c r="E185" s="56"/>
      <c r="F185" s="56"/>
      <c r="G185" s="56"/>
      <c r="H185" s="56"/>
      <c r="I185" s="59"/>
      <c r="J185" s="80"/>
      <c r="K185" s="58"/>
      <c r="L185" s="59"/>
    </row>
    <row r="186" ht="14.25" hidden="1" spans="1:12">
      <c r="A186" s="80"/>
      <c r="B186" s="81"/>
      <c r="C186" s="56" t="s">
        <v>130</v>
      </c>
      <c r="D186" s="56"/>
      <c r="E186" s="56"/>
      <c r="F186" s="56"/>
      <c r="G186" s="56"/>
      <c r="H186" s="56"/>
      <c r="I186" s="59"/>
      <c r="J186" s="80"/>
      <c r="K186" s="58"/>
      <c r="L186" s="59">
        <f>SUM(BK53:BK165)</f>
        <v>0</v>
      </c>
    </row>
    <row r="187" ht="14.25" hidden="1" spans="1:12">
      <c r="A187" s="80"/>
      <c r="B187" s="81"/>
      <c r="C187" s="56" t="s">
        <v>131</v>
      </c>
      <c r="D187" s="56"/>
      <c r="E187" s="56"/>
      <c r="F187" s="56"/>
      <c r="G187" s="56"/>
      <c r="H187" s="56"/>
      <c r="I187" s="59"/>
      <c r="J187" s="80"/>
      <c r="K187" s="58"/>
      <c r="L187" s="59">
        <f>SUM(BD53:BD165)</f>
        <v>0</v>
      </c>
    </row>
    <row r="188" ht="14.25" hidden="1" spans="1:12">
      <c r="A188" s="80"/>
      <c r="B188" s="81"/>
      <c r="C188" s="56" t="s">
        <v>132</v>
      </c>
      <c r="D188" s="56"/>
      <c r="E188" s="56"/>
      <c r="F188" s="56"/>
      <c r="G188" s="56"/>
      <c r="H188" s="56"/>
      <c r="I188" s="59"/>
      <c r="J188" s="80"/>
      <c r="K188" s="58"/>
      <c r="L188" s="59"/>
    </row>
    <row r="189" ht="14.25" hidden="1" spans="1:12">
      <c r="A189" s="80"/>
      <c r="B189" s="81"/>
      <c r="C189" s="56" t="s">
        <v>132</v>
      </c>
      <c r="D189" s="56"/>
      <c r="E189" s="56"/>
      <c r="F189" s="56"/>
      <c r="G189" s="56"/>
      <c r="H189" s="56"/>
      <c r="I189" s="59"/>
      <c r="J189" s="80"/>
      <c r="K189" s="58"/>
      <c r="L189" s="59">
        <f>SUM(BQ53:BQ165)</f>
        <v>0</v>
      </c>
    </row>
    <row r="190" ht="14.25" hidden="1" spans="1:12">
      <c r="A190" s="80"/>
      <c r="B190" s="81"/>
      <c r="C190" s="56" t="s">
        <v>133</v>
      </c>
      <c r="D190" s="56"/>
      <c r="E190" s="56"/>
      <c r="F190" s="56"/>
      <c r="G190" s="56"/>
      <c r="H190" s="56"/>
      <c r="I190" s="59"/>
      <c r="J190" s="80"/>
      <c r="K190" s="58"/>
      <c r="L190" s="59">
        <f>SUM(BO53:BO165)</f>
        <v>0</v>
      </c>
    </row>
    <row r="191" ht="15" spans="1:12">
      <c r="A191" s="78"/>
      <c r="B191" s="79"/>
      <c r="C191" s="74" t="s">
        <v>134</v>
      </c>
      <c r="D191" s="74"/>
      <c r="E191" s="74"/>
      <c r="F191" s="74"/>
      <c r="G191" s="74"/>
      <c r="H191" s="74"/>
      <c r="I191" s="72"/>
      <c r="J191" s="78"/>
      <c r="K191" s="83"/>
      <c r="L191" s="72">
        <f ca="1">L167+L182+L183+L184+L189+L190</f>
        <v>69334.83</v>
      </c>
    </row>
    <row r="192" ht="14.25" spans="1:12">
      <c r="A192" s="80"/>
      <c r="B192" s="81"/>
      <c r="C192" s="82" t="s">
        <v>135</v>
      </c>
      <c r="D192" s="56"/>
      <c r="E192" s="56"/>
      <c r="F192" s="56"/>
      <c r="G192" s="56"/>
      <c r="H192" s="56"/>
      <c r="I192" s="59"/>
      <c r="J192" s="80"/>
      <c r="K192" s="58"/>
      <c r="L192" s="59"/>
    </row>
    <row r="193" ht="14.25" hidden="1" spans="1:12">
      <c r="A193" s="80"/>
      <c r="B193" s="81"/>
      <c r="C193" s="56" t="s">
        <v>136</v>
      </c>
      <c r="D193" s="56"/>
      <c r="E193" s="56"/>
      <c r="F193" s="56"/>
      <c r="G193" s="56"/>
      <c r="H193" s="56"/>
      <c r="I193" s="59"/>
      <c r="J193" s="80"/>
      <c r="K193" s="58"/>
      <c r="L193" s="59">
        <f>SUM(AX53:AX165)</f>
        <v>0</v>
      </c>
    </row>
    <row r="194" ht="14.25" hidden="1" spans="1:12">
      <c r="A194" s="80"/>
      <c r="B194" s="81"/>
      <c r="C194" s="56" t="s">
        <v>137</v>
      </c>
      <c r="D194" s="56"/>
      <c r="E194" s="56"/>
      <c r="F194" s="56"/>
      <c r="G194" s="56"/>
      <c r="H194" s="56"/>
      <c r="I194" s="59"/>
      <c r="J194" s="80"/>
      <c r="K194" s="58"/>
      <c r="L194" s="59">
        <f>SUM(AY53:AY165)</f>
        <v>0</v>
      </c>
    </row>
    <row r="195" ht="14.25" spans="1:12">
      <c r="A195" s="80"/>
      <c r="B195" s="81"/>
      <c r="C195" s="56" t="s">
        <v>138</v>
      </c>
      <c r="D195" s="56"/>
      <c r="E195" s="56"/>
      <c r="F195" s="71"/>
      <c r="G195" s="62">
        <f ca="1">Source!F218</f>
        <v>20.780684</v>
      </c>
      <c r="H195" s="80"/>
      <c r="I195" s="80"/>
      <c r="J195" s="80"/>
      <c r="K195" s="80"/>
      <c r="L195" s="80"/>
    </row>
    <row r="196" ht="14.25" spans="1:12">
      <c r="A196" s="80"/>
      <c r="B196" s="81"/>
      <c r="C196" s="56" t="s">
        <v>139</v>
      </c>
      <c r="D196" s="56"/>
      <c r="E196" s="56"/>
      <c r="F196" s="71"/>
      <c r="G196" s="62">
        <f ca="1">Source!F219</f>
        <v>7.1993105</v>
      </c>
      <c r="H196" s="80"/>
      <c r="I196" s="80"/>
      <c r="J196" s="80"/>
      <c r="K196" s="80"/>
      <c r="L196" s="80"/>
    </row>
    <row r="199" ht="16.5" spans="1:12">
      <c r="A199" s="55" t="s">
        <v>140</v>
      </c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</row>
    <row r="200" ht="42.75" spans="1:12">
      <c r="A200" s="89" t="s">
        <v>141</v>
      </c>
      <c r="B200" s="63" t="str">
        <f>Source!F326</f>
        <v>Предельная стоимость ПАО "Россети"</v>
      </c>
      <c r="C200" s="63" t="s">
        <v>142</v>
      </c>
      <c r="D200" s="64" t="str">
        <f>Source!H326</f>
        <v>м</v>
      </c>
      <c r="E200" s="65">
        <f>Source!K326</f>
        <v>45</v>
      </c>
      <c r="F200" s="65"/>
      <c r="G200" s="65">
        <f>Source!I326</f>
        <v>45</v>
      </c>
      <c r="H200" s="66"/>
      <c r="I200" s="73"/>
      <c r="J200" s="66">
        <f>Source!AL326</f>
        <v>512.69</v>
      </c>
      <c r="K200" s="73"/>
      <c r="L200" s="66">
        <f>Source!HG326</f>
        <v>23071.05</v>
      </c>
    </row>
    <row r="201" ht="15" spans="3:82">
      <c r="C201" s="75" t="s">
        <v>73</v>
      </c>
      <c r="D201" s="75"/>
      <c r="E201" s="75"/>
      <c r="F201" s="75"/>
      <c r="G201" s="75"/>
      <c r="H201" s="75"/>
      <c r="I201" s="76">
        <f>IF(E200&lt;&gt;0,K201/E200,0)</f>
        <v>512.69</v>
      </c>
      <c r="J201" s="76"/>
      <c r="K201" s="76">
        <f>L200</f>
        <v>23071.05</v>
      </c>
      <c r="L201" s="76"/>
      <c r="AD201">
        <f>ROUND((Source!AT326/100)*((ROUND(ROUND(Source!AO326,2)*Source!I326,2)+ROUND(ROUND(Source!AN326,2)*Source!I326,2))),2)</f>
        <v>0</v>
      </c>
      <c r="AE201">
        <f>ROUND((Source!AU326/100)*((ROUND(ROUND(Source!AO326,2)*Source!I326,2)+ROUND(ROUND(Source!AN326,2)*Source!I326,2))),2)</f>
        <v>0</v>
      </c>
      <c r="AN201" s="77">
        <f>L200</f>
        <v>23071.05</v>
      </c>
      <c r="AO201">
        <f>0</f>
        <v>0</v>
      </c>
      <c r="AQ201" t="s">
        <v>74</v>
      </c>
      <c r="AR201">
        <f>0</f>
        <v>0</v>
      </c>
      <c r="AT201">
        <f>0</f>
        <v>0</v>
      </c>
      <c r="AV201" t="s">
        <v>74</v>
      </c>
      <c r="AW201" s="77">
        <f>L200</f>
        <v>23071.05</v>
      </c>
      <c r="AX201" s="77">
        <f>L200</f>
        <v>23071.05</v>
      </c>
      <c r="AZ201">
        <f>Source!X326</f>
        <v>0</v>
      </c>
      <c r="BA201">
        <f>Source!Y326</f>
        <v>0</v>
      </c>
      <c r="CD201">
        <v>1</v>
      </c>
    </row>
    <row r="202" ht="42.75" spans="1:12">
      <c r="A202" s="89" t="s">
        <v>143</v>
      </c>
      <c r="B202" s="63" t="str">
        <f>Source!F336</f>
        <v>с-ф</v>
      </c>
      <c r="C202" s="63" t="s">
        <v>144</v>
      </c>
      <c r="D202" s="64" t="str">
        <f>Source!H336</f>
        <v>шт.</v>
      </c>
      <c r="E202" s="65">
        <f>Source!K336</f>
        <v>4</v>
      </c>
      <c r="F202" s="65"/>
      <c r="G202" s="65">
        <f>Source!I336</f>
        <v>4</v>
      </c>
      <c r="H202" s="66"/>
      <c r="I202" s="73"/>
      <c r="J202" s="66">
        <f>Source!AL336</f>
        <v>472.77</v>
      </c>
      <c r="K202" s="73"/>
      <c r="L202" s="66">
        <f>Source!HG336</f>
        <v>1891.08</v>
      </c>
    </row>
    <row r="203" ht="15" spans="3:82">
      <c r="C203" s="75" t="s">
        <v>73</v>
      </c>
      <c r="D203" s="75"/>
      <c r="E203" s="75"/>
      <c r="F203" s="75"/>
      <c r="G203" s="75"/>
      <c r="H203" s="75"/>
      <c r="I203" s="76">
        <f>IF(E202&lt;&gt;0,K203/E202,0)</f>
        <v>472.77</v>
      </c>
      <c r="J203" s="76"/>
      <c r="K203" s="76">
        <f>L202</f>
        <v>1891.08</v>
      </c>
      <c r="L203" s="76"/>
      <c r="AD203">
        <f>ROUND((Source!AT336/100)*((ROUND(ROUND(Source!AO336,2)*Source!I336,2)+ROUND(ROUND(Source!AN336,2)*Source!I336,2))),2)</f>
        <v>0</v>
      </c>
      <c r="AE203">
        <f>ROUND((Source!AU336/100)*((ROUND(ROUND(Source!AO336,2)*Source!I336,2)+ROUND(ROUND(Source!AN336,2)*Source!I336,2))),2)</f>
        <v>0</v>
      </c>
      <c r="AN203" s="77">
        <f>L202</f>
        <v>1891.08</v>
      </c>
      <c r="AO203">
        <f>0</f>
        <v>0</v>
      </c>
      <c r="AQ203" t="s">
        <v>74</v>
      </c>
      <c r="AR203">
        <f>0</f>
        <v>0</v>
      </c>
      <c r="AT203">
        <f>0</f>
        <v>0</v>
      </c>
      <c r="AV203" t="s">
        <v>74</v>
      </c>
      <c r="AW203" s="77">
        <f>L202</f>
        <v>1891.08</v>
      </c>
      <c r="AX203" s="77">
        <f>L202</f>
        <v>1891.08</v>
      </c>
      <c r="AZ203">
        <f>Source!X336</f>
        <v>0</v>
      </c>
      <c r="BA203">
        <f>Source!Y336</f>
        <v>0</v>
      </c>
      <c r="CD203">
        <v>1</v>
      </c>
    </row>
    <row r="204" ht="42.75" spans="1:12">
      <c r="A204" s="89" t="s">
        <v>145</v>
      </c>
      <c r="B204" s="63" t="str">
        <f>Source!F338</f>
        <v>с-ф</v>
      </c>
      <c r="C204" s="63" t="s">
        <v>146</v>
      </c>
      <c r="D204" s="64" t="str">
        <f>Source!H338</f>
        <v>м</v>
      </c>
      <c r="E204" s="65">
        <f>Source!K338</f>
        <v>9</v>
      </c>
      <c r="F204" s="65"/>
      <c r="G204" s="65">
        <f>Source!I338</f>
        <v>9</v>
      </c>
      <c r="H204" s="66"/>
      <c r="I204" s="73"/>
      <c r="J204" s="66">
        <f>Source!AL338</f>
        <v>165.16</v>
      </c>
      <c r="K204" s="73"/>
      <c r="L204" s="66">
        <f>Source!HG338</f>
        <v>1486.44</v>
      </c>
    </row>
    <row r="205" ht="15" spans="3:82">
      <c r="C205" s="75" t="s">
        <v>73</v>
      </c>
      <c r="D205" s="75"/>
      <c r="E205" s="75"/>
      <c r="F205" s="75"/>
      <c r="G205" s="75"/>
      <c r="H205" s="75"/>
      <c r="I205" s="76">
        <f>IF(E204&lt;&gt;0,K205/E204,0)</f>
        <v>165.16</v>
      </c>
      <c r="J205" s="76"/>
      <c r="K205" s="76">
        <f>L204</f>
        <v>1486.44</v>
      </c>
      <c r="L205" s="76"/>
      <c r="AD205">
        <f>ROUND((Source!AT338/100)*((ROUND(ROUND(Source!AO338,2)*Source!I338,2)+ROUND(ROUND(Source!AN338,2)*Source!I338,2))),2)</f>
        <v>0</v>
      </c>
      <c r="AE205">
        <f>ROUND((Source!AU338/100)*((ROUND(ROUND(Source!AO338,2)*Source!I338,2)+ROUND(ROUND(Source!AN338,2)*Source!I338,2))),2)</f>
        <v>0</v>
      </c>
      <c r="AN205" s="77">
        <f>L204</f>
        <v>1486.44</v>
      </c>
      <c r="AO205">
        <f>0</f>
        <v>0</v>
      </c>
      <c r="AQ205" t="s">
        <v>74</v>
      </c>
      <c r="AR205">
        <f>0</f>
        <v>0</v>
      </c>
      <c r="AT205">
        <f>0</f>
        <v>0</v>
      </c>
      <c r="AV205" t="s">
        <v>74</v>
      </c>
      <c r="AW205" s="77">
        <f>L204</f>
        <v>1486.44</v>
      </c>
      <c r="AX205" s="77">
        <f>L204</f>
        <v>1486.44</v>
      </c>
      <c r="AZ205">
        <f>Source!X338</f>
        <v>0</v>
      </c>
      <c r="BA205">
        <f>Source!Y338</f>
        <v>0</v>
      </c>
      <c r="CD205">
        <v>1</v>
      </c>
    </row>
    <row r="206" ht="42.75" spans="1:12">
      <c r="A206" s="89" t="s">
        <v>147</v>
      </c>
      <c r="B206" s="63" t="str">
        <f>Source!F340</f>
        <v>с-ф</v>
      </c>
      <c r="C206" s="63" t="s">
        <v>148</v>
      </c>
      <c r="D206" s="64" t="str">
        <f>Source!H340</f>
        <v>шт.</v>
      </c>
      <c r="E206" s="65">
        <f>Source!K340</f>
        <v>5</v>
      </c>
      <c r="F206" s="65"/>
      <c r="G206" s="65">
        <f>Source!I340</f>
        <v>5</v>
      </c>
      <c r="H206" s="66"/>
      <c r="I206" s="73"/>
      <c r="J206" s="66">
        <f>Source!AL340</f>
        <v>35.3</v>
      </c>
      <c r="K206" s="73"/>
      <c r="L206" s="66">
        <f>Source!HG340</f>
        <v>176.5</v>
      </c>
    </row>
    <row r="207" ht="15" spans="3:82">
      <c r="C207" s="75" t="s">
        <v>73</v>
      </c>
      <c r="D207" s="75"/>
      <c r="E207" s="75"/>
      <c r="F207" s="75"/>
      <c r="G207" s="75"/>
      <c r="H207" s="75"/>
      <c r="I207" s="76">
        <f>IF(E206&lt;&gt;0,K207/E206,0)</f>
        <v>35.3</v>
      </c>
      <c r="J207" s="76"/>
      <c r="K207" s="76">
        <f>L206</f>
        <v>176.5</v>
      </c>
      <c r="L207" s="76"/>
      <c r="AD207">
        <f>ROUND((Source!AT340/100)*((ROUND(ROUND(Source!AO340,2)*Source!I340,2)+ROUND(ROUND(Source!AN340,2)*Source!I340,2))),2)</f>
        <v>0</v>
      </c>
      <c r="AE207">
        <f>ROUND((Source!AU340/100)*((ROUND(ROUND(Source!AO340,2)*Source!I340,2)+ROUND(ROUND(Source!AN340,2)*Source!I340,2))),2)</f>
        <v>0</v>
      </c>
      <c r="AN207" s="77">
        <f>L206</f>
        <v>176.5</v>
      </c>
      <c r="AO207">
        <f>0</f>
        <v>0</v>
      </c>
      <c r="AQ207" t="s">
        <v>74</v>
      </c>
      <c r="AR207">
        <f>0</f>
        <v>0</v>
      </c>
      <c r="AT207">
        <f>0</f>
        <v>0</v>
      </c>
      <c r="AV207" t="s">
        <v>74</v>
      </c>
      <c r="AW207" s="77">
        <f>L206</f>
        <v>176.5</v>
      </c>
      <c r="AX207" s="77">
        <f>L206</f>
        <v>176.5</v>
      </c>
      <c r="AZ207">
        <f>Source!X340</f>
        <v>0</v>
      </c>
      <c r="BA207">
        <f>Source!Y340</f>
        <v>0</v>
      </c>
      <c r="CD207">
        <v>1</v>
      </c>
    </row>
    <row r="208" ht="57" spans="1:12">
      <c r="A208" s="89" t="s">
        <v>149</v>
      </c>
      <c r="B208" s="63" t="str">
        <f>Source!F344</f>
        <v>с-ф</v>
      </c>
      <c r="C208" s="63" t="s">
        <v>150</v>
      </c>
      <c r="D208" s="64" t="str">
        <f>Source!H344</f>
        <v>шт.</v>
      </c>
      <c r="E208" s="65">
        <f>Source!K344</f>
        <v>1</v>
      </c>
      <c r="F208" s="65"/>
      <c r="G208" s="65">
        <f>Source!I344</f>
        <v>1</v>
      </c>
      <c r="H208" s="66"/>
      <c r="I208" s="73"/>
      <c r="J208" s="66">
        <f>Source!AL344</f>
        <v>829.56</v>
      </c>
      <c r="K208" s="73"/>
      <c r="L208" s="66">
        <f>Source!HG344</f>
        <v>829.56</v>
      </c>
    </row>
    <row r="209" ht="15" spans="3:82">
      <c r="C209" s="75" t="s">
        <v>73</v>
      </c>
      <c r="D209" s="75"/>
      <c r="E209" s="75"/>
      <c r="F209" s="75"/>
      <c r="G209" s="75"/>
      <c r="H209" s="75"/>
      <c r="I209" s="76">
        <f>IF(E208&lt;&gt;0,K209/E208,0)</f>
        <v>829.56</v>
      </c>
      <c r="J209" s="76"/>
      <c r="K209" s="76">
        <f>L208</f>
        <v>829.56</v>
      </c>
      <c r="L209" s="76"/>
      <c r="AD209">
        <f>ROUND((Source!AT344/100)*((ROUND(ROUND(Source!AO344,2)*Source!I344,2)+ROUND(ROUND(Source!AN344,2)*Source!I344,2))),2)</f>
        <v>0</v>
      </c>
      <c r="AE209">
        <f>ROUND((Source!AU344/100)*((ROUND(ROUND(Source!AO344,2)*Source!I344,2)+ROUND(ROUND(Source!AN344,2)*Source!I344,2))),2)</f>
        <v>0</v>
      </c>
      <c r="AN209" s="77">
        <f>L208</f>
        <v>829.56</v>
      </c>
      <c r="AO209">
        <f>0</f>
        <v>0</v>
      </c>
      <c r="AQ209" t="s">
        <v>74</v>
      </c>
      <c r="AR209">
        <f>0</f>
        <v>0</v>
      </c>
      <c r="AT209">
        <f>0</f>
        <v>0</v>
      </c>
      <c r="AV209" t="s">
        <v>74</v>
      </c>
      <c r="AW209" s="77">
        <f>L208</f>
        <v>829.56</v>
      </c>
      <c r="AX209" s="77">
        <f>L208</f>
        <v>829.56</v>
      </c>
      <c r="AZ209">
        <f>Source!X344</f>
        <v>0</v>
      </c>
      <c r="BA209">
        <f>Source!Y344</f>
        <v>0</v>
      </c>
      <c r="CD209">
        <v>1</v>
      </c>
    </row>
    <row r="210" ht="42.75" spans="1:12">
      <c r="A210" s="89" t="s">
        <v>151</v>
      </c>
      <c r="B210" s="63" t="str">
        <f>Source!F346</f>
        <v>с-ф</v>
      </c>
      <c r="C210" s="63" t="s">
        <v>152</v>
      </c>
      <c r="D210" s="64" t="str">
        <f>Source!H346</f>
        <v>шт.</v>
      </c>
      <c r="E210" s="65">
        <f>Source!K346</f>
        <v>2</v>
      </c>
      <c r="F210" s="65"/>
      <c r="G210" s="65">
        <f>Source!I346</f>
        <v>2</v>
      </c>
      <c r="H210" s="66"/>
      <c r="I210" s="73"/>
      <c r="J210" s="66">
        <f>Source!AL346</f>
        <v>433.68</v>
      </c>
      <c r="K210" s="73"/>
      <c r="L210" s="66">
        <f>Source!HG346</f>
        <v>867.36</v>
      </c>
    </row>
    <row r="211" ht="15" spans="3:82">
      <c r="C211" s="75" t="s">
        <v>73</v>
      </c>
      <c r="D211" s="75"/>
      <c r="E211" s="75"/>
      <c r="F211" s="75"/>
      <c r="G211" s="75"/>
      <c r="H211" s="75"/>
      <c r="I211" s="76">
        <f>IF(E210&lt;&gt;0,K211/E210,0)</f>
        <v>433.68</v>
      </c>
      <c r="J211" s="76"/>
      <c r="K211" s="76">
        <f>L210</f>
        <v>867.36</v>
      </c>
      <c r="L211" s="76"/>
      <c r="AD211">
        <f>ROUND((Source!AT346/100)*((ROUND(ROUND(Source!AO346,2)*Source!I346,2)+ROUND(ROUND(Source!AN346,2)*Source!I346,2))),2)</f>
        <v>0</v>
      </c>
      <c r="AE211">
        <f>ROUND((Source!AU346/100)*((ROUND(ROUND(Source!AO346,2)*Source!I346,2)+ROUND(ROUND(Source!AN346,2)*Source!I346,2))),2)</f>
        <v>0</v>
      </c>
      <c r="AN211" s="77">
        <f>L210</f>
        <v>867.36</v>
      </c>
      <c r="AO211">
        <f>0</f>
        <v>0</v>
      </c>
      <c r="AQ211" t="s">
        <v>74</v>
      </c>
      <c r="AR211">
        <f>0</f>
        <v>0</v>
      </c>
      <c r="AT211">
        <f>0</f>
        <v>0</v>
      </c>
      <c r="AV211" t="s">
        <v>74</v>
      </c>
      <c r="AW211" s="77">
        <f>L210</f>
        <v>867.36</v>
      </c>
      <c r="AX211" s="77">
        <f>L210</f>
        <v>867.36</v>
      </c>
      <c r="AZ211">
        <f>Source!X346</f>
        <v>0</v>
      </c>
      <c r="BA211">
        <f>Source!Y346</f>
        <v>0</v>
      </c>
      <c r="CD211">
        <v>1</v>
      </c>
    </row>
    <row r="212" ht="42.75" spans="1:12">
      <c r="A212" s="89" t="s">
        <v>153</v>
      </c>
      <c r="B212" s="63" t="str">
        <f>Source!F358</f>
        <v>с-ф</v>
      </c>
      <c r="C212" s="63" t="s">
        <v>154</v>
      </c>
      <c r="D212" s="64" t="str">
        <f>Source!H358</f>
        <v>шт.</v>
      </c>
      <c r="E212" s="65">
        <f>Source!K358</f>
        <v>2</v>
      </c>
      <c r="F212" s="65"/>
      <c r="G212" s="65">
        <f>Source!I358</f>
        <v>2</v>
      </c>
      <c r="H212" s="66"/>
      <c r="I212" s="73"/>
      <c r="J212" s="66">
        <f>Source!AL358</f>
        <v>78.95</v>
      </c>
      <c r="K212" s="73"/>
      <c r="L212" s="66">
        <f>Source!HG358</f>
        <v>157.9</v>
      </c>
    </row>
    <row r="213" ht="15" spans="3:82">
      <c r="C213" s="75" t="s">
        <v>73</v>
      </c>
      <c r="D213" s="75"/>
      <c r="E213" s="75"/>
      <c r="F213" s="75"/>
      <c r="G213" s="75"/>
      <c r="H213" s="75"/>
      <c r="I213" s="76">
        <f>IF(E212&lt;&gt;0,K213/E212,0)</f>
        <v>78.95</v>
      </c>
      <c r="J213" s="76"/>
      <c r="K213" s="76">
        <f>L212</f>
        <v>157.9</v>
      </c>
      <c r="L213" s="76"/>
      <c r="AD213">
        <f>ROUND((Source!AT358/100)*((ROUND(ROUND(Source!AO358,2)*Source!I358,2)+ROUND(ROUND(Source!AN358,2)*Source!I358,2))),2)</f>
        <v>0</v>
      </c>
      <c r="AE213">
        <f>ROUND((Source!AU358/100)*((ROUND(ROUND(Source!AO358,2)*Source!I358,2)+ROUND(ROUND(Source!AN358,2)*Source!I358,2))),2)</f>
        <v>0</v>
      </c>
      <c r="AN213" s="77">
        <f>L212</f>
        <v>157.9</v>
      </c>
      <c r="AO213">
        <f>0</f>
        <v>0</v>
      </c>
      <c r="AQ213" t="s">
        <v>74</v>
      </c>
      <c r="AR213">
        <f>0</f>
        <v>0</v>
      </c>
      <c r="AT213">
        <f>0</f>
        <v>0</v>
      </c>
      <c r="AV213" t="s">
        <v>74</v>
      </c>
      <c r="AW213" s="77">
        <f>L212</f>
        <v>157.9</v>
      </c>
      <c r="AX213" s="77">
        <f>L212</f>
        <v>157.9</v>
      </c>
      <c r="AZ213">
        <f>Source!X358</f>
        <v>0</v>
      </c>
      <c r="BA213">
        <f>Source!Y358</f>
        <v>0</v>
      </c>
      <c r="CD213">
        <v>1</v>
      </c>
    </row>
    <row r="214" ht="42.75" spans="1:12">
      <c r="A214" s="89" t="s">
        <v>155</v>
      </c>
      <c r="B214" s="63" t="str">
        <f>Source!F360</f>
        <v>с-ф</v>
      </c>
      <c r="C214" s="63" t="s">
        <v>156</v>
      </c>
      <c r="D214" s="64" t="str">
        <f>Source!H360</f>
        <v>шт.</v>
      </c>
      <c r="E214" s="65">
        <f>Source!K360</f>
        <v>1</v>
      </c>
      <c r="F214" s="65"/>
      <c r="G214" s="65">
        <f>Source!I360</f>
        <v>1</v>
      </c>
      <c r="H214" s="66"/>
      <c r="I214" s="73"/>
      <c r="J214" s="66">
        <f>Source!AL360</f>
        <v>32.78</v>
      </c>
      <c r="K214" s="73"/>
      <c r="L214" s="66">
        <f>Source!HG360</f>
        <v>32.78</v>
      </c>
    </row>
    <row r="215" ht="15" spans="3:82">
      <c r="C215" s="75" t="s">
        <v>73</v>
      </c>
      <c r="D215" s="75"/>
      <c r="E215" s="75"/>
      <c r="F215" s="75"/>
      <c r="G215" s="75"/>
      <c r="H215" s="75"/>
      <c r="I215" s="76">
        <f>IF(E214&lt;&gt;0,K215/E214,0)</f>
        <v>32.78</v>
      </c>
      <c r="J215" s="76"/>
      <c r="K215" s="76">
        <f>L214</f>
        <v>32.78</v>
      </c>
      <c r="L215" s="76"/>
      <c r="AD215">
        <f>ROUND((Source!AT360/100)*((ROUND(ROUND(Source!AO360,2)*Source!I360,2)+ROUND(ROUND(Source!AN360,2)*Source!I360,2))),2)</f>
        <v>0</v>
      </c>
      <c r="AE215">
        <f>ROUND((Source!AU360/100)*((ROUND(ROUND(Source!AO360,2)*Source!I360,2)+ROUND(ROUND(Source!AN360,2)*Source!I360,2))),2)</f>
        <v>0</v>
      </c>
      <c r="AN215" s="77">
        <f>L214</f>
        <v>32.78</v>
      </c>
      <c r="AO215">
        <f>0</f>
        <v>0</v>
      </c>
      <c r="AQ215" t="s">
        <v>74</v>
      </c>
      <c r="AR215">
        <f>0</f>
        <v>0</v>
      </c>
      <c r="AT215">
        <f>0</f>
        <v>0</v>
      </c>
      <c r="AV215" t="s">
        <v>74</v>
      </c>
      <c r="AW215" s="77">
        <f>L214</f>
        <v>32.78</v>
      </c>
      <c r="AX215" s="77">
        <f>L214</f>
        <v>32.78</v>
      </c>
      <c r="AZ215">
        <f>Source!X360</f>
        <v>0</v>
      </c>
      <c r="BA215">
        <f>Source!Y360</f>
        <v>0</v>
      </c>
      <c r="CD215">
        <v>1</v>
      </c>
    </row>
    <row r="216" ht="42.75" spans="1:12">
      <c r="A216" s="89" t="s">
        <v>157</v>
      </c>
      <c r="B216" s="63" t="str">
        <f>Source!F366</f>
        <v>Предельная стоимость ПАО "Россети"</v>
      </c>
      <c r="C216" s="63" t="s">
        <v>158</v>
      </c>
      <c r="D216" s="64" t="str">
        <f>Source!H366</f>
        <v>шт.</v>
      </c>
      <c r="E216" s="65">
        <f>Source!K366</f>
        <v>3</v>
      </c>
      <c r="F216" s="65"/>
      <c r="G216" s="65">
        <f>Source!I366</f>
        <v>3</v>
      </c>
      <c r="H216" s="66"/>
      <c r="I216" s="73"/>
      <c r="J216" s="66">
        <f>Source!AL366</f>
        <v>12593.29</v>
      </c>
      <c r="K216" s="73"/>
      <c r="L216" s="66">
        <f>Source!HG366</f>
        <v>37779.87</v>
      </c>
    </row>
    <row r="217" ht="15" spans="3:82">
      <c r="C217" s="75" t="s">
        <v>73</v>
      </c>
      <c r="D217" s="75"/>
      <c r="E217" s="75"/>
      <c r="F217" s="75"/>
      <c r="G217" s="75"/>
      <c r="H217" s="75"/>
      <c r="I217" s="76">
        <f>IF(E216&lt;&gt;0,K217/E216,0)</f>
        <v>12593.29</v>
      </c>
      <c r="J217" s="76"/>
      <c r="K217" s="76">
        <f>L216</f>
        <v>37779.87</v>
      </c>
      <c r="L217" s="76"/>
      <c r="AD217">
        <f>ROUND((Source!AT366/100)*((ROUND(ROUND(Source!AO366,2)*Source!I366,2)+ROUND(ROUND(Source!AN366,2)*Source!I366,2))),2)</f>
        <v>0</v>
      </c>
      <c r="AE217">
        <f>ROUND((Source!AU366/100)*((ROUND(ROUND(Source!AO366,2)*Source!I366,2)+ROUND(ROUND(Source!AN366,2)*Source!I366,2))),2)</f>
        <v>0</v>
      </c>
      <c r="AN217" s="77">
        <f>L216</f>
        <v>37779.87</v>
      </c>
      <c r="AO217">
        <f>0</f>
        <v>0</v>
      </c>
      <c r="AQ217" t="s">
        <v>74</v>
      </c>
      <c r="AR217">
        <f>0</f>
        <v>0</v>
      </c>
      <c r="AT217">
        <f>0</f>
        <v>0</v>
      </c>
      <c r="AV217" t="s">
        <v>74</v>
      </c>
      <c r="AW217" s="77">
        <f>L216</f>
        <v>37779.87</v>
      </c>
      <c r="AX217" s="77">
        <f>L216</f>
        <v>37779.87</v>
      </c>
      <c r="AZ217">
        <f>Source!X366</f>
        <v>0</v>
      </c>
      <c r="BA217">
        <f>Source!Y366</f>
        <v>0</v>
      </c>
      <c r="CD217">
        <v>1</v>
      </c>
    </row>
    <row r="218" ht="42.75" spans="1:12">
      <c r="A218" s="89" t="s">
        <v>159</v>
      </c>
      <c r="B218" s="63" t="str">
        <f>Source!F370</f>
        <v>с-ф</v>
      </c>
      <c r="C218" s="63" t="s">
        <v>160</v>
      </c>
      <c r="D218" s="64" t="str">
        <f>Source!H370</f>
        <v>шт.</v>
      </c>
      <c r="E218" s="65">
        <f>Source!K370</f>
        <v>1</v>
      </c>
      <c r="F218" s="65"/>
      <c r="G218" s="65">
        <f>Source!I370</f>
        <v>1</v>
      </c>
      <c r="H218" s="66"/>
      <c r="I218" s="73"/>
      <c r="J218" s="66">
        <f>Source!AL370</f>
        <v>1604</v>
      </c>
      <c r="K218" s="73"/>
      <c r="L218" s="66">
        <f>Source!HG370</f>
        <v>1604</v>
      </c>
    </row>
    <row r="219" ht="15" spans="3:82">
      <c r="C219" s="75" t="s">
        <v>73</v>
      </c>
      <c r="D219" s="75"/>
      <c r="E219" s="75"/>
      <c r="F219" s="75"/>
      <c r="G219" s="75"/>
      <c r="H219" s="75"/>
      <c r="I219" s="76">
        <f>IF(E218&lt;&gt;0,K219/E218,0)</f>
        <v>1604</v>
      </c>
      <c r="J219" s="76"/>
      <c r="K219" s="76">
        <f>L218</f>
        <v>1604</v>
      </c>
      <c r="L219" s="76"/>
      <c r="AD219">
        <f>ROUND((Source!AT370/100)*((ROUND(ROUND(Source!AO370,2)*Source!I370,2)+ROUND(ROUND(Source!AN370,2)*Source!I370,2))),2)</f>
        <v>0</v>
      </c>
      <c r="AE219">
        <f>ROUND((Source!AU370/100)*((ROUND(ROUND(Source!AO370,2)*Source!I370,2)+ROUND(ROUND(Source!AN370,2)*Source!I370,2))),2)</f>
        <v>0</v>
      </c>
      <c r="AN219" s="77">
        <f>L218</f>
        <v>1604</v>
      </c>
      <c r="AO219">
        <f>0</f>
        <v>0</v>
      </c>
      <c r="AQ219" t="s">
        <v>74</v>
      </c>
      <c r="AR219">
        <f>0</f>
        <v>0</v>
      </c>
      <c r="AT219">
        <f>0</f>
        <v>0</v>
      </c>
      <c r="AV219" t="s">
        <v>74</v>
      </c>
      <c r="AW219" s="77">
        <f>L218</f>
        <v>1604</v>
      </c>
      <c r="AX219" s="77">
        <f>L218</f>
        <v>1604</v>
      </c>
      <c r="AZ219">
        <f>Source!X370</f>
        <v>0</v>
      </c>
      <c r="BA219">
        <f>Source!Y370</f>
        <v>0</v>
      </c>
      <c r="CD219">
        <v>1</v>
      </c>
    </row>
    <row r="221" ht="15" spans="1:12">
      <c r="A221" s="78"/>
      <c r="B221" s="79"/>
      <c r="C221" s="74" t="s">
        <v>114</v>
      </c>
      <c r="D221" s="74"/>
      <c r="E221" s="74"/>
      <c r="F221" s="74"/>
      <c r="G221" s="74"/>
      <c r="H221" s="74"/>
      <c r="I221" s="72"/>
      <c r="J221" s="78"/>
      <c r="K221" s="83"/>
      <c r="L221" s="72">
        <f>L223+L224+L230+L234</f>
        <v>67896.54</v>
      </c>
    </row>
    <row r="222" ht="14.25" spans="1:12">
      <c r="A222" s="80"/>
      <c r="B222" s="81"/>
      <c r="C222" s="82" t="s">
        <v>115</v>
      </c>
      <c r="D222" s="56"/>
      <c r="E222" s="56"/>
      <c r="F222" s="56"/>
      <c r="G222" s="56"/>
      <c r="H222" s="56"/>
      <c r="I222" s="59"/>
      <c r="J222" s="80"/>
      <c r="K222" s="58"/>
      <c r="L222" s="59"/>
    </row>
    <row r="223" ht="14.25" hidden="1" spans="1:12">
      <c r="A223" s="80"/>
      <c r="B223" s="81"/>
      <c r="C223" s="56" t="s">
        <v>116</v>
      </c>
      <c r="D223" s="56"/>
      <c r="E223" s="56"/>
      <c r="F223" s="56"/>
      <c r="G223" s="56"/>
      <c r="H223" s="56"/>
      <c r="I223" s="59"/>
      <c r="J223" s="80"/>
      <c r="K223" s="58"/>
      <c r="L223" s="59">
        <f>SUM(AR199:AR219)</f>
        <v>0</v>
      </c>
    </row>
    <row r="224" ht="14.25" hidden="1" spans="1:12">
      <c r="A224" s="80"/>
      <c r="B224" s="81"/>
      <c r="C224" s="56" t="s">
        <v>117</v>
      </c>
      <c r="D224" s="56"/>
      <c r="E224" s="56"/>
      <c r="F224" s="56"/>
      <c r="G224" s="56"/>
      <c r="H224" s="56"/>
      <c r="I224" s="59"/>
      <c r="J224" s="80"/>
      <c r="K224" s="58"/>
      <c r="L224" s="59">
        <f>L226+L229+L228</f>
        <v>0</v>
      </c>
    </row>
    <row r="225" ht="14.25" hidden="1" spans="1:12">
      <c r="A225" s="80"/>
      <c r="B225" s="81"/>
      <c r="C225" s="82" t="s">
        <v>118</v>
      </c>
      <c r="D225" s="56"/>
      <c r="E225" s="56"/>
      <c r="F225" s="56"/>
      <c r="G225" s="56"/>
      <c r="H225" s="56"/>
      <c r="I225" s="59"/>
      <c r="J225" s="80"/>
      <c r="K225" s="58"/>
      <c r="L225" s="59"/>
    </row>
    <row r="226" ht="14.25" hidden="1" spans="1:12">
      <c r="A226" s="80"/>
      <c r="B226" s="81"/>
      <c r="C226" s="56" t="s">
        <v>117</v>
      </c>
      <c r="D226" s="56"/>
      <c r="E226" s="56"/>
      <c r="F226" s="56"/>
      <c r="G226" s="56"/>
      <c r="H226" s="56"/>
      <c r="I226" s="59"/>
      <c r="J226" s="80"/>
      <c r="K226" s="58"/>
      <c r="L226" s="59">
        <f>SUM(AO199:AO219)</f>
        <v>0</v>
      </c>
    </row>
    <row r="227" ht="14.25" hidden="1" spans="1:12">
      <c r="A227" s="80"/>
      <c r="B227" s="81"/>
      <c r="C227" s="82" t="s">
        <v>119</v>
      </c>
      <c r="D227" s="56"/>
      <c r="E227" s="56"/>
      <c r="F227" s="56"/>
      <c r="G227" s="56"/>
      <c r="H227" s="56"/>
      <c r="I227" s="59"/>
      <c r="J227" s="80"/>
      <c r="K227" s="58"/>
      <c r="L227" s="59"/>
    </row>
    <row r="228" ht="14.25" hidden="1" spans="1:12">
      <c r="A228" s="80"/>
      <c r="B228" s="81"/>
      <c r="C228" s="56" t="s">
        <v>120</v>
      </c>
      <c r="D228" s="56"/>
      <c r="E228" s="56"/>
      <c r="F228" s="56"/>
      <c r="G228" s="56"/>
      <c r="H228" s="56"/>
      <c r="I228" s="59"/>
      <c r="J228" s="80"/>
      <c r="K228" s="58"/>
      <c r="L228" s="59">
        <f>SUM(AT199:AT219)</f>
        <v>0</v>
      </c>
    </row>
    <row r="229" ht="14.25" hidden="1" spans="1:12">
      <c r="A229" s="80"/>
      <c r="B229" s="81"/>
      <c r="C229" s="56" t="s">
        <v>121</v>
      </c>
      <c r="D229" s="56"/>
      <c r="E229" s="56"/>
      <c r="F229" s="56"/>
      <c r="G229" s="56"/>
      <c r="H229" s="56"/>
      <c r="I229" s="59"/>
      <c r="J229" s="80"/>
      <c r="K229" s="58"/>
      <c r="L229" s="59">
        <f>SUM(AV199:AV219)</f>
        <v>0</v>
      </c>
    </row>
    <row r="230" ht="14.25" spans="1:12">
      <c r="A230" s="80"/>
      <c r="B230" s="81"/>
      <c r="C230" s="56" t="s">
        <v>122</v>
      </c>
      <c r="D230" s="56"/>
      <c r="E230" s="56"/>
      <c r="F230" s="56"/>
      <c r="G230" s="56"/>
      <c r="H230" s="56"/>
      <c r="I230" s="59"/>
      <c r="J230" s="80"/>
      <c r="K230" s="58"/>
      <c r="L230" s="59">
        <f>L232+L233</f>
        <v>67896.54</v>
      </c>
    </row>
    <row r="231" ht="14.25" spans="1:12">
      <c r="A231" s="80"/>
      <c r="B231" s="81"/>
      <c r="C231" s="82" t="s">
        <v>118</v>
      </c>
      <c r="D231" s="56"/>
      <c r="E231" s="56"/>
      <c r="F231" s="56"/>
      <c r="G231" s="56"/>
      <c r="H231" s="56"/>
      <c r="I231" s="59"/>
      <c r="J231" s="80"/>
      <c r="K231" s="58"/>
      <c r="L231" s="59"/>
    </row>
    <row r="232" ht="14.25" spans="1:12">
      <c r="A232" s="80"/>
      <c r="B232" s="81"/>
      <c r="C232" s="56" t="s">
        <v>123</v>
      </c>
      <c r="D232" s="56"/>
      <c r="E232" s="56"/>
      <c r="F232" s="56"/>
      <c r="G232" s="56"/>
      <c r="H232" s="56"/>
      <c r="I232" s="59"/>
      <c r="J232" s="80"/>
      <c r="K232" s="58"/>
      <c r="L232" s="59">
        <f>SUM(AW199:AW219)-SUM(BK199:BK219)</f>
        <v>67896.54</v>
      </c>
    </row>
    <row r="233" ht="14.25" hidden="1" spans="1:12">
      <c r="A233" s="80"/>
      <c r="B233" s="81"/>
      <c r="C233" s="56" t="s">
        <v>124</v>
      </c>
      <c r="D233" s="56"/>
      <c r="E233" s="56"/>
      <c r="F233" s="56"/>
      <c r="G233" s="56"/>
      <c r="H233" s="56"/>
      <c r="I233" s="59"/>
      <c r="J233" s="80"/>
      <c r="K233" s="58"/>
      <c r="L233" s="59">
        <f>SUM(BC199:BC219)</f>
        <v>0</v>
      </c>
    </row>
    <row r="234" ht="14.25" hidden="1" spans="1:12">
      <c r="A234" s="80"/>
      <c r="B234" s="81"/>
      <c r="C234" s="56" t="s">
        <v>125</v>
      </c>
      <c r="D234" s="56"/>
      <c r="E234" s="56"/>
      <c r="F234" s="56"/>
      <c r="G234" s="56"/>
      <c r="H234" s="56"/>
      <c r="I234" s="59"/>
      <c r="J234" s="80"/>
      <c r="K234" s="58"/>
      <c r="L234" s="59">
        <f>SUM(BB199:BB219)</f>
        <v>0</v>
      </c>
    </row>
    <row r="235" ht="14.25" hidden="1" spans="1:12">
      <c r="A235" s="80"/>
      <c r="B235" s="81"/>
      <c r="C235" s="56" t="s">
        <v>126</v>
      </c>
      <c r="D235" s="56"/>
      <c r="E235" s="56"/>
      <c r="F235" s="56"/>
      <c r="G235" s="56"/>
      <c r="H235" s="56"/>
      <c r="I235" s="59"/>
      <c r="J235" s="80"/>
      <c r="K235" s="58"/>
      <c r="L235" s="59">
        <f>SUM(AR199:AR219)+SUM(AT199:AT219)+SUM(AV199:AV219)</f>
        <v>0</v>
      </c>
    </row>
    <row r="236" ht="14.25" hidden="1" spans="1:12">
      <c r="A236" s="80"/>
      <c r="B236" s="81"/>
      <c r="C236" s="56" t="s">
        <v>127</v>
      </c>
      <c r="D236" s="56"/>
      <c r="E236" s="56"/>
      <c r="F236" s="56"/>
      <c r="G236" s="56"/>
      <c r="H236" s="56"/>
      <c r="I236" s="59"/>
      <c r="J236" s="80"/>
      <c r="K236" s="58"/>
      <c r="L236" s="59">
        <f>SUM(AZ199:AZ219)</f>
        <v>0</v>
      </c>
    </row>
    <row r="237" ht="14.25" hidden="1" spans="1:12">
      <c r="A237" s="80"/>
      <c r="B237" s="81"/>
      <c r="C237" s="56" t="s">
        <v>128</v>
      </c>
      <c r="D237" s="56"/>
      <c r="E237" s="56"/>
      <c r="F237" s="56"/>
      <c r="G237" s="56"/>
      <c r="H237" s="56"/>
      <c r="I237" s="59"/>
      <c r="J237" s="80"/>
      <c r="K237" s="58"/>
      <c r="L237" s="59">
        <f>SUM(BA199:BA219)</f>
        <v>0</v>
      </c>
    </row>
    <row r="238" ht="14.25" hidden="1" spans="1:12">
      <c r="A238" s="80"/>
      <c r="B238" s="81"/>
      <c r="C238" s="56" t="s">
        <v>129</v>
      </c>
      <c r="D238" s="56"/>
      <c r="E238" s="56"/>
      <c r="F238" s="56"/>
      <c r="G238" s="56"/>
      <c r="H238" s="56"/>
      <c r="I238" s="59"/>
      <c r="J238" s="80"/>
      <c r="K238" s="58"/>
      <c r="L238" s="59">
        <f>L240+L241</f>
        <v>0</v>
      </c>
    </row>
    <row r="239" ht="14.25" hidden="1" spans="1:12">
      <c r="A239" s="80"/>
      <c r="B239" s="81"/>
      <c r="C239" s="82" t="s">
        <v>115</v>
      </c>
      <c r="D239" s="56"/>
      <c r="E239" s="56"/>
      <c r="F239" s="56"/>
      <c r="G239" s="56"/>
      <c r="H239" s="56"/>
      <c r="I239" s="59"/>
      <c r="J239" s="80"/>
      <c r="K239" s="58"/>
      <c r="L239" s="59"/>
    </row>
    <row r="240" ht="14.25" hidden="1" spans="1:12">
      <c r="A240" s="80"/>
      <c r="B240" s="81"/>
      <c r="C240" s="56" t="s">
        <v>130</v>
      </c>
      <c r="D240" s="56"/>
      <c r="E240" s="56"/>
      <c r="F240" s="56"/>
      <c r="G240" s="56"/>
      <c r="H240" s="56"/>
      <c r="I240" s="59"/>
      <c r="J240" s="80"/>
      <c r="K240" s="58"/>
      <c r="L240" s="59">
        <f>SUM(BK199:BK219)</f>
        <v>0</v>
      </c>
    </row>
    <row r="241" ht="14.25" hidden="1" spans="1:12">
      <c r="A241" s="80"/>
      <c r="B241" s="81"/>
      <c r="C241" s="56" t="s">
        <v>131</v>
      </c>
      <c r="D241" s="56"/>
      <c r="E241" s="56"/>
      <c r="F241" s="56"/>
      <c r="G241" s="56"/>
      <c r="H241" s="56"/>
      <c r="I241" s="59"/>
      <c r="J241" s="80"/>
      <c r="K241" s="58"/>
      <c r="L241" s="59">
        <f>SUM(BD199:BD219)</f>
        <v>0</v>
      </c>
    </row>
    <row r="242" ht="14.25" hidden="1" spans="1:12">
      <c r="A242" s="80"/>
      <c r="B242" s="81"/>
      <c r="C242" s="56" t="s">
        <v>132</v>
      </c>
      <c r="D242" s="56"/>
      <c r="E242" s="56"/>
      <c r="F242" s="56"/>
      <c r="G242" s="56"/>
      <c r="H242" s="56"/>
      <c r="I242" s="59"/>
      <c r="J242" s="80"/>
      <c r="K242" s="58"/>
      <c r="L242" s="59"/>
    </row>
    <row r="243" ht="14.25" hidden="1" spans="1:12">
      <c r="A243" s="80"/>
      <c r="B243" s="81"/>
      <c r="C243" s="56" t="s">
        <v>132</v>
      </c>
      <c r="D243" s="56"/>
      <c r="E243" s="56"/>
      <c r="F243" s="56"/>
      <c r="G243" s="56"/>
      <c r="H243" s="56"/>
      <c r="I243" s="59"/>
      <c r="J243" s="80"/>
      <c r="K243" s="58"/>
      <c r="L243" s="59">
        <f>SUM(BQ199:BQ219)</f>
        <v>0</v>
      </c>
    </row>
    <row r="244" ht="14.25" hidden="1" spans="1:12">
      <c r="A244" s="80"/>
      <c r="B244" s="81"/>
      <c r="C244" s="56" t="s">
        <v>133</v>
      </c>
      <c r="D244" s="56"/>
      <c r="E244" s="56"/>
      <c r="F244" s="56"/>
      <c r="G244" s="56"/>
      <c r="H244" s="56"/>
      <c r="I244" s="59"/>
      <c r="J244" s="80"/>
      <c r="K244" s="58"/>
      <c r="L244" s="59">
        <f>SUM(BO199:BO219)</f>
        <v>0</v>
      </c>
    </row>
    <row r="245" ht="15" spans="1:12">
      <c r="A245" s="78"/>
      <c r="B245" s="79"/>
      <c r="C245" s="74" t="s">
        <v>134</v>
      </c>
      <c r="D245" s="74"/>
      <c r="E245" s="74"/>
      <c r="F245" s="74"/>
      <c r="G245" s="74"/>
      <c r="H245" s="74"/>
      <c r="I245" s="72"/>
      <c r="J245" s="78"/>
      <c r="K245" s="83"/>
      <c r="L245" s="72">
        <f>L221+L236+L237+L238+L243+L244</f>
        <v>67896.54</v>
      </c>
    </row>
    <row r="246" ht="14.25" spans="1:12">
      <c r="A246" s="80"/>
      <c r="B246" s="81"/>
      <c r="C246" s="82" t="s">
        <v>135</v>
      </c>
      <c r="D246" s="56"/>
      <c r="E246" s="56"/>
      <c r="F246" s="56"/>
      <c r="G246" s="56"/>
      <c r="H246" s="56"/>
      <c r="I246" s="59"/>
      <c r="J246" s="80"/>
      <c r="K246" s="58"/>
      <c r="L246" s="59"/>
    </row>
    <row r="247" ht="14.25" spans="1:12">
      <c r="A247" s="80"/>
      <c r="B247" s="81"/>
      <c r="C247" s="56" t="s">
        <v>136</v>
      </c>
      <c r="D247" s="56"/>
      <c r="E247" s="56"/>
      <c r="F247" s="56"/>
      <c r="G247" s="56"/>
      <c r="H247" s="56"/>
      <c r="I247" s="59"/>
      <c r="J247" s="80"/>
      <c r="K247" s="58"/>
      <c r="L247" s="59">
        <f>SUM(AX199:AX219)</f>
        <v>67896.54</v>
      </c>
    </row>
    <row r="248" ht="14.25" hidden="1" spans="1:12">
      <c r="A248" s="80"/>
      <c r="B248" s="81"/>
      <c r="C248" s="56" t="s">
        <v>137</v>
      </c>
      <c r="D248" s="56"/>
      <c r="E248" s="56"/>
      <c r="F248" s="56"/>
      <c r="G248" s="56"/>
      <c r="H248" s="56"/>
      <c r="I248" s="59"/>
      <c r="J248" s="80"/>
      <c r="K248" s="58"/>
      <c r="L248" s="59">
        <f>SUM(AY199:AY219)</f>
        <v>0</v>
      </c>
    </row>
    <row r="249" ht="14.25" hidden="1" customHeight="1" spans="1:12">
      <c r="A249" s="80"/>
      <c r="B249" s="81"/>
      <c r="C249" s="56" t="s">
        <v>138</v>
      </c>
      <c r="D249" s="56"/>
      <c r="E249" s="56"/>
      <c r="F249" s="71"/>
      <c r="G249" s="62">
        <f>Source!F427</f>
        <v>0</v>
      </c>
      <c r="H249" s="80"/>
      <c r="I249" s="80"/>
      <c r="J249" s="80"/>
      <c r="K249" s="80"/>
      <c r="L249" s="80"/>
    </row>
    <row r="250" ht="14.25" hidden="1" customHeight="1" spans="1:12">
      <c r="A250" s="80"/>
      <c r="B250" s="81"/>
      <c r="C250" s="56" t="s">
        <v>139</v>
      </c>
      <c r="D250" s="56"/>
      <c r="E250" s="56"/>
      <c r="F250" s="71"/>
      <c r="G250" s="62">
        <f>Source!F428</f>
        <v>0</v>
      </c>
      <c r="H250" s="80"/>
      <c r="I250" s="80"/>
      <c r="J250" s="80"/>
      <c r="K250" s="80"/>
      <c r="L250" s="80"/>
    </row>
    <row r="253" ht="15" spans="1:12">
      <c r="A253" s="84"/>
      <c r="B253" s="85"/>
      <c r="C253" s="86" t="s">
        <v>161</v>
      </c>
      <c r="D253" s="86"/>
      <c r="E253" s="86"/>
      <c r="F253" s="86"/>
      <c r="G253" s="86"/>
      <c r="H253" s="86"/>
      <c r="I253" s="76"/>
      <c r="J253" s="84"/>
      <c r="K253" s="87"/>
      <c r="L253" s="76"/>
    </row>
    <row r="255" ht="15" spans="1:12">
      <c r="A255" s="78"/>
      <c r="B255" s="79"/>
      <c r="C255" s="74" t="s">
        <v>162</v>
      </c>
      <c r="D255" s="74"/>
      <c r="E255" s="74"/>
      <c r="F255" s="74"/>
      <c r="G255" s="74"/>
      <c r="H255" s="74"/>
      <c r="I255" s="72"/>
      <c r="J255" s="78"/>
      <c r="K255" s="83"/>
      <c r="L255" s="72">
        <f ca="1">L257+L272+L273</f>
        <v>137231.37</v>
      </c>
    </row>
    <row r="256" ht="14.25" spans="1:12">
      <c r="A256" s="80"/>
      <c r="B256" s="81"/>
      <c r="C256" s="82" t="s">
        <v>115</v>
      </c>
      <c r="D256" s="56"/>
      <c r="E256" s="56"/>
      <c r="F256" s="56"/>
      <c r="G256" s="56"/>
      <c r="H256" s="56"/>
      <c r="I256" s="59"/>
      <c r="J256" s="80"/>
      <c r="K256" s="58"/>
      <c r="L256" s="59"/>
    </row>
    <row r="257" ht="14.25" spans="1:12">
      <c r="A257" s="80"/>
      <c r="B257" s="81"/>
      <c r="C257" s="56" t="s">
        <v>163</v>
      </c>
      <c r="D257" s="56"/>
      <c r="E257" s="56"/>
      <c r="F257" s="56"/>
      <c r="G257" s="56"/>
      <c r="H257" s="56"/>
      <c r="I257" s="59"/>
      <c r="J257" s="80"/>
      <c r="K257" s="58"/>
      <c r="L257" s="59">
        <f>L259+L260+L266+L270</f>
        <v>100910.13</v>
      </c>
    </row>
    <row r="258" ht="14.25" spans="1:12">
      <c r="A258" s="80"/>
      <c r="B258" s="81"/>
      <c r="C258" s="82" t="s">
        <v>115</v>
      </c>
      <c r="D258" s="56"/>
      <c r="E258" s="56"/>
      <c r="F258" s="56"/>
      <c r="G258" s="56"/>
      <c r="H258" s="56"/>
      <c r="I258" s="59"/>
      <c r="J258" s="80"/>
      <c r="K258" s="58"/>
      <c r="L258" s="59"/>
    </row>
    <row r="259" ht="14.25" spans="1:12">
      <c r="A259" s="80"/>
      <c r="B259" s="81"/>
      <c r="C259" s="56" t="s">
        <v>164</v>
      </c>
      <c r="D259" s="56"/>
      <c r="E259" s="56"/>
      <c r="F259" s="56"/>
      <c r="G259" s="56"/>
      <c r="H259" s="56"/>
      <c r="I259" s="59"/>
      <c r="J259" s="80"/>
      <c r="K259" s="58"/>
      <c r="L259" s="59">
        <f>SUMIF(CD52:CD251,1,AR52:AR251)</f>
        <v>15879.89</v>
      </c>
    </row>
    <row r="260" ht="14.25" hidden="1" spans="1:12">
      <c r="A260" s="80"/>
      <c r="B260" s="81"/>
      <c r="C260" s="56" t="s">
        <v>117</v>
      </c>
      <c r="D260" s="56"/>
      <c r="E260" s="56"/>
      <c r="F260" s="56"/>
      <c r="G260" s="56"/>
      <c r="H260" s="56"/>
      <c r="I260" s="59"/>
      <c r="J260" s="80"/>
      <c r="K260" s="58"/>
      <c r="L260" s="59">
        <f>L262+L265+L264</f>
        <v>17065.28</v>
      </c>
    </row>
    <row r="261" ht="14.25" hidden="1" spans="1:12">
      <c r="A261" s="80"/>
      <c r="B261" s="81"/>
      <c r="C261" s="82" t="s">
        <v>118</v>
      </c>
      <c r="D261" s="56"/>
      <c r="E261" s="56"/>
      <c r="F261" s="56"/>
      <c r="G261" s="56"/>
      <c r="H261" s="56"/>
      <c r="I261" s="59"/>
      <c r="J261" s="80"/>
      <c r="K261" s="58"/>
      <c r="L261" s="59"/>
    </row>
    <row r="262" ht="14.25" spans="1:12">
      <c r="A262" s="80"/>
      <c r="B262" s="81"/>
      <c r="C262" s="56" t="s">
        <v>117</v>
      </c>
      <c r="D262" s="56"/>
      <c r="E262" s="56"/>
      <c r="F262" s="56"/>
      <c r="G262" s="56"/>
      <c r="H262" s="56"/>
      <c r="I262" s="59"/>
      <c r="J262" s="80"/>
      <c r="K262" s="58"/>
      <c r="L262" s="59">
        <f>SUMIF(CD52:CD251,1,AO52:AO251)</f>
        <v>10662.2</v>
      </c>
    </row>
    <row r="263" ht="14.25" hidden="1" spans="1:12">
      <c r="A263" s="80"/>
      <c r="B263" s="81"/>
      <c r="C263" s="82" t="s">
        <v>119</v>
      </c>
      <c r="D263" s="56"/>
      <c r="E263" s="56"/>
      <c r="F263" s="56"/>
      <c r="G263" s="56"/>
      <c r="H263" s="56"/>
      <c r="I263" s="59"/>
      <c r="J263" s="80"/>
      <c r="K263" s="58"/>
      <c r="L263" s="59"/>
    </row>
    <row r="264" ht="14.25" spans="1:12">
      <c r="A264" s="80"/>
      <c r="B264" s="81"/>
      <c r="C264" s="56" t="s">
        <v>120</v>
      </c>
      <c r="D264" s="56"/>
      <c r="E264" s="56"/>
      <c r="F264" s="56"/>
      <c r="G264" s="56"/>
      <c r="H264" s="56"/>
      <c r="I264" s="59"/>
      <c r="J264" s="80"/>
      <c r="K264" s="58"/>
      <c r="L264" s="59">
        <f>SUMIF(CD52:CD251,1,AT52:AT251)</f>
        <v>6403.08</v>
      </c>
    </row>
    <row r="265" ht="14.25" hidden="1" spans="1:12">
      <c r="A265" s="80"/>
      <c r="B265" s="81"/>
      <c r="C265" s="56" t="s">
        <v>121</v>
      </c>
      <c r="D265" s="56"/>
      <c r="E265" s="56"/>
      <c r="F265" s="56"/>
      <c r="G265" s="56"/>
      <c r="H265" s="56"/>
      <c r="I265" s="59"/>
      <c r="J265" s="80"/>
      <c r="K265" s="58"/>
      <c r="L265" s="59">
        <f>SUMIF(CD52:CD251,1,AV52:AV251)</f>
        <v>0</v>
      </c>
    </row>
    <row r="266" ht="14.25" spans="1:12">
      <c r="A266" s="80"/>
      <c r="B266" s="81"/>
      <c r="C266" s="56" t="s">
        <v>122</v>
      </c>
      <c r="D266" s="56"/>
      <c r="E266" s="56"/>
      <c r="F266" s="56"/>
      <c r="G266" s="56"/>
      <c r="H266" s="56"/>
      <c r="I266" s="59"/>
      <c r="J266" s="80"/>
      <c r="K266" s="58"/>
      <c r="L266" s="59">
        <f>L268+L269</f>
        <v>67964.96</v>
      </c>
    </row>
    <row r="267" ht="14.25" spans="1:12">
      <c r="A267" s="80"/>
      <c r="B267" s="81"/>
      <c r="C267" s="82" t="s">
        <v>118</v>
      </c>
      <c r="D267" s="56"/>
      <c r="E267" s="56"/>
      <c r="F267" s="56"/>
      <c r="G267" s="56"/>
      <c r="H267" s="56"/>
      <c r="I267" s="59"/>
      <c r="J267" s="80"/>
      <c r="K267" s="58"/>
      <c r="L267" s="59"/>
    </row>
    <row r="268" ht="14.25" spans="1:12">
      <c r="A268" s="80"/>
      <c r="B268" s="81"/>
      <c r="C268" s="56" t="s">
        <v>123</v>
      </c>
      <c r="D268" s="56"/>
      <c r="E268" s="56"/>
      <c r="F268" s="56"/>
      <c r="G268" s="56"/>
      <c r="H268" s="56"/>
      <c r="I268" s="59"/>
      <c r="J268" s="80"/>
      <c r="K268" s="58"/>
      <c r="L268" s="59">
        <f>SUMIF(CD52:CD251,1,AW52:AW251)-SUMIF(CD52:CD251,1,BK52:BK251)</f>
        <v>67964.96</v>
      </c>
    </row>
    <row r="269" ht="14.25" hidden="1" spans="1:12">
      <c r="A269" s="80"/>
      <c r="B269" s="81"/>
      <c r="C269" s="56" t="s">
        <v>124</v>
      </c>
      <c r="D269" s="56"/>
      <c r="E269" s="56"/>
      <c r="F269" s="56"/>
      <c r="G269" s="56"/>
      <c r="H269" s="56"/>
      <c r="I269" s="59"/>
      <c r="J269" s="80"/>
      <c r="K269" s="58"/>
      <c r="L269" s="59">
        <f>SUMIF(CD52:CD251,1,BC52:BC251)</f>
        <v>0</v>
      </c>
    </row>
    <row r="270" ht="14.25" hidden="1" spans="1:12">
      <c r="A270" s="80"/>
      <c r="B270" s="81"/>
      <c r="C270" s="56" t="s">
        <v>125</v>
      </c>
      <c r="D270" s="56"/>
      <c r="E270" s="56"/>
      <c r="F270" s="56"/>
      <c r="G270" s="56"/>
      <c r="H270" s="56"/>
      <c r="I270" s="59"/>
      <c r="J270" s="80"/>
      <c r="K270" s="58"/>
      <c r="L270" s="59">
        <f>SUMIF(CD52:CD251,1,BB52:BB251)</f>
        <v>0</v>
      </c>
    </row>
    <row r="271" ht="14.25" spans="1:12">
      <c r="A271" s="80"/>
      <c r="B271" s="81"/>
      <c r="C271" s="56" t="s">
        <v>165</v>
      </c>
      <c r="D271" s="56"/>
      <c r="E271" s="56"/>
      <c r="F271" s="56"/>
      <c r="G271" s="56"/>
      <c r="H271" s="56"/>
      <c r="I271" s="59"/>
      <c r="J271" s="80"/>
      <c r="K271" s="58"/>
      <c r="L271" s="59">
        <f>SUMIF(CD52:CD251,1,AR52:AR251)+SUMIF(CD52:CD251,1,AT52:AT251)+SUMIF(CD52:CD251,1,AV52:AV251)</f>
        <v>22282.97</v>
      </c>
    </row>
    <row r="272" ht="14.25" spans="1:12">
      <c r="A272" s="80"/>
      <c r="B272" s="81"/>
      <c r="C272" s="56" t="s">
        <v>166</v>
      </c>
      <c r="D272" s="56"/>
      <c r="E272" s="56"/>
      <c r="F272" s="56"/>
      <c r="G272" s="56"/>
      <c r="H272" s="56"/>
      <c r="I272" s="59"/>
      <c r="J272" s="80"/>
      <c r="K272" s="58"/>
      <c r="L272" s="59">
        <f ca="1">SUMIF(CD52:CD251,1,AZ52:AZ251)</f>
        <v>22951.46</v>
      </c>
    </row>
    <row r="273" ht="14.25" spans="1:12">
      <c r="A273" s="80"/>
      <c r="B273" s="81"/>
      <c r="C273" s="56" t="s">
        <v>167</v>
      </c>
      <c r="D273" s="56"/>
      <c r="E273" s="56"/>
      <c r="F273" s="56"/>
      <c r="G273" s="56"/>
      <c r="H273" s="56"/>
      <c r="I273" s="59"/>
      <c r="J273" s="80"/>
      <c r="K273" s="58"/>
      <c r="L273" s="59">
        <f ca="1">SUMIF(CD52:CD251,1,BA52:BA251)</f>
        <v>13369.78</v>
      </c>
    </row>
    <row r="274" hidden="1"/>
    <row r="275" ht="15" hidden="1" spans="1:12">
      <c r="A275" s="78"/>
      <c r="B275" s="79"/>
      <c r="C275" s="74" t="s">
        <v>168</v>
      </c>
      <c r="D275" s="74"/>
      <c r="E275" s="74"/>
      <c r="F275" s="74"/>
      <c r="G275" s="74"/>
      <c r="H275" s="74"/>
      <c r="I275" s="72"/>
      <c r="J275" s="78"/>
      <c r="K275" s="83"/>
      <c r="L275" s="72">
        <f ca="1">L277+L292+L293</f>
        <v>0</v>
      </c>
    </row>
    <row r="276" ht="14.25" hidden="1" spans="1:12">
      <c r="A276" s="80"/>
      <c r="B276" s="81"/>
      <c r="C276" s="82" t="s">
        <v>115</v>
      </c>
      <c r="D276" s="56"/>
      <c r="E276" s="56"/>
      <c r="F276" s="56"/>
      <c r="G276" s="56"/>
      <c r="H276" s="56"/>
      <c r="I276" s="59"/>
      <c r="J276" s="80"/>
      <c r="K276" s="58"/>
      <c r="L276" s="59"/>
    </row>
    <row r="277" ht="14.25" hidden="1" spans="1:12">
      <c r="A277" s="80"/>
      <c r="B277" s="81"/>
      <c r="C277" s="56" t="s">
        <v>163</v>
      </c>
      <c r="D277" s="56"/>
      <c r="E277" s="56"/>
      <c r="F277" s="56"/>
      <c r="G277" s="56"/>
      <c r="H277" s="56"/>
      <c r="I277" s="59"/>
      <c r="J277" s="80"/>
      <c r="K277" s="58"/>
      <c r="L277" s="59">
        <f>L279+L280+L286+L290</f>
        <v>0</v>
      </c>
    </row>
    <row r="278" ht="14.25" hidden="1" spans="1:12">
      <c r="A278" s="80"/>
      <c r="B278" s="81"/>
      <c r="C278" s="82" t="s">
        <v>115</v>
      </c>
      <c r="D278" s="56"/>
      <c r="E278" s="56"/>
      <c r="F278" s="56"/>
      <c r="G278" s="56"/>
      <c r="H278" s="56"/>
      <c r="I278" s="59"/>
      <c r="J278" s="80"/>
      <c r="K278" s="58"/>
      <c r="L278" s="59"/>
    </row>
    <row r="279" ht="14.25" hidden="1" spans="1:12">
      <c r="A279" s="80"/>
      <c r="B279" s="81"/>
      <c r="C279" s="56" t="s">
        <v>164</v>
      </c>
      <c r="D279" s="56"/>
      <c r="E279" s="56"/>
      <c r="F279" s="56"/>
      <c r="G279" s="56"/>
      <c r="H279" s="56"/>
      <c r="I279" s="59"/>
      <c r="J279" s="80"/>
      <c r="K279" s="58"/>
      <c r="L279" s="59">
        <f>SUMIF(CD52:CD273,2,AR52:AR273)</f>
        <v>0</v>
      </c>
    </row>
    <row r="280" ht="14.25" hidden="1" spans="1:12">
      <c r="A280" s="80"/>
      <c r="B280" s="81"/>
      <c r="C280" s="56" t="s">
        <v>117</v>
      </c>
      <c r="D280" s="56"/>
      <c r="E280" s="56"/>
      <c r="F280" s="56"/>
      <c r="G280" s="56"/>
      <c r="H280" s="56"/>
      <c r="I280" s="59"/>
      <c r="J280" s="80"/>
      <c r="K280" s="58"/>
      <c r="L280" s="59">
        <f>L282+L285+L284</f>
        <v>0</v>
      </c>
    </row>
    <row r="281" ht="14.25" hidden="1" spans="1:12">
      <c r="A281" s="80"/>
      <c r="B281" s="81"/>
      <c r="C281" s="82" t="s">
        <v>118</v>
      </c>
      <c r="D281" s="56"/>
      <c r="E281" s="56"/>
      <c r="F281" s="56"/>
      <c r="G281" s="56"/>
      <c r="H281" s="56"/>
      <c r="I281" s="59"/>
      <c r="J281" s="80"/>
      <c r="K281" s="58"/>
      <c r="L281" s="59"/>
    </row>
    <row r="282" ht="14.25" hidden="1" spans="1:12">
      <c r="A282" s="80"/>
      <c r="B282" s="81"/>
      <c r="C282" s="56" t="s">
        <v>117</v>
      </c>
      <c r="D282" s="56"/>
      <c r="E282" s="56"/>
      <c r="F282" s="56"/>
      <c r="G282" s="56"/>
      <c r="H282" s="56"/>
      <c r="I282" s="59"/>
      <c r="J282" s="80"/>
      <c r="K282" s="58"/>
      <c r="L282" s="59">
        <f>SUMIF(CD52:CD273,2,AO52:AO273)</f>
        <v>0</v>
      </c>
    </row>
    <row r="283" ht="14.25" hidden="1" spans="1:12">
      <c r="A283" s="80"/>
      <c r="B283" s="81"/>
      <c r="C283" s="82" t="s">
        <v>119</v>
      </c>
      <c r="D283" s="56"/>
      <c r="E283" s="56"/>
      <c r="F283" s="56"/>
      <c r="G283" s="56"/>
      <c r="H283" s="56"/>
      <c r="I283" s="59"/>
      <c r="J283" s="80"/>
      <c r="K283" s="58"/>
      <c r="L283" s="59"/>
    </row>
    <row r="284" ht="14.25" hidden="1" spans="1:12">
      <c r="A284" s="80"/>
      <c r="B284" s="81"/>
      <c r="C284" s="56" t="s">
        <v>120</v>
      </c>
      <c r="D284" s="56"/>
      <c r="E284" s="56"/>
      <c r="F284" s="56"/>
      <c r="G284" s="56"/>
      <c r="H284" s="56"/>
      <c r="I284" s="59"/>
      <c r="J284" s="80"/>
      <c r="K284" s="58"/>
      <c r="L284" s="59">
        <f>SUMIF(CD52:CD273,2,AT52:AT273)</f>
        <v>0</v>
      </c>
    </row>
    <row r="285" ht="14.25" hidden="1" spans="1:12">
      <c r="A285" s="80"/>
      <c r="B285" s="81"/>
      <c r="C285" s="56" t="s">
        <v>121</v>
      </c>
      <c r="D285" s="56"/>
      <c r="E285" s="56"/>
      <c r="F285" s="56"/>
      <c r="G285" s="56"/>
      <c r="H285" s="56"/>
      <c r="I285" s="59"/>
      <c r="J285" s="80"/>
      <c r="K285" s="58"/>
      <c r="L285" s="59">
        <f>SUMIF(CD52:CD273,2,AV52:AV273)</f>
        <v>0</v>
      </c>
    </row>
    <row r="286" ht="14.25" hidden="1" spans="1:12">
      <c r="A286" s="80"/>
      <c r="B286" s="81"/>
      <c r="C286" s="56" t="s">
        <v>122</v>
      </c>
      <c r="D286" s="56"/>
      <c r="E286" s="56"/>
      <c r="F286" s="56"/>
      <c r="G286" s="56"/>
      <c r="H286" s="56"/>
      <c r="I286" s="59"/>
      <c r="J286" s="80"/>
      <c r="K286" s="58"/>
      <c r="L286" s="59">
        <f>L288+L289</f>
        <v>0</v>
      </c>
    </row>
    <row r="287" ht="14.25" hidden="1" spans="1:12">
      <c r="A287" s="80"/>
      <c r="B287" s="81"/>
      <c r="C287" s="82" t="s">
        <v>118</v>
      </c>
      <c r="D287" s="56"/>
      <c r="E287" s="56"/>
      <c r="F287" s="56"/>
      <c r="G287" s="56"/>
      <c r="H287" s="56"/>
      <c r="I287" s="59"/>
      <c r="J287" s="80"/>
      <c r="K287" s="58"/>
      <c r="L287" s="59"/>
    </row>
    <row r="288" ht="14.25" hidden="1" spans="1:12">
      <c r="A288" s="80"/>
      <c r="B288" s="81"/>
      <c r="C288" s="56" t="s">
        <v>123</v>
      </c>
      <c r="D288" s="56"/>
      <c r="E288" s="56"/>
      <c r="F288" s="56"/>
      <c r="G288" s="56"/>
      <c r="H288" s="56"/>
      <c r="I288" s="59"/>
      <c r="J288" s="80"/>
      <c r="K288" s="58"/>
      <c r="L288" s="59">
        <f>SUMIF(CD52:CD273,2,AW52:AW273)-SUMIF(CD52:CD273,2,BK52:BK273)</f>
        <v>0</v>
      </c>
    </row>
    <row r="289" ht="14.25" hidden="1" spans="1:12">
      <c r="A289" s="80"/>
      <c r="B289" s="81"/>
      <c r="C289" s="56" t="s">
        <v>124</v>
      </c>
      <c r="D289" s="56"/>
      <c r="E289" s="56"/>
      <c r="F289" s="56"/>
      <c r="G289" s="56"/>
      <c r="H289" s="56"/>
      <c r="I289" s="59"/>
      <c r="J289" s="80"/>
      <c r="K289" s="58"/>
      <c r="L289" s="59">
        <f>SUMIF(CD52:CD273,2,BC52:BC273)</f>
        <v>0</v>
      </c>
    </row>
    <row r="290" ht="14.25" hidden="1" spans="1:12">
      <c r="A290" s="80"/>
      <c r="B290" s="81"/>
      <c r="C290" s="56" t="s">
        <v>125</v>
      </c>
      <c r="D290" s="56"/>
      <c r="E290" s="56"/>
      <c r="F290" s="56"/>
      <c r="G290" s="56"/>
      <c r="H290" s="56"/>
      <c r="I290" s="59"/>
      <c r="J290" s="80"/>
      <c r="K290" s="58"/>
      <c r="L290" s="59">
        <f>SUMIF(CD52:CD273,2,BB52:BB273)</f>
        <v>0</v>
      </c>
    </row>
    <row r="291" ht="14.25" hidden="1" spans="1:12">
      <c r="A291" s="80"/>
      <c r="B291" s="81"/>
      <c r="C291" s="56" t="s">
        <v>165</v>
      </c>
      <c r="D291" s="56"/>
      <c r="E291" s="56"/>
      <c r="F291" s="56"/>
      <c r="G291" s="56"/>
      <c r="H291" s="56"/>
      <c r="I291" s="59"/>
      <c r="J291" s="80"/>
      <c r="K291" s="58"/>
      <c r="L291" s="59">
        <f>SUMIF(CD52:CD273,2,AR52:AR273)+SUMIF(CD52:CD273,2,AT52:AT273)+SUMIF(CD52:CD273,2,AV52:AV273)</f>
        <v>0</v>
      </c>
    </row>
    <row r="292" ht="14.25" hidden="1" spans="1:12">
      <c r="A292" s="80"/>
      <c r="B292" s="81"/>
      <c r="C292" s="56" t="s">
        <v>166</v>
      </c>
      <c r="D292" s="56"/>
      <c r="E292" s="56"/>
      <c r="F292" s="56"/>
      <c r="G292" s="56"/>
      <c r="H292" s="56"/>
      <c r="I292" s="59"/>
      <c r="J292" s="80"/>
      <c r="K292" s="58"/>
      <c r="L292" s="59">
        <f ca="1">SUMIF(CD52:CD273,2,AZ52:AZ273)</f>
        <v>0</v>
      </c>
    </row>
    <row r="293" ht="14.25" hidden="1" spans="1:12">
      <c r="A293" s="80"/>
      <c r="B293" s="81"/>
      <c r="C293" s="56" t="s">
        <v>167</v>
      </c>
      <c r="D293" s="56"/>
      <c r="E293" s="56"/>
      <c r="F293" s="56"/>
      <c r="G293" s="56"/>
      <c r="H293" s="56"/>
      <c r="I293" s="59"/>
      <c r="J293" s="80"/>
      <c r="K293" s="58"/>
      <c r="L293" s="59">
        <f ca="1">SUMIF(CD52:CD273,2,BA52:BA273)</f>
        <v>0</v>
      </c>
    </row>
    <row r="294" hidden="1"/>
    <row r="295" ht="15" hidden="1" spans="1:12">
      <c r="A295" s="78"/>
      <c r="B295" s="79"/>
      <c r="C295" s="74" t="s">
        <v>169</v>
      </c>
      <c r="D295" s="74"/>
      <c r="E295" s="74"/>
      <c r="F295" s="74"/>
      <c r="G295" s="74"/>
      <c r="H295" s="74"/>
      <c r="I295" s="72"/>
      <c r="J295" s="78"/>
      <c r="K295" s="83"/>
      <c r="L295" s="72">
        <f>L297+L298</f>
        <v>0</v>
      </c>
    </row>
    <row r="296" ht="14.25" hidden="1" spans="1:12">
      <c r="A296" s="80"/>
      <c r="B296" s="81"/>
      <c r="C296" s="82" t="s">
        <v>115</v>
      </c>
      <c r="D296" s="56"/>
      <c r="E296" s="56"/>
      <c r="F296" s="56"/>
      <c r="G296" s="56"/>
      <c r="H296" s="56"/>
      <c r="I296" s="59"/>
      <c r="J296" s="80"/>
      <c r="K296" s="58"/>
      <c r="L296" s="59"/>
    </row>
    <row r="297" ht="14.25" hidden="1" spans="1:12">
      <c r="A297" s="80"/>
      <c r="B297" s="81"/>
      <c r="C297" s="56" t="s">
        <v>130</v>
      </c>
      <c r="D297" s="56"/>
      <c r="E297" s="56"/>
      <c r="F297" s="56"/>
      <c r="G297" s="56"/>
      <c r="H297" s="56"/>
      <c r="I297" s="59"/>
      <c r="J297" s="80"/>
      <c r="K297" s="58"/>
      <c r="L297" s="59">
        <f>SUMIF(CD52:CD293,3,BK52:BK293)</f>
        <v>0</v>
      </c>
    </row>
    <row r="298" ht="14.25" hidden="1" spans="1:12">
      <c r="A298" s="80"/>
      <c r="B298" s="81"/>
      <c r="C298" s="56" t="s">
        <v>131</v>
      </c>
      <c r="D298" s="56"/>
      <c r="E298" s="56"/>
      <c r="F298" s="56"/>
      <c r="G298" s="56"/>
      <c r="H298" s="56"/>
      <c r="I298" s="59"/>
      <c r="J298" s="80"/>
      <c r="K298" s="58"/>
      <c r="L298" s="59">
        <f>SUMIF(CD52:CD293,3,BD52:BD293)</f>
        <v>0</v>
      </c>
    </row>
    <row r="299" hidden="1"/>
    <row r="300" ht="15" hidden="1" spans="1:12">
      <c r="A300" s="78"/>
      <c r="B300" s="79"/>
      <c r="C300" s="74" t="s">
        <v>170</v>
      </c>
      <c r="D300" s="74"/>
      <c r="E300" s="74"/>
      <c r="F300" s="74"/>
      <c r="G300" s="74"/>
      <c r="H300" s="74"/>
      <c r="I300" s="72"/>
      <c r="J300" s="78"/>
      <c r="K300" s="83"/>
      <c r="L300" s="72">
        <f ca="1">L308+L323+L324+L302+L303+L304+L305</f>
        <v>0</v>
      </c>
    </row>
    <row r="301" ht="14.25" hidden="1" spans="1:12">
      <c r="A301" s="80"/>
      <c r="B301" s="81"/>
      <c r="C301" s="82" t="s">
        <v>115</v>
      </c>
      <c r="D301" s="56"/>
      <c r="E301" s="56"/>
      <c r="F301" s="56"/>
      <c r="G301" s="56"/>
      <c r="H301" s="56"/>
      <c r="I301" s="59"/>
      <c r="J301" s="80"/>
      <c r="K301" s="58"/>
      <c r="L301" s="59"/>
    </row>
    <row r="302" ht="14.25" hidden="1" spans="1:12">
      <c r="A302" s="80"/>
      <c r="B302" s="81"/>
      <c r="C302" s="56" t="s">
        <v>171</v>
      </c>
      <c r="D302" s="56"/>
      <c r="E302" s="56"/>
      <c r="F302" s="56"/>
      <c r="G302" s="56"/>
      <c r="H302" s="56"/>
      <c r="I302" s="59"/>
      <c r="J302" s="80"/>
      <c r="K302" s="58"/>
      <c r="L302" s="59"/>
    </row>
    <row r="303" ht="14.25" hidden="1" spans="1:12">
      <c r="A303" s="80"/>
      <c r="B303" s="81"/>
      <c r="C303" s="56" t="s">
        <v>171</v>
      </c>
      <c r="D303" s="56"/>
      <c r="E303" s="56"/>
      <c r="F303" s="56"/>
      <c r="G303" s="56"/>
      <c r="H303" s="56"/>
      <c r="I303" s="59"/>
      <c r="J303" s="80"/>
      <c r="K303" s="58"/>
      <c r="L303" s="59">
        <f>SUM(BQ52:BQ298)</f>
        <v>0</v>
      </c>
    </row>
    <row r="304" ht="14.25" hidden="1" spans="1:12">
      <c r="A304" s="80"/>
      <c r="B304" s="81"/>
      <c r="C304" s="56" t="s">
        <v>172</v>
      </c>
      <c r="D304" s="56"/>
      <c r="E304" s="56"/>
      <c r="F304" s="56"/>
      <c r="G304" s="56"/>
      <c r="H304" s="56"/>
      <c r="I304" s="59"/>
      <c r="J304" s="80"/>
      <c r="K304" s="58"/>
      <c r="L304" s="59">
        <f>SUMIF(CD52:CD298,4,BB52:BB298)+SUMIF(CD52:CD298,4,BC52:BC298)+SUMIF(CD52:CD298,4,BD52:BD298)</f>
        <v>0</v>
      </c>
    </row>
    <row r="305" ht="14.25" hidden="1" spans="1:12">
      <c r="A305" s="80"/>
      <c r="B305" s="81"/>
      <c r="C305" s="56" t="s">
        <v>173</v>
      </c>
      <c r="D305" s="56"/>
      <c r="E305" s="56"/>
      <c r="F305" s="56"/>
      <c r="G305" s="56"/>
      <c r="H305" s="56"/>
      <c r="I305" s="59"/>
      <c r="J305" s="80"/>
      <c r="K305" s="58"/>
      <c r="L305" s="59">
        <f>SUM(BO52:BO298)</f>
        <v>0</v>
      </c>
    </row>
    <row r="306" ht="14.25" hidden="1" spans="1:12">
      <c r="A306" s="80"/>
      <c r="B306" s="81"/>
      <c r="C306" s="56" t="s">
        <v>174</v>
      </c>
      <c r="D306" s="56"/>
      <c r="E306" s="56"/>
      <c r="F306" s="56"/>
      <c r="G306" s="56"/>
      <c r="H306" s="56"/>
      <c r="I306" s="59"/>
      <c r="J306" s="80"/>
      <c r="K306" s="58"/>
      <c r="L306" s="59">
        <f ca="1">L308+L323+L324</f>
        <v>0</v>
      </c>
    </row>
    <row r="307" ht="14.25" hidden="1" spans="1:12">
      <c r="A307" s="80"/>
      <c r="B307" s="81"/>
      <c r="C307" s="82" t="s">
        <v>115</v>
      </c>
      <c r="D307" s="56"/>
      <c r="E307" s="56"/>
      <c r="F307" s="56"/>
      <c r="G307" s="56"/>
      <c r="H307" s="56"/>
      <c r="I307" s="59"/>
      <c r="J307" s="80"/>
      <c r="K307" s="58"/>
      <c r="L307" s="59"/>
    </row>
    <row r="308" ht="14.25" hidden="1" spans="1:12">
      <c r="A308" s="80"/>
      <c r="B308" s="81"/>
      <c r="C308" s="56" t="s">
        <v>163</v>
      </c>
      <c r="D308" s="56"/>
      <c r="E308" s="56"/>
      <c r="F308" s="56"/>
      <c r="G308" s="56"/>
      <c r="H308" s="56"/>
      <c r="I308" s="59"/>
      <c r="J308" s="80"/>
      <c r="K308" s="58"/>
      <c r="L308" s="59">
        <f>L310+L311+L317+L321</f>
        <v>0</v>
      </c>
    </row>
    <row r="309" ht="14.25" hidden="1" spans="1:12">
      <c r="A309" s="80"/>
      <c r="B309" s="81"/>
      <c r="C309" s="82" t="s">
        <v>115</v>
      </c>
      <c r="D309" s="56"/>
      <c r="E309" s="56"/>
      <c r="F309" s="56"/>
      <c r="G309" s="56"/>
      <c r="H309" s="56"/>
      <c r="I309" s="59"/>
      <c r="J309" s="80"/>
      <c r="K309" s="58"/>
      <c r="L309" s="59"/>
    </row>
    <row r="310" ht="14.25" hidden="1" spans="1:12">
      <c r="A310" s="80"/>
      <c r="B310" s="81"/>
      <c r="C310" s="56" t="s">
        <v>164</v>
      </c>
      <c r="D310" s="56"/>
      <c r="E310" s="56"/>
      <c r="F310" s="56"/>
      <c r="G310" s="56"/>
      <c r="H310" s="56"/>
      <c r="I310" s="59"/>
      <c r="J310" s="80"/>
      <c r="K310" s="58"/>
      <c r="L310" s="59">
        <f>SUMIF(CD52:CD298,4,AR52:AR298)</f>
        <v>0</v>
      </c>
    </row>
    <row r="311" ht="14.25" hidden="1" spans="1:12">
      <c r="A311" s="80"/>
      <c r="B311" s="81"/>
      <c r="C311" s="56" t="s">
        <v>117</v>
      </c>
      <c r="D311" s="56"/>
      <c r="E311" s="56"/>
      <c r="F311" s="56"/>
      <c r="G311" s="56"/>
      <c r="H311" s="56"/>
      <c r="I311" s="59"/>
      <c r="J311" s="80"/>
      <c r="K311" s="58"/>
      <c r="L311" s="59">
        <f>L313+L316+L315</f>
        <v>0</v>
      </c>
    </row>
    <row r="312" ht="14.25" hidden="1" spans="1:12">
      <c r="A312" s="80"/>
      <c r="B312" s="81"/>
      <c r="C312" s="82" t="s">
        <v>118</v>
      </c>
      <c r="D312" s="56"/>
      <c r="E312" s="56"/>
      <c r="F312" s="56"/>
      <c r="G312" s="56"/>
      <c r="H312" s="56"/>
      <c r="I312" s="59"/>
      <c r="J312" s="80"/>
      <c r="K312" s="58"/>
      <c r="L312" s="59"/>
    </row>
    <row r="313" ht="14.25" hidden="1" spans="1:12">
      <c r="A313" s="80"/>
      <c r="B313" s="81"/>
      <c r="C313" s="56" t="s">
        <v>117</v>
      </c>
      <c r="D313" s="56"/>
      <c r="E313" s="56"/>
      <c r="F313" s="56"/>
      <c r="G313" s="56"/>
      <c r="H313" s="56"/>
      <c r="I313" s="59"/>
      <c r="J313" s="80"/>
      <c r="K313" s="58"/>
      <c r="L313" s="59">
        <f>SUMIF(CD52:CD298,4,AO52:AO298)</f>
        <v>0</v>
      </c>
    </row>
    <row r="314" ht="14.25" hidden="1" spans="1:12">
      <c r="A314" s="80"/>
      <c r="B314" s="81"/>
      <c r="C314" s="82" t="s">
        <v>119</v>
      </c>
      <c r="D314" s="56"/>
      <c r="E314" s="56"/>
      <c r="F314" s="56"/>
      <c r="G314" s="56"/>
      <c r="H314" s="56"/>
      <c r="I314" s="59"/>
      <c r="J314" s="80"/>
      <c r="K314" s="58"/>
      <c r="L314" s="59"/>
    </row>
    <row r="315" ht="14.25" hidden="1" spans="1:12">
      <c r="A315" s="80"/>
      <c r="B315" s="81"/>
      <c r="C315" s="56" t="s">
        <v>120</v>
      </c>
      <c r="D315" s="56"/>
      <c r="E315" s="56"/>
      <c r="F315" s="56"/>
      <c r="G315" s="56"/>
      <c r="H315" s="56"/>
      <c r="I315" s="59"/>
      <c r="J315" s="80"/>
      <c r="K315" s="58"/>
      <c r="L315" s="59">
        <f>SUMIF(CD52:CD298,4,AT52:AT298)</f>
        <v>0</v>
      </c>
    </row>
    <row r="316" ht="14.25" hidden="1" spans="1:12">
      <c r="A316" s="80"/>
      <c r="B316" s="81"/>
      <c r="C316" s="56" t="s">
        <v>121</v>
      </c>
      <c r="D316" s="56"/>
      <c r="E316" s="56"/>
      <c r="F316" s="56"/>
      <c r="G316" s="56"/>
      <c r="H316" s="56"/>
      <c r="I316" s="59"/>
      <c r="J316" s="80"/>
      <c r="K316" s="58"/>
      <c r="L316" s="59">
        <f>SUMIF(CD52:CD298,4,AV52:AV298)</f>
        <v>0</v>
      </c>
    </row>
    <row r="317" ht="14.25" hidden="1" spans="1:12">
      <c r="A317" s="80"/>
      <c r="B317" s="81"/>
      <c r="C317" s="56" t="s">
        <v>122</v>
      </c>
      <c r="D317" s="56"/>
      <c r="E317" s="56"/>
      <c r="F317" s="56"/>
      <c r="G317" s="56"/>
      <c r="H317" s="56"/>
      <c r="I317" s="59"/>
      <c r="J317" s="80"/>
      <c r="K317" s="58"/>
      <c r="L317" s="59">
        <f>L319+L320</f>
        <v>0</v>
      </c>
    </row>
    <row r="318" ht="14.25" hidden="1" spans="1:12">
      <c r="A318" s="80"/>
      <c r="B318" s="81"/>
      <c r="C318" s="82" t="s">
        <v>118</v>
      </c>
      <c r="D318" s="56"/>
      <c r="E318" s="56"/>
      <c r="F318" s="56"/>
      <c r="G318" s="56"/>
      <c r="H318" s="56"/>
      <c r="I318" s="59"/>
      <c r="J318" s="80"/>
      <c r="K318" s="58"/>
      <c r="L318" s="59"/>
    </row>
    <row r="319" ht="14.25" hidden="1" spans="1:12">
      <c r="A319" s="80"/>
      <c r="B319" s="81"/>
      <c r="C319" s="56" t="s">
        <v>123</v>
      </c>
      <c r="D319" s="56"/>
      <c r="E319" s="56"/>
      <c r="F319" s="56"/>
      <c r="G319" s="56"/>
      <c r="H319" s="56"/>
      <c r="I319" s="59"/>
      <c r="J319" s="80"/>
      <c r="K319" s="58"/>
      <c r="L319" s="59">
        <f>SUMIF(CD52:CD298,4,AW52:AW298)-SUMIF(CD52:CD298,4,BK52:BK298)</f>
        <v>0</v>
      </c>
    </row>
    <row r="320" ht="14.25" hidden="1" spans="1:12">
      <c r="A320" s="80"/>
      <c r="B320" s="81"/>
      <c r="C320" s="56" t="s">
        <v>124</v>
      </c>
      <c r="D320" s="56"/>
      <c r="E320" s="56"/>
      <c r="F320" s="56"/>
      <c r="G320" s="56"/>
      <c r="H320" s="56"/>
      <c r="I320" s="59"/>
      <c r="J320" s="80"/>
      <c r="K320" s="58"/>
      <c r="L320" s="59">
        <f>SUMIF(CD52:CD298,4,BC52:BC298)</f>
        <v>0</v>
      </c>
    </row>
    <row r="321" ht="14.25" hidden="1" spans="1:12">
      <c r="A321" s="80"/>
      <c r="B321" s="81"/>
      <c r="C321" s="56" t="s">
        <v>125</v>
      </c>
      <c r="D321" s="56"/>
      <c r="E321" s="56"/>
      <c r="F321" s="56"/>
      <c r="G321" s="56"/>
      <c r="H321" s="56"/>
      <c r="I321" s="59"/>
      <c r="J321" s="80"/>
      <c r="K321" s="58"/>
      <c r="L321" s="59">
        <f>SUMIF(CD52:CD298,4,BB52:BB298)</f>
        <v>0</v>
      </c>
    </row>
    <row r="322" ht="14.25" hidden="1" spans="1:12">
      <c r="A322" s="80"/>
      <c r="B322" s="81"/>
      <c r="C322" s="56" t="s">
        <v>165</v>
      </c>
      <c r="D322" s="56"/>
      <c r="E322" s="56"/>
      <c r="F322" s="56"/>
      <c r="G322" s="56"/>
      <c r="H322" s="56"/>
      <c r="I322" s="59"/>
      <c r="J322" s="80"/>
      <c r="K322" s="58"/>
      <c r="L322" s="59">
        <f>SUMIF(CD52:CD298,4,AR52:AR298)+SUMIF(CD52:CD298,4,AT52:AT298)+SUMIF(CD52:CD298,4,AV52:AV298)</f>
        <v>0</v>
      </c>
    </row>
    <row r="323" ht="14.25" hidden="1" spans="1:12">
      <c r="A323" s="80"/>
      <c r="B323" s="81"/>
      <c r="C323" s="56" t="s">
        <v>166</v>
      </c>
      <c r="D323" s="56"/>
      <c r="E323" s="56"/>
      <c r="F323" s="56"/>
      <c r="G323" s="56"/>
      <c r="H323" s="56"/>
      <c r="I323" s="59"/>
      <c r="J323" s="80"/>
      <c r="K323" s="58"/>
      <c r="L323" s="59">
        <f ca="1">SUMIF(CD52:CD298,4,AZ52:AZ298)</f>
        <v>0</v>
      </c>
    </row>
    <row r="324" ht="14.25" hidden="1" spans="1:12">
      <c r="A324" s="80"/>
      <c r="B324" s="81"/>
      <c r="C324" s="56" t="s">
        <v>167</v>
      </c>
      <c r="D324" s="56"/>
      <c r="E324" s="56"/>
      <c r="F324" s="56"/>
      <c r="G324" s="56"/>
      <c r="H324" s="56"/>
      <c r="I324" s="59"/>
      <c r="J324" s="80"/>
      <c r="K324" s="58"/>
      <c r="L324" s="59">
        <f ca="1">SUMIF(CD52:CD298,4,BA52:BA298)</f>
        <v>0</v>
      </c>
    </row>
    <row r="326" ht="15" spans="1:12">
      <c r="A326" s="78"/>
      <c r="B326" s="79"/>
      <c r="C326" s="74" t="s">
        <v>175</v>
      </c>
      <c r="D326" s="74"/>
      <c r="E326" s="74"/>
      <c r="F326" s="74"/>
      <c r="G326" s="74"/>
      <c r="H326" s="74"/>
      <c r="I326" s="72"/>
      <c r="J326" s="78"/>
      <c r="K326" s="83"/>
      <c r="L326" s="72">
        <f ca="1">L255+L275+L295+L300</f>
        <v>137231.37</v>
      </c>
    </row>
    <row r="327" ht="14.25" spans="1:12">
      <c r="A327" s="80"/>
      <c r="B327" s="81"/>
      <c r="C327" s="82" t="s">
        <v>115</v>
      </c>
      <c r="D327" s="56"/>
      <c r="E327" s="56"/>
      <c r="F327" s="56"/>
      <c r="G327" s="56"/>
      <c r="H327" s="56"/>
      <c r="I327" s="59"/>
      <c r="J327" s="80"/>
      <c r="K327" s="58"/>
      <c r="L327" s="59"/>
    </row>
    <row r="328" ht="14.25" spans="1:12">
      <c r="A328" s="80"/>
      <c r="B328" s="81"/>
      <c r="C328" s="56" t="s">
        <v>163</v>
      </c>
      <c r="D328" s="56"/>
      <c r="E328" s="56"/>
      <c r="F328" s="56"/>
      <c r="G328" s="56"/>
      <c r="H328" s="56"/>
      <c r="I328" s="59"/>
      <c r="J328" s="80"/>
      <c r="K328" s="58"/>
      <c r="L328" s="59">
        <f>L330+L331+L337+L341</f>
        <v>100910.13</v>
      </c>
    </row>
    <row r="329" ht="14.25" spans="1:12">
      <c r="A329" s="80"/>
      <c r="B329" s="81"/>
      <c r="C329" s="82" t="s">
        <v>115</v>
      </c>
      <c r="D329" s="56"/>
      <c r="E329" s="56"/>
      <c r="F329" s="56"/>
      <c r="G329" s="56"/>
      <c r="H329" s="56"/>
      <c r="I329" s="59"/>
      <c r="J329" s="80"/>
      <c r="K329" s="58"/>
      <c r="L329" s="59"/>
    </row>
    <row r="330" ht="14.25" spans="1:12">
      <c r="A330" s="80"/>
      <c r="B330" s="81"/>
      <c r="C330" s="56" t="s">
        <v>164</v>
      </c>
      <c r="D330" s="56"/>
      <c r="E330" s="56"/>
      <c r="F330" s="56"/>
      <c r="G330" s="56"/>
      <c r="H330" s="56"/>
      <c r="I330" s="59"/>
      <c r="J330" s="80"/>
      <c r="K330" s="58"/>
      <c r="L330" s="59">
        <f>SUM(AR52:AR324)</f>
        <v>15879.89</v>
      </c>
    </row>
    <row r="331" ht="14.25" hidden="1" spans="1:12">
      <c r="A331" s="80"/>
      <c r="B331" s="81"/>
      <c r="C331" s="56" t="s">
        <v>117</v>
      </c>
      <c r="D331" s="56"/>
      <c r="E331" s="56"/>
      <c r="F331" s="56"/>
      <c r="G331" s="56"/>
      <c r="H331" s="56"/>
      <c r="I331" s="59"/>
      <c r="J331" s="80"/>
      <c r="K331" s="58"/>
      <c r="L331" s="59">
        <f>L333+L336+L335</f>
        <v>17065.28</v>
      </c>
    </row>
    <row r="332" ht="14.25" hidden="1" spans="1:12">
      <c r="A332" s="80"/>
      <c r="B332" s="81"/>
      <c r="C332" s="82" t="s">
        <v>118</v>
      </c>
      <c r="D332" s="56"/>
      <c r="E332" s="56"/>
      <c r="F332" s="56"/>
      <c r="G332" s="56"/>
      <c r="H332" s="56"/>
      <c r="I332" s="59"/>
      <c r="J332" s="80"/>
      <c r="K332" s="58"/>
      <c r="L332" s="59"/>
    </row>
    <row r="333" ht="14.25" spans="1:12">
      <c r="A333" s="80"/>
      <c r="B333" s="81"/>
      <c r="C333" s="56" t="s">
        <v>117</v>
      </c>
      <c r="D333" s="56"/>
      <c r="E333" s="56"/>
      <c r="F333" s="56"/>
      <c r="G333" s="56"/>
      <c r="H333" s="56"/>
      <c r="I333" s="59"/>
      <c r="J333" s="80"/>
      <c r="K333" s="58"/>
      <c r="L333" s="59">
        <f>SUM(AO52:AO324)</f>
        <v>10662.2</v>
      </c>
    </row>
    <row r="334" ht="14.25" hidden="1" spans="1:12">
      <c r="A334" s="80"/>
      <c r="B334" s="81"/>
      <c r="C334" s="82" t="s">
        <v>119</v>
      </c>
      <c r="D334" s="56"/>
      <c r="E334" s="56"/>
      <c r="F334" s="56"/>
      <c r="G334" s="56"/>
      <c r="H334" s="56"/>
      <c r="I334" s="59"/>
      <c r="J334" s="80"/>
      <c r="K334" s="58"/>
      <c r="L334" s="59"/>
    </row>
    <row r="335" ht="14.25" spans="1:12">
      <c r="A335" s="80"/>
      <c r="B335" s="81"/>
      <c r="C335" s="56" t="s">
        <v>120</v>
      </c>
      <c r="D335" s="56"/>
      <c r="E335" s="56"/>
      <c r="F335" s="56"/>
      <c r="G335" s="56"/>
      <c r="H335" s="56"/>
      <c r="I335" s="59"/>
      <c r="J335" s="80"/>
      <c r="K335" s="58"/>
      <c r="L335" s="59">
        <f>SUM(AT52:AT324)</f>
        <v>6403.08</v>
      </c>
    </row>
    <row r="336" ht="14.25" hidden="1" spans="1:12">
      <c r="A336" s="80"/>
      <c r="B336" s="81"/>
      <c r="C336" s="56" t="s">
        <v>121</v>
      </c>
      <c r="D336" s="56"/>
      <c r="E336" s="56"/>
      <c r="F336" s="56"/>
      <c r="G336" s="56"/>
      <c r="H336" s="56"/>
      <c r="I336" s="59"/>
      <c r="J336" s="80"/>
      <c r="K336" s="58"/>
      <c r="L336" s="59">
        <f>SUM(AV52:AV324)</f>
        <v>0</v>
      </c>
    </row>
    <row r="337" ht="14.25" spans="1:12">
      <c r="A337" s="80"/>
      <c r="B337" s="81"/>
      <c r="C337" s="56" t="s">
        <v>122</v>
      </c>
      <c r="D337" s="56"/>
      <c r="E337" s="56"/>
      <c r="F337" s="56"/>
      <c r="G337" s="56"/>
      <c r="H337" s="56"/>
      <c r="I337" s="59"/>
      <c r="J337" s="80"/>
      <c r="K337" s="58"/>
      <c r="L337" s="59">
        <f>L339+L340</f>
        <v>67964.96</v>
      </c>
    </row>
    <row r="338" ht="14.25" spans="1:12">
      <c r="A338" s="80"/>
      <c r="B338" s="81"/>
      <c r="C338" s="82" t="s">
        <v>118</v>
      </c>
      <c r="D338" s="56"/>
      <c r="E338" s="56"/>
      <c r="F338" s="56"/>
      <c r="G338" s="56"/>
      <c r="H338" s="56"/>
      <c r="I338" s="59"/>
      <c r="J338" s="80"/>
      <c r="K338" s="58"/>
      <c r="L338" s="59"/>
    </row>
    <row r="339" ht="14.25" spans="1:12">
      <c r="A339" s="80"/>
      <c r="B339" s="81"/>
      <c r="C339" s="56" t="s">
        <v>123</v>
      </c>
      <c r="D339" s="56"/>
      <c r="E339" s="56"/>
      <c r="F339" s="56"/>
      <c r="G339" s="56"/>
      <c r="H339" s="56"/>
      <c r="I339" s="59"/>
      <c r="J339" s="80"/>
      <c r="K339" s="58"/>
      <c r="L339" s="59">
        <f>SUM(AW52:AW324)-SUM(BK52:BK324)</f>
        <v>67964.96</v>
      </c>
    </row>
    <row r="340" ht="14.25" hidden="1" spans="1:12">
      <c r="A340" s="80"/>
      <c r="B340" s="81"/>
      <c r="C340" s="56" t="s">
        <v>124</v>
      </c>
      <c r="D340" s="56"/>
      <c r="E340" s="56"/>
      <c r="F340" s="56"/>
      <c r="G340" s="56"/>
      <c r="H340" s="56"/>
      <c r="I340" s="59"/>
      <c r="J340" s="80"/>
      <c r="K340" s="58"/>
      <c r="L340" s="59">
        <f>SUM(BC52:BC324)</f>
        <v>0</v>
      </c>
    </row>
    <row r="341" ht="14.25" hidden="1" spans="1:12">
      <c r="A341" s="80"/>
      <c r="B341" s="81"/>
      <c r="C341" s="56" t="s">
        <v>125</v>
      </c>
      <c r="D341" s="56"/>
      <c r="E341" s="56"/>
      <c r="F341" s="56"/>
      <c r="G341" s="56"/>
      <c r="H341" s="56"/>
      <c r="I341" s="59"/>
      <c r="J341" s="80"/>
      <c r="K341" s="58"/>
      <c r="L341" s="59">
        <f>SUM(BB52:BB324)</f>
        <v>0</v>
      </c>
    </row>
    <row r="342" ht="14.25" spans="1:12">
      <c r="A342" s="80"/>
      <c r="B342" s="81"/>
      <c r="C342" s="56" t="s">
        <v>126</v>
      </c>
      <c r="D342" s="56"/>
      <c r="E342" s="56"/>
      <c r="F342" s="56"/>
      <c r="G342" s="56"/>
      <c r="H342" s="56"/>
      <c r="I342" s="59"/>
      <c r="J342" s="80"/>
      <c r="K342" s="58"/>
      <c r="L342" s="59">
        <f>SUM(AR52:AR324)+SUM(AT52:AT324)+SUM(AV52:AV324)</f>
        <v>22282.97</v>
      </c>
    </row>
    <row r="343" ht="14.25" spans="1:12">
      <c r="A343" s="80"/>
      <c r="B343" s="81"/>
      <c r="C343" s="56" t="s">
        <v>127</v>
      </c>
      <c r="D343" s="56"/>
      <c r="E343" s="56"/>
      <c r="F343" s="56"/>
      <c r="G343" s="56"/>
      <c r="H343" s="56"/>
      <c r="I343" s="59"/>
      <c r="J343" s="80"/>
      <c r="K343" s="58"/>
      <c r="L343" s="59">
        <f ca="1">SUM(AZ52:AZ324)</f>
        <v>22951.46</v>
      </c>
    </row>
    <row r="344" ht="14.25" spans="1:12">
      <c r="A344" s="80"/>
      <c r="B344" s="81"/>
      <c r="C344" s="56" t="s">
        <v>128</v>
      </c>
      <c r="D344" s="56"/>
      <c r="E344" s="56"/>
      <c r="F344" s="56"/>
      <c r="G344" s="56"/>
      <c r="H344" s="56"/>
      <c r="I344" s="59"/>
      <c r="J344" s="80"/>
      <c r="K344" s="58"/>
      <c r="L344" s="59">
        <f ca="1">SUM(BA52:BA324)</f>
        <v>13369.78</v>
      </c>
    </row>
    <row r="345" ht="14.25" hidden="1" spans="1:12">
      <c r="A345" s="80"/>
      <c r="B345" s="81"/>
      <c r="C345" s="56" t="s">
        <v>176</v>
      </c>
      <c r="D345" s="56"/>
      <c r="E345" s="56"/>
      <c r="F345" s="56"/>
      <c r="G345" s="56"/>
      <c r="H345" s="56"/>
      <c r="I345" s="59"/>
      <c r="J345" s="80"/>
      <c r="K345" s="58"/>
      <c r="L345" s="59">
        <f>L347+L348</f>
        <v>0</v>
      </c>
    </row>
    <row r="346" ht="14.25" hidden="1" spans="1:12">
      <c r="A346" s="80"/>
      <c r="B346" s="81"/>
      <c r="C346" s="82" t="s">
        <v>115</v>
      </c>
      <c r="D346" s="56"/>
      <c r="E346" s="56"/>
      <c r="F346" s="56"/>
      <c r="G346" s="56"/>
      <c r="H346" s="56"/>
      <c r="I346" s="59"/>
      <c r="J346" s="80"/>
      <c r="K346" s="58"/>
      <c r="L346" s="59"/>
    </row>
    <row r="347" ht="14.25" hidden="1" spans="1:12">
      <c r="A347" s="80"/>
      <c r="B347" s="81"/>
      <c r="C347" s="56" t="s">
        <v>130</v>
      </c>
      <c r="D347" s="56"/>
      <c r="E347" s="56"/>
      <c r="F347" s="56"/>
      <c r="G347" s="56"/>
      <c r="H347" s="56"/>
      <c r="I347" s="59"/>
      <c r="J347" s="80"/>
      <c r="K347" s="58"/>
      <c r="L347" s="59">
        <f>SUM(BK52:BK324)</f>
        <v>0</v>
      </c>
    </row>
    <row r="348" ht="14.25" hidden="1" spans="1:12">
      <c r="A348" s="80"/>
      <c r="B348" s="81"/>
      <c r="C348" s="56" t="s">
        <v>131</v>
      </c>
      <c r="D348" s="56"/>
      <c r="E348" s="56"/>
      <c r="F348" s="56"/>
      <c r="G348" s="56"/>
      <c r="H348" s="56"/>
      <c r="I348" s="59"/>
      <c r="J348" s="80"/>
      <c r="K348" s="58"/>
      <c r="L348" s="59">
        <f>SUM(BD52:BD324)</f>
        <v>0</v>
      </c>
    </row>
    <row r="349" ht="14.25" hidden="1" spans="1:12">
      <c r="A349" s="80"/>
      <c r="B349" s="81"/>
      <c r="C349" s="56" t="s">
        <v>177</v>
      </c>
      <c r="D349" s="56"/>
      <c r="E349" s="56"/>
      <c r="F349" s="56"/>
      <c r="G349" s="56"/>
      <c r="H349" s="56"/>
      <c r="I349" s="59"/>
      <c r="J349" s="80"/>
      <c r="K349" s="58"/>
      <c r="L349" s="59">
        <f ca="1">L300</f>
        <v>0</v>
      </c>
    </row>
    <row r="350" ht="15" spans="1:12">
      <c r="A350" s="80"/>
      <c r="B350" s="81"/>
      <c r="C350" s="74" t="s">
        <v>135</v>
      </c>
      <c r="D350" s="56"/>
      <c r="E350" s="56"/>
      <c r="F350" s="56"/>
      <c r="G350" s="56"/>
      <c r="H350" s="56"/>
      <c r="I350" s="59"/>
      <c r="J350" s="80"/>
      <c r="K350" s="58"/>
      <c r="L350" s="59"/>
    </row>
    <row r="351" ht="14.25" spans="1:12">
      <c r="A351" s="80"/>
      <c r="B351" s="81"/>
      <c r="C351" s="56" t="s">
        <v>136</v>
      </c>
      <c r="D351" s="56"/>
      <c r="E351" s="56"/>
      <c r="F351" s="56"/>
      <c r="G351" s="56"/>
      <c r="H351" s="56"/>
      <c r="I351" s="59"/>
      <c r="J351" s="80"/>
      <c r="K351" s="58"/>
      <c r="L351" s="59">
        <f>SUM(AX52:AX324)</f>
        <v>67896.54</v>
      </c>
    </row>
    <row r="352" ht="14.25" hidden="1" spans="1:12">
      <c r="A352" s="80"/>
      <c r="B352" s="81"/>
      <c r="C352" s="56" t="s">
        <v>137</v>
      </c>
      <c r="D352" s="56"/>
      <c r="E352" s="56"/>
      <c r="F352" s="56"/>
      <c r="G352" s="56"/>
      <c r="H352" s="56"/>
      <c r="I352" s="59"/>
      <c r="J352" s="80"/>
      <c r="K352" s="58"/>
      <c r="L352" s="59">
        <f>SUM(AY52:AY324)</f>
        <v>0</v>
      </c>
    </row>
    <row r="353" ht="14.25" spans="1:12">
      <c r="A353" s="80"/>
      <c r="B353" s="81"/>
      <c r="C353" s="56" t="s">
        <v>138</v>
      </c>
      <c r="D353" s="56"/>
      <c r="E353" s="56"/>
      <c r="F353" s="71"/>
      <c r="G353" s="62">
        <f ca="1">Source!F457</f>
        <v>20.780684</v>
      </c>
      <c r="H353" s="80"/>
      <c r="I353" s="80"/>
      <c r="J353" s="80"/>
      <c r="K353" s="80"/>
      <c r="L353" s="80"/>
    </row>
    <row r="354" ht="14.25" spans="1:12">
      <c r="A354" s="80"/>
      <c r="B354" s="81"/>
      <c r="C354" s="56" t="s">
        <v>139</v>
      </c>
      <c r="D354" s="56"/>
      <c r="E354" s="56"/>
      <c r="F354" s="71"/>
      <c r="G354" s="62">
        <f ca="1">Source!F458</f>
        <v>7.1993105</v>
      </c>
      <c r="H354" s="80"/>
      <c r="I354" s="80"/>
      <c r="J354" s="80"/>
      <c r="K354" s="80"/>
      <c r="L354" s="80"/>
    </row>
  </sheetData>
  <mergeCells count="245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9:H69"/>
    <mergeCell ref="I69:J69"/>
    <mergeCell ref="K69:L69"/>
    <mergeCell ref="C71:L71"/>
    <mergeCell ref="C95:H95"/>
    <mergeCell ref="I95:J95"/>
    <mergeCell ref="K95:L95"/>
    <mergeCell ref="C97:L97"/>
    <mergeCell ref="C122:H122"/>
    <mergeCell ref="I122:J122"/>
    <mergeCell ref="K122:L122"/>
    <mergeCell ref="C124:L124"/>
    <mergeCell ref="C148:H148"/>
    <mergeCell ref="I148:J148"/>
    <mergeCell ref="K148:L148"/>
    <mergeCell ref="C150:L150"/>
    <mergeCell ref="C165:H165"/>
    <mergeCell ref="I165:J165"/>
    <mergeCell ref="K165:L165"/>
    <mergeCell ref="C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C177:H177"/>
    <mergeCell ref="C178:H178"/>
    <mergeCell ref="C179:H179"/>
    <mergeCell ref="C180:H180"/>
    <mergeCell ref="C181:H181"/>
    <mergeCell ref="C182:H182"/>
    <mergeCell ref="C183:H183"/>
    <mergeCell ref="C184:H184"/>
    <mergeCell ref="C185:H185"/>
    <mergeCell ref="C186:H186"/>
    <mergeCell ref="C187:H187"/>
    <mergeCell ref="C188:H188"/>
    <mergeCell ref="C189:H189"/>
    <mergeCell ref="C190:H190"/>
    <mergeCell ref="C191:H191"/>
    <mergeCell ref="C192:H192"/>
    <mergeCell ref="C193:H193"/>
    <mergeCell ref="C194:H194"/>
    <mergeCell ref="C195:F195"/>
    <mergeCell ref="C196:F196"/>
    <mergeCell ref="A199:L199"/>
    <mergeCell ref="C201:H201"/>
    <mergeCell ref="I201:J201"/>
    <mergeCell ref="K201:L201"/>
    <mergeCell ref="C203:H203"/>
    <mergeCell ref="I203:J203"/>
    <mergeCell ref="K203:L203"/>
    <mergeCell ref="C205:H205"/>
    <mergeCell ref="I205:J205"/>
    <mergeCell ref="K205:L205"/>
    <mergeCell ref="C207:H207"/>
    <mergeCell ref="I207:J207"/>
    <mergeCell ref="K207:L207"/>
    <mergeCell ref="C209:H209"/>
    <mergeCell ref="I209:J209"/>
    <mergeCell ref="K209:L209"/>
    <mergeCell ref="C211:H211"/>
    <mergeCell ref="I211:J211"/>
    <mergeCell ref="K211:L211"/>
    <mergeCell ref="C213:H213"/>
    <mergeCell ref="I213:J213"/>
    <mergeCell ref="K213:L213"/>
    <mergeCell ref="C215:H215"/>
    <mergeCell ref="I215:J215"/>
    <mergeCell ref="K215:L215"/>
    <mergeCell ref="C217:H217"/>
    <mergeCell ref="I217:J217"/>
    <mergeCell ref="K217:L217"/>
    <mergeCell ref="C219:H219"/>
    <mergeCell ref="I219:J219"/>
    <mergeCell ref="K219:L219"/>
    <mergeCell ref="C221:H221"/>
    <mergeCell ref="C222:H222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H237"/>
    <mergeCell ref="C238:H238"/>
    <mergeCell ref="C239:H239"/>
    <mergeCell ref="C240:H240"/>
    <mergeCell ref="C241:H241"/>
    <mergeCell ref="C242:H242"/>
    <mergeCell ref="C243:H243"/>
    <mergeCell ref="C244:H244"/>
    <mergeCell ref="C245:H245"/>
    <mergeCell ref="C246:H246"/>
    <mergeCell ref="C247:H247"/>
    <mergeCell ref="C248:H248"/>
    <mergeCell ref="C249:F249"/>
    <mergeCell ref="C250:F250"/>
    <mergeCell ref="C253:H253"/>
    <mergeCell ref="C255:H255"/>
    <mergeCell ref="C256:H256"/>
    <mergeCell ref="C257:H257"/>
    <mergeCell ref="C258:H258"/>
    <mergeCell ref="C259:H259"/>
    <mergeCell ref="C260:H260"/>
    <mergeCell ref="C261:H261"/>
    <mergeCell ref="C262:H262"/>
    <mergeCell ref="C263:H263"/>
    <mergeCell ref="C264:H264"/>
    <mergeCell ref="C265:H265"/>
    <mergeCell ref="C266:H266"/>
    <mergeCell ref="C267:H267"/>
    <mergeCell ref="C268:H268"/>
    <mergeCell ref="C269:H269"/>
    <mergeCell ref="C270:H270"/>
    <mergeCell ref="C271:H271"/>
    <mergeCell ref="C272:H272"/>
    <mergeCell ref="C273:H273"/>
    <mergeCell ref="C275:H275"/>
    <mergeCell ref="C276:H276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86:H286"/>
    <mergeCell ref="C287:H287"/>
    <mergeCell ref="C288:H288"/>
    <mergeCell ref="C289:H289"/>
    <mergeCell ref="C290:H290"/>
    <mergeCell ref="C291:H291"/>
    <mergeCell ref="C292:H292"/>
    <mergeCell ref="C293:H293"/>
    <mergeCell ref="C295:H295"/>
    <mergeCell ref="C296:H296"/>
    <mergeCell ref="C297:H297"/>
    <mergeCell ref="C298:H298"/>
    <mergeCell ref="C300:H300"/>
    <mergeCell ref="C301:H301"/>
    <mergeCell ref="C302:H302"/>
    <mergeCell ref="C303:H303"/>
    <mergeCell ref="C304:H304"/>
    <mergeCell ref="C305:H305"/>
    <mergeCell ref="C306:H306"/>
    <mergeCell ref="C307:H307"/>
    <mergeCell ref="C308:H308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2:H322"/>
    <mergeCell ref="C323:H323"/>
    <mergeCell ref="C324:H324"/>
    <mergeCell ref="C326:H326"/>
    <mergeCell ref="C327:H327"/>
    <mergeCell ref="C328:H328"/>
    <mergeCell ref="C329:H329"/>
    <mergeCell ref="C330:H330"/>
    <mergeCell ref="C331:H331"/>
    <mergeCell ref="C332:H332"/>
    <mergeCell ref="C333:H333"/>
    <mergeCell ref="C334:H334"/>
    <mergeCell ref="C335:H335"/>
    <mergeCell ref="C336:H336"/>
    <mergeCell ref="C337:H337"/>
    <mergeCell ref="C338:H338"/>
    <mergeCell ref="C339:H339"/>
    <mergeCell ref="C340:H340"/>
    <mergeCell ref="C341:H341"/>
    <mergeCell ref="C342:H342"/>
    <mergeCell ref="C343:H343"/>
    <mergeCell ref="C344:H344"/>
    <mergeCell ref="C345:H345"/>
    <mergeCell ref="C346:H346"/>
    <mergeCell ref="C347:H347"/>
    <mergeCell ref="C348:H348"/>
    <mergeCell ref="C349:H349"/>
    <mergeCell ref="C350:H350"/>
    <mergeCell ref="C351:H351"/>
    <mergeCell ref="C352:H352"/>
    <mergeCell ref="C353:F353"/>
    <mergeCell ref="C354:F354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178</v>
      </c>
      <c r="D1" t="s">
        <v>179</v>
      </c>
      <c r="F1">
        <v>0</v>
      </c>
      <c r="G1">
        <v>0</v>
      </c>
      <c r="H1">
        <v>0</v>
      </c>
      <c r="I1" t="s">
        <v>180</v>
      </c>
      <c r="J1" t="s">
        <v>181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181</v>
      </c>
      <c r="G12" s="1" t="s">
        <v>182</v>
      </c>
      <c r="H12" s="1" t="s">
        <v>181</v>
      </c>
      <c r="I12" s="1">
        <v>0</v>
      </c>
      <c r="J12" s="1" t="s">
        <v>181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181</v>
      </c>
      <c r="V12" s="1">
        <v>0</v>
      </c>
      <c r="W12" s="1" t="s">
        <v>181</v>
      </c>
      <c r="X12" s="1" t="s">
        <v>181</v>
      </c>
      <c r="Y12" s="1" t="s">
        <v>181</v>
      </c>
      <c r="Z12" s="1" t="s">
        <v>181</v>
      </c>
      <c r="AA12" s="1" t="s">
        <v>181</v>
      </c>
      <c r="AB12" s="1" t="s">
        <v>183</v>
      </c>
      <c r="AC12" s="1" t="s">
        <v>184</v>
      </c>
      <c r="AD12" s="1" t="s">
        <v>185</v>
      </c>
      <c r="AE12" s="1" t="s">
        <v>186</v>
      </c>
      <c r="AF12" s="1" t="s">
        <v>185</v>
      </c>
      <c r="AG12" s="1" t="s">
        <v>186</v>
      </c>
      <c r="AH12" s="1" t="s">
        <v>185</v>
      </c>
      <c r="AI12" s="1" t="s">
        <v>186</v>
      </c>
      <c r="AJ12" s="1" t="s">
        <v>187</v>
      </c>
      <c r="AK12" s="1"/>
      <c r="AL12" s="1" t="s">
        <v>183</v>
      </c>
      <c r="AM12" s="1" t="s">
        <v>184</v>
      </c>
      <c r="AN12" s="1" t="s">
        <v>188</v>
      </c>
      <c r="AO12" s="1"/>
      <c r="AP12" s="1" t="s">
        <v>181</v>
      </c>
      <c r="AQ12" s="1" t="s">
        <v>181</v>
      </c>
      <c r="AR12" s="1" t="s">
        <v>181</v>
      </c>
      <c r="AS12" s="1"/>
      <c r="AT12" s="1"/>
      <c r="AU12" s="1"/>
      <c r="AV12" s="1"/>
      <c r="AW12" s="1"/>
      <c r="AX12" s="1" t="s">
        <v>189</v>
      </c>
      <c r="AY12" s="1" t="s">
        <v>188</v>
      </c>
      <c r="AZ12" s="1" t="s">
        <v>181</v>
      </c>
      <c r="BA12" s="1"/>
      <c r="BB12" s="1">
        <v>0</v>
      </c>
      <c r="BC12" s="1"/>
      <c r="BD12" s="1"/>
      <c r="BE12" s="1"/>
      <c r="BF12" s="1"/>
      <c r="BG12" s="1"/>
      <c r="BH12" s="1" t="s">
        <v>190</v>
      </c>
      <c r="BI12" s="1" t="s">
        <v>191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192</v>
      </c>
      <c r="BZ12" s="1" t="s">
        <v>193</v>
      </c>
      <c r="CA12" s="1" t="s">
        <v>194</v>
      </c>
      <c r="CB12" s="1" t="s">
        <v>194</v>
      </c>
      <c r="CC12" s="1" t="s">
        <v>194</v>
      </c>
      <c r="CD12" s="1" t="s">
        <v>194</v>
      </c>
      <c r="CE12" s="1" t="s">
        <v>195</v>
      </c>
      <c r="CF12" s="1">
        <v>0</v>
      </c>
      <c r="CG12" s="1">
        <v>0</v>
      </c>
      <c r="CH12" s="1">
        <v>487096328</v>
      </c>
      <c r="CI12" s="1" t="s">
        <v>181</v>
      </c>
      <c r="CJ12" s="1" t="s">
        <v>181</v>
      </c>
      <c r="CK12" s="1">
        <v>17</v>
      </c>
      <c r="CL12" s="1"/>
      <c r="CM12" s="1"/>
      <c r="CN12" s="1"/>
      <c r="CO12" s="1"/>
      <c r="CP12" s="1"/>
      <c r="CQ12" s="1" t="s">
        <v>196</v>
      </c>
      <c r="CR12" s="1" t="s">
        <v>197</v>
      </c>
      <c r="CS12" s="1">
        <v>46073</v>
      </c>
      <c r="CT12" s="1">
        <v>540</v>
      </c>
      <c r="CU12" s="1">
        <v>17</v>
      </c>
      <c r="CV12" s="1" t="s">
        <v>198</v>
      </c>
      <c r="CW12" s="1"/>
      <c r="CX12" s="1"/>
      <c r="CY12" s="1">
        <v>0</v>
      </c>
      <c r="CZ12" s="1" t="s">
        <v>181</v>
      </c>
      <c r="DA12" s="1" t="s">
        <v>181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85262811</v>
      </c>
      <c r="B15" s="1">
        <v>1</v>
      </c>
      <c r="C15" s="1">
        <v>2026</v>
      </c>
      <c r="D15" s="1">
        <v>4</v>
      </c>
      <c r="E15" s="1"/>
      <c r="F15" s="1" t="s">
        <v>199</v>
      </c>
      <c r="G15" s="1" t="s">
        <v>200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181</v>
      </c>
      <c r="V15" s="1"/>
      <c r="W15" s="1"/>
      <c r="X15" s="1"/>
      <c r="Y15" s="1"/>
      <c r="Z15" s="1"/>
      <c r="AA15" s="1"/>
      <c r="AB15" s="1" t="s">
        <v>183</v>
      </c>
      <c r="AC15" s="1" t="s">
        <v>184</v>
      </c>
      <c r="AD15" s="1" t="s">
        <v>185</v>
      </c>
      <c r="AE15" s="1" t="s">
        <v>186</v>
      </c>
      <c r="AF15" s="1" t="s">
        <v>185</v>
      </c>
      <c r="AG15" s="1" t="s">
        <v>186</v>
      </c>
      <c r="AH15" s="1" t="s">
        <v>185</v>
      </c>
      <c r="AI15" s="1" t="s">
        <v>186</v>
      </c>
      <c r="AJ15" s="1" t="s">
        <v>187</v>
      </c>
      <c r="AK15" s="1" t="s">
        <v>201</v>
      </c>
      <c r="AL15" s="1" t="s">
        <v>183</v>
      </c>
      <c r="AM15" s="1" t="s">
        <v>184</v>
      </c>
      <c r="AN15" s="1" t="s">
        <v>188</v>
      </c>
      <c r="AO15" s="1" t="s">
        <v>202</v>
      </c>
      <c r="AP15" s="1" t="s">
        <v>183</v>
      </c>
      <c r="AQ15" s="1" t="s">
        <v>184</v>
      </c>
      <c r="AR15" s="1" t="s">
        <v>188</v>
      </c>
      <c r="AS15" s="1" t="s">
        <v>202</v>
      </c>
      <c r="AT15" s="1" t="s">
        <v>201</v>
      </c>
      <c r="AU15" s="1" t="s">
        <v>187</v>
      </c>
      <c r="AV15" s="1" t="s">
        <v>181</v>
      </c>
      <c r="AW15" s="1" t="s">
        <v>181</v>
      </c>
      <c r="AX15" s="1" t="s">
        <v>189</v>
      </c>
      <c r="AY15" s="1" t="s">
        <v>188</v>
      </c>
      <c r="AZ15" s="1" t="s">
        <v>188</v>
      </c>
      <c r="BA15" s="1" t="s">
        <v>189</v>
      </c>
      <c r="BB15" s="1">
        <v>0</v>
      </c>
      <c r="BC15" s="1"/>
      <c r="BD15" s="1"/>
      <c r="BE15" s="1"/>
      <c r="BF15" s="1"/>
      <c r="BG15" s="1"/>
      <c r="BH15" s="1" t="s">
        <v>190</v>
      </c>
      <c r="BI15" s="1" t="s">
        <v>190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192</v>
      </c>
      <c r="BZ15" s="1" t="s">
        <v>193</v>
      </c>
      <c r="CA15" s="1" t="s">
        <v>194</v>
      </c>
      <c r="CB15" s="1" t="s">
        <v>194</v>
      </c>
      <c r="CC15" s="1" t="s">
        <v>194</v>
      </c>
      <c r="CD15" s="1" t="s">
        <v>194</v>
      </c>
      <c r="CE15" s="1" t="s">
        <v>195</v>
      </c>
      <c r="CF15" s="1">
        <v>0</v>
      </c>
      <c r="CG15" s="1"/>
      <c r="CH15" s="1">
        <v>487096328</v>
      </c>
      <c r="CI15" s="1" t="s">
        <v>181</v>
      </c>
      <c r="CJ15" s="1"/>
      <c r="CK15" s="1">
        <v>0</v>
      </c>
      <c r="CL15" s="1">
        <v>0</v>
      </c>
      <c r="CM15" s="1">
        <v>0</v>
      </c>
      <c r="CN15" s="1" t="s">
        <v>181</v>
      </c>
      <c r="CO15" s="1" t="s">
        <v>181</v>
      </c>
      <c r="CP15" s="1" t="s">
        <v>181</v>
      </c>
      <c r="CQ15" s="1" t="s">
        <v>181</v>
      </c>
      <c r="CR15" s="1" t="s">
        <v>203</v>
      </c>
      <c r="CS15" s="1">
        <v>46013</v>
      </c>
      <c r="CT15" s="1" t="s">
        <v>181</v>
      </c>
      <c r="CU15" s="1">
        <v>0</v>
      </c>
      <c r="CV15" s="1">
        <v>46113</v>
      </c>
      <c r="CW15" s="1">
        <v>46142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100910.13</v>
      </c>
      <c r="P18" s="7">
        <f ca="1" t="shared" si="1"/>
        <v>67964.96</v>
      </c>
      <c r="Q18" s="7">
        <f ca="1" t="shared" si="1"/>
        <v>10662.2</v>
      </c>
      <c r="R18" s="7">
        <f ca="1" t="shared" si="1"/>
        <v>6403.08</v>
      </c>
      <c r="S18" s="7">
        <f ca="1" t="shared" si="1"/>
        <v>15879.89</v>
      </c>
      <c r="T18" s="7">
        <f t="shared" si="1"/>
        <v>0</v>
      </c>
      <c r="U18" s="7">
        <f ca="1" t="shared" si="1"/>
        <v>20.780684</v>
      </c>
      <c r="V18" s="7">
        <f ca="1" t="shared" si="1"/>
        <v>7.1993105</v>
      </c>
      <c r="W18" s="7">
        <f t="shared" si="1"/>
        <v>0</v>
      </c>
      <c r="X18" s="7">
        <f ca="1" t="shared" si="1"/>
        <v>22951.46</v>
      </c>
      <c r="Y18" s="7">
        <f ca="1" t="shared" si="1"/>
        <v>13369.78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137231.37</v>
      </c>
      <c r="AS18" s="7">
        <f ca="1" t="shared" si="1"/>
        <v>137231.37</v>
      </c>
      <c r="AT18" s="7">
        <f ca="1" t="shared" si="1"/>
        <v>0</v>
      </c>
      <c r="AU18" s="7">
        <f ca="1" t="shared" si="1"/>
        <v>0</v>
      </c>
      <c r="AV18" s="7">
        <f ca="1" t="shared" si="1"/>
        <v>67964.96</v>
      </c>
      <c r="AW18" s="7">
        <f ca="1" t="shared" si="1"/>
        <v>67964.96</v>
      </c>
      <c r="AX18" s="7">
        <f ca="1" t="shared" si="1"/>
        <v>0</v>
      </c>
      <c r="AY18" s="7">
        <f ca="1" t="shared" si="1"/>
        <v>67964.96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100910.13</v>
      </c>
      <c r="DH18" s="4">
        <f ca="1" t="shared" si="2"/>
        <v>67964.96</v>
      </c>
      <c r="DI18" s="4">
        <f ca="1" t="shared" si="2"/>
        <v>10662.2</v>
      </c>
      <c r="DJ18" s="4">
        <f ca="1" t="shared" si="2"/>
        <v>6403.08</v>
      </c>
      <c r="DK18" s="4">
        <f ca="1" t="shared" si="2"/>
        <v>15879.89</v>
      </c>
      <c r="DL18" s="4">
        <f t="shared" si="2"/>
        <v>0</v>
      </c>
      <c r="DM18" s="4">
        <f ca="1" t="shared" si="2"/>
        <v>20.780684</v>
      </c>
      <c r="DN18" s="4">
        <f ca="1" t="shared" si="2"/>
        <v>7.1993105</v>
      </c>
      <c r="DO18" s="4">
        <f t="shared" si="2"/>
        <v>0</v>
      </c>
      <c r="DP18" s="4">
        <f ca="1" t="shared" si="2"/>
        <v>22951.46</v>
      </c>
      <c r="DQ18" s="4">
        <f ca="1" t="shared" si="2"/>
        <v>13369.78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137231.37</v>
      </c>
      <c r="EK18" s="4">
        <f ca="1" t="shared" si="2"/>
        <v>137231.37</v>
      </c>
      <c r="EL18" s="4">
        <f ca="1" t="shared" si="2"/>
        <v>0</v>
      </c>
      <c r="EM18" s="4">
        <f ca="1" t="shared" ref="EM18:GX18" si="3">EM570</f>
        <v>0</v>
      </c>
      <c r="EN18" s="4">
        <f ca="1" t="shared" si="3"/>
        <v>67964.96</v>
      </c>
      <c r="EO18" s="4">
        <f ca="1" t="shared" si="3"/>
        <v>67964.96</v>
      </c>
      <c r="EP18" s="4">
        <f ca="1" t="shared" si="3"/>
        <v>0</v>
      </c>
      <c r="EQ18" s="4">
        <f ca="1" t="shared" si="3"/>
        <v>67964.96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204</v>
      </c>
      <c r="G20" s="1" t="s">
        <v>205</v>
      </c>
      <c r="H20" s="1" t="s">
        <v>181</v>
      </c>
      <c r="I20" s="1">
        <v>0</v>
      </c>
      <c r="J20" s="1" t="s">
        <v>181</v>
      </c>
      <c r="K20" s="1">
        <v>-1</v>
      </c>
      <c r="L20" s="1" t="s">
        <v>204</v>
      </c>
      <c r="M20" s="1" t="s">
        <v>181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181</v>
      </c>
      <c r="V20" s="1">
        <v>0</v>
      </c>
      <c r="W20" s="1"/>
      <c r="X20" s="1"/>
      <c r="Y20" s="1"/>
      <c r="Z20" s="1"/>
      <c r="AA20" s="1"/>
      <c r="AB20" s="1" t="s">
        <v>181</v>
      </c>
      <c r="AC20" s="1" t="s">
        <v>181</v>
      </c>
      <c r="AD20" s="1" t="s">
        <v>181</v>
      </c>
      <c r="AE20" s="1" t="s">
        <v>181</v>
      </c>
      <c r="AF20" s="1" t="s">
        <v>181</v>
      </c>
      <c r="AG20" s="1" t="s">
        <v>181</v>
      </c>
      <c r="AH20" s="1"/>
      <c r="AI20" s="1"/>
      <c r="AJ20" s="1"/>
      <c r="AK20" s="1"/>
      <c r="AL20" s="1"/>
      <c r="AM20" s="1"/>
      <c r="AN20" s="1"/>
      <c r="AO20" s="1"/>
      <c r="AP20" s="1" t="s">
        <v>181</v>
      </c>
      <c r="AQ20" s="1" t="s">
        <v>181</v>
      </c>
      <c r="AR20" s="1" t="s">
        <v>181</v>
      </c>
      <c r="AS20" s="1"/>
      <c r="AT20" s="1"/>
      <c r="AU20" s="1"/>
      <c r="AV20" s="1"/>
      <c r="AW20" s="1"/>
      <c r="AX20" s="1"/>
      <c r="AY20" s="1"/>
      <c r="AZ20" s="1" t="s">
        <v>181</v>
      </c>
      <c r="BA20" s="1"/>
      <c r="BB20" s="1" t="s">
        <v>181</v>
      </c>
      <c r="BC20" s="1" t="s">
        <v>181</v>
      </c>
      <c r="BD20" s="1" t="s">
        <v>181</v>
      </c>
      <c r="BE20" s="1" t="s">
        <v>181</v>
      </c>
      <c r="BF20" s="1" t="s">
        <v>181</v>
      </c>
      <c r="BG20" s="1" t="s">
        <v>181</v>
      </c>
      <c r="BH20" s="1" t="s">
        <v>181</v>
      </c>
      <c r="BI20" s="1" t="s">
        <v>181</v>
      </c>
      <c r="BJ20" s="1" t="s">
        <v>181</v>
      </c>
      <c r="BK20" s="1" t="s">
        <v>181</v>
      </c>
      <c r="BL20" s="1" t="s">
        <v>181</v>
      </c>
      <c r="BM20" s="1" t="s">
        <v>181</v>
      </c>
      <c r="BN20" s="1" t="s">
        <v>181</v>
      </c>
      <c r="BO20" s="1" t="s">
        <v>181</v>
      </c>
      <c r="BP20" s="1" t="s">
        <v>181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181</v>
      </c>
      <c r="CJ20" s="1" t="s">
        <v>181</v>
      </c>
      <c r="CK20" t="s">
        <v>181</v>
      </c>
      <c r="CL20" t="s">
        <v>181</v>
      </c>
      <c r="CM20" t="s">
        <v>181</v>
      </c>
      <c r="CN20" t="s">
        <v>181</v>
      </c>
      <c r="CO20" t="s">
        <v>181</v>
      </c>
      <c r="CP20" t="s">
        <v>181</v>
      </c>
      <c r="CQ20" t="s">
        <v>181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100910.13</v>
      </c>
      <c r="P22" s="7">
        <f ca="1" t="shared" si="5"/>
        <v>67964.96</v>
      </c>
      <c r="Q22" s="7">
        <f ca="1" t="shared" si="5"/>
        <v>10662.2</v>
      </c>
      <c r="R22" s="7">
        <f ca="1" t="shared" si="5"/>
        <v>6403.08</v>
      </c>
      <c r="S22" s="7">
        <f ca="1" t="shared" si="5"/>
        <v>15879.89</v>
      </c>
      <c r="T22" s="7">
        <f t="shared" si="5"/>
        <v>0</v>
      </c>
      <c r="U22" s="7">
        <f ca="1" t="shared" si="5"/>
        <v>20.780684</v>
      </c>
      <c r="V22" s="7">
        <f ca="1" t="shared" si="5"/>
        <v>7.1993105</v>
      </c>
      <c r="W22" s="7">
        <f t="shared" si="5"/>
        <v>0</v>
      </c>
      <c r="X22" s="7">
        <f ca="1" t="shared" si="5"/>
        <v>22951.46</v>
      </c>
      <c r="Y22" s="7">
        <f ca="1" t="shared" si="5"/>
        <v>13369.78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137231.37</v>
      </c>
      <c r="AS22" s="7">
        <f ca="1" t="shared" si="5"/>
        <v>137231.37</v>
      </c>
      <c r="AT22" s="7">
        <f ca="1" t="shared" si="5"/>
        <v>0</v>
      </c>
      <c r="AU22" s="7">
        <f ca="1" t="shared" si="5"/>
        <v>0</v>
      </c>
      <c r="AV22" s="7">
        <f ca="1" t="shared" si="5"/>
        <v>67964.96</v>
      </c>
      <c r="AW22" s="7">
        <f ca="1" t="shared" si="5"/>
        <v>67964.96</v>
      </c>
      <c r="AX22" s="7">
        <f ca="1" t="shared" si="5"/>
        <v>0</v>
      </c>
      <c r="AY22" s="7">
        <f ca="1" t="shared" si="5"/>
        <v>67964.96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100910.13</v>
      </c>
      <c r="DH22" s="4">
        <f ca="1" t="shared" si="6"/>
        <v>67964.96</v>
      </c>
      <c r="DI22" s="4">
        <f ca="1" t="shared" si="6"/>
        <v>10662.2</v>
      </c>
      <c r="DJ22" s="4">
        <f ca="1" t="shared" si="6"/>
        <v>6403.08</v>
      </c>
      <c r="DK22" s="4">
        <f ca="1" t="shared" si="6"/>
        <v>15879.89</v>
      </c>
      <c r="DL22" s="4">
        <f t="shared" si="6"/>
        <v>0</v>
      </c>
      <c r="DM22" s="4">
        <f ca="1" t="shared" si="6"/>
        <v>20.780684</v>
      </c>
      <c r="DN22" s="4">
        <f ca="1" t="shared" si="6"/>
        <v>7.1993105</v>
      </c>
      <c r="DO22" s="4">
        <f t="shared" si="6"/>
        <v>0</v>
      </c>
      <c r="DP22" s="4">
        <f ca="1" t="shared" si="6"/>
        <v>22951.46</v>
      </c>
      <c r="DQ22" s="4">
        <f ca="1" t="shared" si="6"/>
        <v>13369.78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137231.37</v>
      </c>
      <c r="EK22" s="4">
        <f ca="1" t="shared" si="6"/>
        <v>137231.37</v>
      </c>
      <c r="EL22" s="4">
        <f ca="1" t="shared" si="6"/>
        <v>0</v>
      </c>
      <c r="EM22" s="4">
        <f ca="1" t="shared" ref="EM22:GX22" si="7">EM435</f>
        <v>0</v>
      </c>
      <c r="EN22" s="4">
        <f ca="1" t="shared" si="7"/>
        <v>67964.96</v>
      </c>
      <c r="EO22" s="4">
        <f ca="1" t="shared" si="7"/>
        <v>67964.96</v>
      </c>
      <c r="EP22" s="4">
        <f ca="1" t="shared" si="7"/>
        <v>0</v>
      </c>
      <c r="EQ22" s="4">
        <f ca="1" t="shared" si="7"/>
        <v>67964.96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206</v>
      </c>
      <c r="G24" s="1" t="s">
        <v>207</v>
      </c>
      <c r="H24" s="1" t="s">
        <v>181</v>
      </c>
      <c r="I24" s="1">
        <v>0</v>
      </c>
      <c r="J24" s="1"/>
      <c r="K24" s="1">
        <v>0</v>
      </c>
      <c r="L24" s="1"/>
      <c r="M24" s="1" t="s">
        <v>181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181</v>
      </c>
      <c r="V24" s="1">
        <v>0</v>
      </c>
      <c r="W24" s="1"/>
      <c r="X24" s="1"/>
      <c r="Y24" s="1"/>
      <c r="Z24" s="1"/>
      <c r="AA24" s="1"/>
      <c r="AB24" s="1" t="s">
        <v>181</v>
      </c>
      <c r="AC24" s="1" t="s">
        <v>181</v>
      </c>
      <c r="AD24" s="1" t="s">
        <v>181</v>
      </c>
      <c r="AE24" s="1" t="s">
        <v>181</v>
      </c>
      <c r="AF24" s="1" t="s">
        <v>181</v>
      </c>
      <c r="AG24" s="1" t="s">
        <v>181</v>
      </c>
      <c r="AH24" s="1"/>
      <c r="AI24" s="1"/>
      <c r="AJ24" s="1"/>
      <c r="AK24" s="1"/>
      <c r="AL24" s="1"/>
      <c r="AM24" s="1"/>
      <c r="AN24" s="1"/>
      <c r="AO24" s="1"/>
      <c r="AP24" s="1" t="s">
        <v>181</v>
      </c>
      <c r="AQ24" s="1" t="s">
        <v>181</v>
      </c>
      <c r="AR24" s="1" t="s">
        <v>181</v>
      </c>
      <c r="AS24" s="1"/>
      <c r="AT24" s="1"/>
      <c r="AU24" s="1"/>
      <c r="AV24" s="1"/>
      <c r="AW24" s="1"/>
      <c r="AX24" s="1"/>
      <c r="AY24" s="1"/>
      <c r="AZ24" s="1" t="s">
        <v>181</v>
      </c>
      <c r="BA24" s="1"/>
      <c r="BB24" s="1" t="s">
        <v>181</v>
      </c>
      <c r="BC24" s="1" t="s">
        <v>181</v>
      </c>
      <c r="BD24" s="1" t="s">
        <v>181</v>
      </c>
      <c r="BE24" s="1" t="s">
        <v>181</v>
      </c>
      <c r="BF24" s="1" t="s">
        <v>181</v>
      </c>
      <c r="BG24" s="1" t="s">
        <v>181</v>
      </c>
      <c r="BH24" s="1" t="s">
        <v>181</v>
      </c>
      <c r="BI24" s="1" t="s">
        <v>181</v>
      </c>
      <c r="BJ24" s="1" t="s">
        <v>181</v>
      </c>
      <c r="BK24" s="1" t="s">
        <v>181</v>
      </c>
      <c r="BL24" s="1" t="s">
        <v>181</v>
      </c>
      <c r="BM24" s="1" t="s">
        <v>181</v>
      </c>
      <c r="BN24" s="1" t="s">
        <v>181</v>
      </c>
      <c r="BO24" s="1" t="s">
        <v>181</v>
      </c>
      <c r="BP24" s="1" t="s">
        <v>181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181</v>
      </c>
      <c r="F28" s="8" t="s">
        <v>208</v>
      </c>
      <c r="G28" s="8" t="s">
        <v>209</v>
      </c>
      <c r="H28" s="8" t="s">
        <v>210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181</v>
      </c>
      <c r="BE28" s="8" t="s">
        <v>181</v>
      </c>
      <c r="BF28" s="8" t="s">
        <v>181</v>
      </c>
      <c r="BG28" s="8" t="s">
        <v>181</v>
      </c>
      <c r="BH28" s="8">
        <v>0</v>
      </c>
      <c r="BI28" s="8">
        <v>1</v>
      </c>
      <c r="BJ28" s="8" t="s">
        <v>211</v>
      </c>
      <c r="BK28" s="8"/>
      <c r="BL28" s="8"/>
      <c r="BM28" s="8">
        <v>33002</v>
      </c>
      <c r="BN28" s="8">
        <v>0</v>
      </c>
      <c r="BO28" s="8" t="s">
        <v>181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181</v>
      </c>
      <c r="BZ28" s="8">
        <v>103</v>
      </c>
      <c r="CA28" s="8">
        <v>60</v>
      </c>
      <c r="CB28" s="8" t="s">
        <v>181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212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181</v>
      </c>
      <c r="DD28" s="8" t="s">
        <v>181</v>
      </c>
      <c r="DE28" s="8" t="s">
        <v>213</v>
      </c>
      <c r="DF28" s="8" t="s">
        <v>213</v>
      </c>
      <c r="DG28" s="8" t="s">
        <v>213</v>
      </c>
      <c r="DH28" s="8" t="s">
        <v>181</v>
      </c>
      <c r="DI28" s="8" t="s">
        <v>213</v>
      </c>
      <c r="DJ28" s="8" t="s">
        <v>213</v>
      </c>
      <c r="DK28" s="8" t="s">
        <v>181</v>
      </c>
      <c r="DL28" s="8" t="s">
        <v>181</v>
      </c>
      <c r="DM28" s="8" t="s">
        <v>181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210</v>
      </c>
      <c r="DW28" s="8" t="s">
        <v>210</v>
      </c>
      <c r="DX28" s="8">
        <v>1</v>
      </c>
      <c r="DY28" s="8"/>
      <c r="DZ28" s="8" t="s">
        <v>181</v>
      </c>
      <c r="EA28" s="8" t="s">
        <v>181</v>
      </c>
      <c r="EB28" s="8" t="s">
        <v>181</v>
      </c>
      <c r="EC28" s="8" t="s">
        <v>181</v>
      </c>
      <c r="ED28" s="8"/>
      <c r="EE28" s="8">
        <v>82815514</v>
      </c>
      <c r="EF28" s="8">
        <v>2</v>
      </c>
      <c r="EG28" s="8" t="s">
        <v>214</v>
      </c>
      <c r="EH28" s="8">
        <v>27</v>
      </c>
      <c r="EI28" s="8" t="s">
        <v>215</v>
      </c>
      <c r="EJ28" s="8">
        <v>1</v>
      </c>
      <c r="EK28" s="8">
        <v>33002</v>
      </c>
      <c r="EL28" s="8" t="s">
        <v>215</v>
      </c>
      <c r="EM28" s="8" t="s">
        <v>216</v>
      </c>
      <c r="EN28" s="8"/>
      <c r="EO28" s="8" t="s">
        <v>217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181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181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181</v>
      </c>
      <c r="HF28" s="8" t="s">
        <v>181</v>
      </c>
      <c r="HG28" s="8"/>
      <c r="HH28" s="8"/>
      <c r="HI28" s="8"/>
      <c r="HJ28" s="8"/>
      <c r="HK28" s="8"/>
      <c r="HL28" s="8"/>
      <c r="HM28" s="8" t="s">
        <v>181</v>
      </c>
      <c r="HN28" s="8" t="s">
        <v>68</v>
      </c>
      <c r="HO28" s="8" t="s">
        <v>71</v>
      </c>
      <c r="HP28" s="8" t="s">
        <v>215</v>
      </c>
      <c r="HQ28" s="8" t="s">
        <v>215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181</v>
      </c>
      <c r="F29" t="s">
        <v>208</v>
      </c>
      <c r="G29" t="s">
        <v>209</v>
      </c>
      <c r="H29" t="s">
        <v>210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181</v>
      </c>
      <c r="BE29" t="s">
        <v>181</v>
      </c>
      <c r="BF29" t="s">
        <v>181</v>
      </c>
      <c r="BG29" t="s">
        <v>181</v>
      </c>
      <c r="BH29">
        <v>0</v>
      </c>
      <c r="BI29">
        <v>1</v>
      </c>
      <c r="BJ29" t="s">
        <v>211</v>
      </c>
      <c r="BM29">
        <v>33002</v>
      </c>
      <c r="BN29">
        <v>0</v>
      </c>
      <c r="BO29" t="s">
        <v>181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181</v>
      </c>
      <c r="BZ29">
        <v>103</v>
      </c>
      <c r="CA29">
        <v>60</v>
      </c>
      <c r="CB29" t="s">
        <v>181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212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181</v>
      </c>
      <c r="DD29" t="s">
        <v>181</v>
      </c>
      <c r="DE29" t="s">
        <v>213</v>
      </c>
      <c r="DF29" t="s">
        <v>213</v>
      </c>
      <c r="DG29" t="s">
        <v>213</v>
      </c>
      <c r="DH29" t="s">
        <v>181</v>
      </c>
      <c r="DI29" t="s">
        <v>213</v>
      </c>
      <c r="DJ29" t="s">
        <v>213</v>
      </c>
      <c r="DK29" t="s">
        <v>181</v>
      </c>
      <c r="DL29" t="s">
        <v>181</v>
      </c>
      <c r="DM29" t="s">
        <v>181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210</v>
      </c>
      <c r="DW29" t="s">
        <v>210</v>
      </c>
      <c r="DX29">
        <v>1</v>
      </c>
      <c r="DZ29" t="s">
        <v>181</v>
      </c>
      <c r="EA29" t="s">
        <v>181</v>
      </c>
      <c r="EB29" t="s">
        <v>181</v>
      </c>
      <c r="EC29" t="s">
        <v>181</v>
      </c>
      <c r="EE29">
        <v>82815514</v>
      </c>
      <c r="EF29">
        <v>2</v>
      </c>
      <c r="EG29" t="s">
        <v>214</v>
      </c>
      <c r="EH29">
        <v>27</v>
      </c>
      <c r="EI29" t="s">
        <v>215</v>
      </c>
      <c r="EJ29">
        <v>1</v>
      </c>
      <c r="EK29">
        <v>33002</v>
      </c>
      <c r="EL29" t="s">
        <v>215</v>
      </c>
      <c r="EM29" t="s">
        <v>216</v>
      </c>
      <c r="EO29" t="s">
        <v>217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181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181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181</v>
      </c>
      <c r="HF29" t="s">
        <v>181</v>
      </c>
      <c r="HM29" t="s">
        <v>181</v>
      </c>
      <c r="HN29" t="s">
        <v>68</v>
      </c>
      <c r="HO29" t="s">
        <v>71</v>
      </c>
      <c r="HP29" t="s">
        <v>215</v>
      </c>
      <c r="HQ29" t="s">
        <v>215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181</v>
      </c>
      <c r="F30" s="8" t="s">
        <v>218</v>
      </c>
      <c r="G30" s="8" t="s">
        <v>219</v>
      </c>
      <c r="H30" s="8" t="s">
        <v>210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181</v>
      </c>
      <c r="BE30" s="8" t="s">
        <v>181</v>
      </c>
      <c r="BF30" s="8" t="s">
        <v>181</v>
      </c>
      <c r="BG30" s="8" t="s">
        <v>181</v>
      </c>
      <c r="BH30" s="8">
        <v>0</v>
      </c>
      <c r="BI30" s="8">
        <v>1</v>
      </c>
      <c r="BJ30" s="8" t="s">
        <v>220</v>
      </c>
      <c r="BK30" s="8"/>
      <c r="BL30" s="8"/>
      <c r="BM30" s="8">
        <v>33002</v>
      </c>
      <c r="BN30" s="8">
        <v>0</v>
      </c>
      <c r="BO30" s="8" t="s">
        <v>181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181</v>
      </c>
      <c r="BZ30" s="8">
        <v>103</v>
      </c>
      <c r="CA30" s="8">
        <v>60</v>
      </c>
      <c r="CB30" s="8" t="s">
        <v>181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212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181</v>
      </c>
      <c r="DD30" s="8" t="s">
        <v>181</v>
      </c>
      <c r="DE30" s="8" t="s">
        <v>213</v>
      </c>
      <c r="DF30" s="8" t="s">
        <v>213</v>
      </c>
      <c r="DG30" s="8" t="s">
        <v>213</v>
      </c>
      <c r="DH30" s="8" t="s">
        <v>181</v>
      </c>
      <c r="DI30" s="8" t="s">
        <v>213</v>
      </c>
      <c r="DJ30" s="8" t="s">
        <v>213</v>
      </c>
      <c r="DK30" s="8" t="s">
        <v>181</v>
      </c>
      <c r="DL30" s="8" t="s">
        <v>181</v>
      </c>
      <c r="DM30" s="8" t="s">
        <v>181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210</v>
      </c>
      <c r="DW30" s="8" t="s">
        <v>210</v>
      </c>
      <c r="DX30" s="8">
        <v>1</v>
      </c>
      <c r="DY30" s="8"/>
      <c r="DZ30" s="8" t="s">
        <v>181</v>
      </c>
      <c r="EA30" s="8" t="s">
        <v>181</v>
      </c>
      <c r="EB30" s="8" t="s">
        <v>181</v>
      </c>
      <c r="EC30" s="8" t="s">
        <v>181</v>
      </c>
      <c r="ED30" s="8"/>
      <c r="EE30" s="8">
        <v>82815514</v>
      </c>
      <c r="EF30" s="8">
        <v>2</v>
      </c>
      <c r="EG30" s="8" t="s">
        <v>214</v>
      </c>
      <c r="EH30" s="8">
        <v>27</v>
      </c>
      <c r="EI30" s="8" t="s">
        <v>215</v>
      </c>
      <c r="EJ30" s="8">
        <v>1</v>
      </c>
      <c r="EK30" s="8">
        <v>33002</v>
      </c>
      <c r="EL30" s="8" t="s">
        <v>215</v>
      </c>
      <c r="EM30" s="8" t="s">
        <v>216</v>
      </c>
      <c r="EN30" s="8"/>
      <c r="EO30" s="8" t="s">
        <v>217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181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181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181</v>
      </c>
      <c r="HF30" s="8" t="s">
        <v>181</v>
      </c>
      <c r="HG30" s="8"/>
      <c r="HH30" s="8"/>
      <c r="HI30" s="8"/>
      <c r="HJ30" s="8"/>
      <c r="HK30" s="8"/>
      <c r="HL30" s="8"/>
      <c r="HM30" s="8" t="s">
        <v>181</v>
      </c>
      <c r="HN30" s="8" t="s">
        <v>68</v>
      </c>
      <c r="HO30" s="8" t="s">
        <v>71</v>
      </c>
      <c r="HP30" s="8" t="s">
        <v>215</v>
      </c>
      <c r="HQ30" s="8" t="s">
        <v>215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181</v>
      </c>
      <c r="F31" t="s">
        <v>218</v>
      </c>
      <c r="G31" t="s">
        <v>219</v>
      </c>
      <c r="H31" t="s">
        <v>210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181</v>
      </c>
      <c r="BE31" t="s">
        <v>181</v>
      </c>
      <c r="BF31" t="s">
        <v>181</v>
      </c>
      <c r="BG31" t="s">
        <v>181</v>
      </c>
      <c r="BH31">
        <v>0</v>
      </c>
      <c r="BI31">
        <v>1</v>
      </c>
      <c r="BJ31" t="s">
        <v>220</v>
      </c>
      <c r="BM31">
        <v>33002</v>
      </c>
      <c r="BN31">
        <v>0</v>
      </c>
      <c r="BO31" t="s">
        <v>181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181</v>
      </c>
      <c r="BZ31">
        <v>103</v>
      </c>
      <c r="CA31">
        <v>60</v>
      </c>
      <c r="CB31" t="s">
        <v>181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212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181</v>
      </c>
      <c r="DD31" t="s">
        <v>181</v>
      </c>
      <c r="DE31" t="s">
        <v>213</v>
      </c>
      <c r="DF31" t="s">
        <v>213</v>
      </c>
      <c r="DG31" t="s">
        <v>213</v>
      </c>
      <c r="DH31" t="s">
        <v>181</v>
      </c>
      <c r="DI31" t="s">
        <v>213</v>
      </c>
      <c r="DJ31" t="s">
        <v>213</v>
      </c>
      <c r="DK31" t="s">
        <v>181</v>
      </c>
      <c r="DL31" t="s">
        <v>181</v>
      </c>
      <c r="DM31" t="s">
        <v>181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210</v>
      </c>
      <c r="DW31" t="s">
        <v>210</v>
      </c>
      <c r="DX31">
        <v>1</v>
      </c>
      <c r="DZ31" t="s">
        <v>181</v>
      </c>
      <c r="EA31" t="s">
        <v>181</v>
      </c>
      <c r="EB31" t="s">
        <v>181</v>
      </c>
      <c r="EC31" t="s">
        <v>181</v>
      </c>
      <c r="EE31">
        <v>82815514</v>
      </c>
      <c r="EF31">
        <v>2</v>
      </c>
      <c r="EG31" t="s">
        <v>214</v>
      </c>
      <c r="EH31">
        <v>27</v>
      </c>
      <c r="EI31" t="s">
        <v>215</v>
      </c>
      <c r="EJ31">
        <v>1</v>
      </c>
      <c r="EK31">
        <v>33002</v>
      </c>
      <c r="EL31" t="s">
        <v>215</v>
      </c>
      <c r="EM31" t="s">
        <v>216</v>
      </c>
      <c r="EO31" t="s">
        <v>217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181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181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181</v>
      </c>
      <c r="HF31" t="s">
        <v>181</v>
      </c>
      <c r="HM31" t="s">
        <v>181</v>
      </c>
      <c r="HN31" t="s">
        <v>68</v>
      </c>
      <c r="HO31" t="s">
        <v>71</v>
      </c>
      <c r="HP31" t="s">
        <v>215</v>
      </c>
      <c r="HQ31" t="s">
        <v>215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181</v>
      </c>
      <c r="F32" s="8" t="s">
        <v>221</v>
      </c>
      <c r="G32" s="8" t="s">
        <v>222</v>
      </c>
      <c r="H32" s="8" t="s">
        <v>210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181</v>
      </c>
      <c r="BE32" s="8" t="s">
        <v>181</v>
      </c>
      <c r="BF32" s="8" t="s">
        <v>181</v>
      </c>
      <c r="BG32" s="8" t="s">
        <v>181</v>
      </c>
      <c r="BH32" s="8">
        <v>0</v>
      </c>
      <c r="BI32" s="8">
        <v>1</v>
      </c>
      <c r="BJ32" s="8" t="s">
        <v>223</v>
      </c>
      <c r="BK32" s="8"/>
      <c r="BL32" s="8"/>
      <c r="BM32" s="8">
        <v>33001</v>
      </c>
      <c r="BN32" s="8">
        <v>0</v>
      </c>
      <c r="BO32" s="8" t="s">
        <v>181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181</v>
      </c>
      <c r="BZ32" s="8">
        <v>103</v>
      </c>
      <c r="CA32" s="8">
        <v>60</v>
      </c>
      <c r="CB32" s="8" t="s">
        <v>181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212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181</v>
      </c>
      <c r="DD32" s="8" t="s">
        <v>181</v>
      </c>
      <c r="DE32" s="8" t="s">
        <v>213</v>
      </c>
      <c r="DF32" s="8" t="s">
        <v>213</v>
      </c>
      <c r="DG32" s="8" t="s">
        <v>213</v>
      </c>
      <c r="DH32" s="8" t="s">
        <v>181</v>
      </c>
      <c r="DI32" s="8" t="s">
        <v>213</v>
      </c>
      <c r="DJ32" s="8" t="s">
        <v>213</v>
      </c>
      <c r="DK32" s="8" t="s">
        <v>181</v>
      </c>
      <c r="DL32" s="8" t="s">
        <v>181</v>
      </c>
      <c r="DM32" s="8" t="s">
        <v>181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210</v>
      </c>
      <c r="DW32" s="8" t="s">
        <v>210</v>
      </c>
      <c r="DX32" s="8">
        <v>1</v>
      </c>
      <c r="DY32" s="8"/>
      <c r="DZ32" s="8" t="s">
        <v>181</v>
      </c>
      <c r="EA32" s="8" t="s">
        <v>181</v>
      </c>
      <c r="EB32" s="8" t="s">
        <v>181</v>
      </c>
      <c r="EC32" s="8" t="s">
        <v>181</v>
      </c>
      <c r="ED32" s="8"/>
      <c r="EE32" s="8">
        <v>82815206</v>
      </c>
      <c r="EF32" s="8">
        <v>2</v>
      </c>
      <c r="EG32" s="8" t="s">
        <v>214</v>
      </c>
      <c r="EH32" s="8">
        <v>27</v>
      </c>
      <c r="EI32" s="8" t="s">
        <v>215</v>
      </c>
      <c r="EJ32" s="8">
        <v>1</v>
      </c>
      <c r="EK32" s="8">
        <v>33001</v>
      </c>
      <c r="EL32" s="8" t="s">
        <v>215</v>
      </c>
      <c r="EM32" s="8" t="s">
        <v>216</v>
      </c>
      <c r="EN32" s="8"/>
      <c r="EO32" s="8" t="s">
        <v>217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181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181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181</v>
      </c>
      <c r="HF32" s="8" t="s">
        <v>181</v>
      </c>
      <c r="HG32" s="8"/>
      <c r="HH32" s="8"/>
      <c r="HI32" s="8"/>
      <c r="HJ32" s="8"/>
      <c r="HK32" s="8"/>
      <c r="HL32" s="8"/>
      <c r="HM32" s="8" t="s">
        <v>181</v>
      </c>
      <c r="HN32" s="8" t="s">
        <v>68</v>
      </c>
      <c r="HO32" s="8" t="s">
        <v>71</v>
      </c>
      <c r="HP32" s="8" t="s">
        <v>215</v>
      </c>
      <c r="HQ32" s="8" t="s">
        <v>215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181</v>
      </c>
      <c r="F33" t="s">
        <v>221</v>
      </c>
      <c r="G33" t="s">
        <v>222</v>
      </c>
      <c r="H33" t="s">
        <v>210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181</v>
      </c>
      <c r="BE33" t="s">
        <v>181</v>
      </c>
      <c r="BF33" t="s">
        <v>181</v>
      </c>
      <c r="BG33" t="s">
        <v>181</v>
      </c>
      <c r="BH33">
        <v>0</v>
      </c>
      <c r="BI33">
        <v>1</v>
      </c>
      <c r="BJ33" t="s">
        <v>223</v>
      </c>
      <c r="BM33">
        <v>33001</v>
      </c>
      <c r="BN33">
        <v>0</v>
      </c>
      <c r="BO33" t="s">
        <v>181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181</v>
      </c>
      <c r="BZ33">
        <v>103</v>
      </c>
      <c r="CA33">
        <v>60</v>
      </c>
      <c r="CB33" t="s">
        <v>181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212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181</v>
      </c>
      <c r="DD33" t="s">
        <v>181</v>
      </c>
      <c r="DE33" t="s">
        <v>213</v>
      </c>
      <c r="DF33" t="s">
        <v>213</v>
      </c>
      <c r="DG33" t="s">
        <v>213</v>
      </c>
      <c r="DH33" t="s">
        <v>181</v>
      </c>
      <c r="DI33" t="s">
        <v>213</v>
      </c>
      <c r="DJ33" t="s">
        <v>213</v>
      </c>
      <c r="DK33" t="s">
        <v>181</v>
      </c>
      <c r="DL33" t="s">
        <v>181</v>
      </c>
      <c r="DM33" t="s">
        <v>181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210</v>
      </c>
      <c r="DW33" t="s">
        <v>210</v>
      </c>
      <c r="DX33">
        <v>1</v>
      </c>
      <c r="DZ33" t="s">
        <v>181</v>
      </c>
      <c r="EA33" t="s">
        <v>181</v>
      </c>
      <c r="EB33" t="s">
        <v>181</v>
      </c>
      <c r="EC33" t="s">
        <v>181</v>
      </c>
      <c r="EE33">
        <v>82815206</v>
      </c>
      <c r="EF33">
        <v>2</v>
      </c>
      <c r="EG33" t="s">
        <v>214</v>
      </c>
      <c r="EH33">
        <v>27</v>
      </c>
      <c r="EI33" t="s">
        <v>215</v>
      </c>
      <c r="EJ33">
        <v>1</v>
      </c>
      <c r="EK33">
        <v>33001</v>
      </c>
      <c r="EL33" t="s">
        <v>215</v>
      </c>
      <c r="EM33" t="s">
        <v>216</v>
      </c>
      <c r="EO33" t="s">
        <v>217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181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181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181</v>
      </c>
      <c r="HF33" t="s">
        <v>181</v>
      </c>
      <c r="HM33" t="s">
        <v>181</v>
      </c>
      <c r="HN33" t="s">
        <v>68</v>
      </c>
      <c r="HO33" t="s">
        <v>71</v>
      </c>
      <c r="HP33" t="s">
        <v>215</v>
      </c>
      <c r="HQ33" t="s">
        <v>215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181</v>
      </c>
      <c r="F34" s="8" t="s">
        <v>224</v>
      </c>
      <c r="G34" s="8" t="s">
        <v>225</v>
      </c>
      <c r="H34" s="8" t="s">
        <v>210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181</v>
      </c>
      <c r="BE34" s="8" t="s">
        <v>181</v>
      </c>
      <c r="BF34" s="8" t="s">
        <v>181</v>
      </c>
      <c r="BG34" s="8" t="s">
        <v>181</v>
      </c>
      <c r="BH34" s="8">
        <v>0</v>
      </c>
      <c r="BI34" s="8">
        <v>1</v>
      </c>
      <c r="BJ34" s="8" t="s">
        <v>226</v>
      </c>
      <c r="BK34" s="8"/>
      <c r="BL34" s="8"/>
      <c r="BM34" s="8">
        <v>33001</v>
      </c>
      <c r="BN34" s="8">
        <v>0</v>
      </c>
      <c r="BO34" s="8" t="s">
        <v>181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181</v>
      </c>
      <c r="BZ34" s="8">
        <v>103</v>
      </c>
      <c r="CA34" s="8">
        <v>60</v>
      </c>
      <c r="CB34" s="8" t="s">
        <v>181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212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181</v>
      </c>
      <c r="DD34" s="8" t="s">
        <v>181</v>
      </c>
      <c r="DE34" s="8" t="s">
        <v>213</v>
      </c>
      <c r="DF34" s="8" t="s">
        <v>213</v>
      </c>
      <c r="DG34" s="8" t="s">
        <v>213</v>
      </c>
      <c r="DH34" s="8" t="s">
        <v>181</v>
      </c>
      <c r="DI34" s="8" t="s">
        <v>213</v>
      </c>
      <c r="DJ34" s="8" t="s">
        <v>213</v>
      </c>
      <c r="DK34" s="8" t="s">
        <v>181</v>
      </c>
      <c r="DL34" s="8" t="s">
        <v>181</v>
      </c>
      <c r="DM34" s="8" t="s">
        <v>181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210</v>
      </c>
      <c r="DW34" s="8" t="s">
        <v>210</v>
      </c>
      <c r="DX34" s="8">
        <v>1</v>
      </c>
      <c r="DY34" s="8"/>
      <c r="DZ34" s="8" t="s">
        <v>181</v>
      </c>
      <c r="EA34" s="8" t="s">
        <v>181</v>
      </c>
      <c r="EB34" s="8" t="s">
        <v>181</v>
      </c>
      <c r="EC34" s="8" t="s">
        <v>181</v>
      </c>
      <c r="ED34" s="8"/>
      <c r="EE34" s="8">
        <v>82815206</v>
      </c>
      <c r="EF34" s="8">
        <v>2</v>
      </c>
      <c r="EG34" s="8" t="s">
        <v>214</v>
      </c>
      <c r="EH34" s="8">
        <v>27</v>
      </c>
      <c r="EI34" s="8" t="s">
        <v>215</v>
      </c>
      <c r="EJ34" s="8">
        <v>1</v>
      </c>
      <c r="EK34" s="8">
        <v>33001</v>
      </c>
      <c r="EL34" s="8" t="s">
        <v>215</v>
      </c>
      <c r="EM34" s="8" t="s">
        <v>216</v>
      </c>
      <c r="EN34" s="8"/>
      <c r="EO34" s="8" t="s">
        <v>217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181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181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181</v>
      </c>
      <c r="HF34" s="8" t="s">
        <v>181</v>
      </c>
      <c r="HG34" s="8"/>
      <c r="HH34" s="8"/>
      <c r="HI34" s="8"/>
      <c r="HJ34" s="8"/>
      <c r="HK34" s="8"/>
      <c r="HL34" s="8"/>
      <c r="HM34" s="8" t="s">
        <v>181</v>
      </c>
      <c r="HN34" s="8" t="s">
        <v>68</v>
      </c>
      <c r="HO34" s="8" t="s">
        <v>71</v>
      </c>
      <c r="HP34" s="8" t="s">
        <v>215</v>
      </c>
      <c r="HQ34" s="8" t="s">
        <v>215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181</v>
      </c>
      <c r="F35" t="s">
        <v>224</v>
      </c>
      <c r="G35" t="s">
        <v>225</v>
      </c>
      <c r="H35" t="s">
        <v>210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181</v>
      </c>
      <c r="BE35" t="s">
        <v>181</v>
      </c>
      <c r="BF35" t="s">
        <v>181</v>
      </c>
      <c r="BG35" t="s">
        <v>181</v>
      </c>
      <c r="BH35">
        <v>0</v>
      </c>
      <c r="BI35">
        <v>1</v>
      </c>
      <c r="BJ35" t="s">
        <v>226</v>
      </c>
      <c r="BM35">
        <v>33001</v>
      </c>
      <c r="BN35">
        <v>0</v>
      </c>
      <c r="BO35" t="s">
        <v>181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181</v>
      </c>
      <c r="BZ35">
        <v>103</v>
      </c>
      <c r="CA35">
        <v>60</v>
      </c>
      <c r="CB35" t="s">
        <v>181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212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181</v>
      </c>
      <c r="DD35" t="s">
        <v>181</v>
      </c>
      <c r="DE35" t="s">
        <v>213</v>
      </c>
      <c r="DF35" t="s">
        <v>213</v>
      </c>
      <c r="DG35" t="s">
        <v>213</v>
      </c>
      <c r="DH35" t="s">
        <v>181</v>
      </c>
      <c r="DI35" t="s">
        <v>213</v>
      </c>
      <c r="DJ35" t="s">
        <v>213</v>
      </c>
      <c r="DK35" t="s">
        <v>181</v>
      </c>
      <c r="DL35" t="s">
        <v>181</v>
      </c>
      <c r="DM35" t="s">
        <v>181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210</v>
      </c>
      <c r="DW35" t="s">
        <v>210</v>
      </c>
      <c r="DX35">
        <v>1</v>
      </c>
      <c r="DZ35" t="s">
        <v>181</v>
      </c>
      <c r="EA35" t="s">
        <v>181</v>
      </c>
      <c r="EB35" t="s">
        <v>181</v>
      </c>
      <c r="EC35" t="s">
        <v>181</v>
      </c>
      <c r="EE35">
        <v>82815206</v>
      </c>
      <c r="EF35">
        <v>2</v>
      </c>
      <c r="EG35" t="s">
        <v>214</v>
      </c>
      <c r="EH35">
        <v>27</v>
      </c>
      <c r="EI35" t="s">
        <v>215</v>
      </c>
      <c r="EJ35">
        <v>1</v>
      </c>
      <c r="EK35">
        <v>33001</v>
      </c>
      <c r="EL35" t="s">
        <v>215</v>
      </c>
      <c r="EM35" t="s">
        <v>216</v>
      </c>
      <c r="EO35" t="s">
        <v>217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181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181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181</v>
      </c>
      <c r="HF35" t="s">
        <v>181</v>
      </c>
      <c r="HM35" t="s">
        <v>181</v>
      </c>
      <c r="HN35" t="s">
        <v>68</v>
      </c>
      <c r="HO35" t="s">
        <v>71</v>
      </c>
      <c r="HP35" t="s">
        <v>215</v>
      </c>
      <c r="HQ35" t="s">
        <v>215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181</v>
      </c>
      <c r="F36" s="8" t="s">
        <v>227</v>
      </c>
      <c r="G36" s="8" t="s">
        <v>228</v>
      </c>
      <c r="H36" s="8" t="s">
        <v>210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181</v>
      </c>
      <c r="BE36" s="8" t="s">
        <v>181</v>
      </c>
      <c r="BF36" s="8" t="s">
        <v>181</v>
      </c>
      <c r="BG36" s="8" t="s">
        <v>181</v>
      </c>
      <c r="BH36" s="8">
        <v>0</v>
      </c>
      <c r="BI36" s="8">
        <v>1</v>
      </c>
      <c r="BJ36" s="8" t="s">
        <v>229</v>
      </c>
      <c r="BK36" s="8"/>
      <c r="BL36" s="8"/>
      <c r="BM36" s="8">
        <v>33002</v>
      </c>
      <c r="BN36" s="8">
        <v>0</v>
      </c>
      <c r="BO36" s="8" t="s">
        <v>181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181</v>
      </c>
      <c r="BZ36" s="8">
        <v>103</v>
      </c>
      <c r="CA36" s="8">
        <v>60</v>
      </c>
      <c r="CB36" s="8" t="s">
        <v>181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212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181</v>
      </c>
      <c r="DD36" s="8" t="s">
        <v>181</v>
      </c>
      <c r="DE36" s="8" t="s">
        <v>213</v>
      </c>
      <c r="DF36" s="8" t="s">
        <v>213</v>
      </c>
      <c r="DG36" s="8" t="s">
        <v>213</v>
      </c>
      <c r="DH36" s="8" t="s">
        <v>181</v>
      </c>
      <c r="DI36" s="8" t="s">
        <v>213</v>
      </c>
      <c r="DJ36" s="8" t="s">
        <v>213</v>
      </c>
      <c r="DK36" s="8" t="s">
        <v>181</v>
      </c>
      <c r="DL36" s="8" t="s">
        <v>181</v>
      </c>
      <c r="DM36" s="8" t="s">
        <v>181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210</v>
      </c>
      <c r="DW36" s="8" t="s">
        <v>210</v>
      </c>
      <c r="DX36" s="8">
        <v>1</v>
      </c>
      <c r="DY36" s="8"/>
      <c r="DZ36" s="8" t="s">
        <v>181</v>
      </c>
      <c r="EA36" s="8" t="s">
        <v>181</v>
      </c>
      <c r="EB36" s="8" t="s">
        <v>181</v>
      </c>
      <c r="EC36" s="8" t="s">
        <v>181</v>
      </c>
      <c r="ED36" s="8"/>
      <c r="EE36" s="8">
        <v>82815514</v>
      </c>
      <c r="EF36" s="8">
        <v>2</v>
      </c>
      <c r="EG36" s="8" t="s">
        <v>214</v>
      </c>
      <c r="EH36" s="8">
        <v>27</v>
      </c>
      <c r="EI36" s="8" t="s">
        <v>215</v>
      </c>
      <c r="EJ36" s="8">
        <v>1</v>
      </c>
      <c r="EK36" s="8">
        <v>33002</v>
      </c>
      <c r="EL36" s="8" t="s">
        <v>215</v>
      </c>
      <c r="EM36" s="8" t="s">
        <v>216</v>
      </c>
      <c r="EN36" s="8"/>
      <c r="EO36" s="8" t="s">
        <v>217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181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181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181</v>
      </c>
      <c r="HF36" s="8" t="s">
        <v>181</v>
      </c>
      <c r="HG36" s="8"/>
      <c r="HH36" s="8"/>
      <c r="HI36" s="8"/>
      <c r="HJ36" s="8"/>
      <c r="HK36" s="8"/>
      <c r="HL36" s="8"/>
      <c r="HM36" s="8" t="s">
        <v>181</v>
      </c>
      <c r="HN36" s="8" t="s">
        <v>68</v>
      </c>
      <c r="HO36" s="8" t="s">
        <v>71</v>
      </c>
      <c r="HP36" s="8" t="s">
        <v>215</v>
      </c>
      <c r="HQ36" s="8" t="s">
        <v>215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181</v>
      </c>
      <c r="F37" t="s">
        <v>227</v>
      </c>
      <c r="G37" t="s">
        <v>228</v>
      </c>
      <c r="H37" t="s">
        <v>210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181</v>
      </c>
      <c r="BE37" t="s">
        <v>181</v>
      </c>
      <c r="BF37" t="s">
        <v>181</v>
      </c>
      <c r="BG37" t="s">
        <v>181</v>
      </c>
      <c r="BH37">
        <v>0</v>
      </c>
      <c r="BI37">
        <v>1</v>
      </c>
      <c r="BJ37" t="s">
        <v>229</v>
      </c>
      <c r="BM37">
        <v>33002</v>
      </c>
      <c r="BN37">
        <v>0</v>
      </c>
      <c r="BO37" t="s">
        <v>181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181</v>
      </c>
      <c r="BZ37">
        <v>103</v>
      </c>
      <c r="CA37">
        <v>60</v>
      </c>
      <c r="CB37" t="s">
        <v>181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212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181</v>
      </c>
      <c r="DD37" t="s">
        <v>181</v>
      </c>
      <c r="DE37" t="s">
        <v>213</v>
      </c>
      <c r="DF37" t="s">
        <v>213</v>
      </c>
      <c r="DG37" t="s">
        <v>213</v>
      </c>
      <c r="DH37" t="s">
        <v>181</v>
      </c>
      <c r="DI37" t="s">
        <v>213</v>
      </c>
      <c r="DJ37" t="s">
        <v>213</v>
      </c>
      <c r="DK37" t="s">
        <v>181</v>
      </c>
      <c r="DL37" t="s">
        <v>181</v>
      </c>
      <c r="DM37" t="s">
        <v>181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210</v>
      </c>
      <c r="DW37" t="s">
        <v>210</v>
      </c>
      <c r="DX37">
        <v>1</v>
      </c>
      <c r="DZ37" t="s">
        <v>181</v>
      </c>
      <c r="EA37" t="s">
        <v>181</v>
      </c>
      <c r="EB37" t="s">
        <v>181</v>
      </c>
      <c r="EC37" t="s">
        <v>181</v>
      </c>
      <c r="EE37">
        <v>82815514</v>
      </c>
      <c r="EF37">
        <v>2</v>
      </c>
      <c r="EG37" t="s">
        <v>214</v>
      </c>
      <c r="EH37">
        <v>27</v>
      </c>
      <c r="EI37" t="s">
        <v>215</v>
      </c>
      <c r="EJ37">
        <v>1</v>
      </c>
      <c r="EK37">
        <v>33002</v>
      </c>
      <c r="EL37" t="s">
        <v>215</v>
      </c>
      <c r="EM37" t="s">
        <v>216</v>
      </c>
      <c r="EO37" t="s">
        <v>217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181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181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181</v>
      </c>
      <c r="HF37" t="s">
        <v>181</v>
      </c>
      <c r="HM37" t="s">
        <v>181</v>
      </c>
      <c r="HN37" t="s">
        <v>68</v>
      </c>
      <c r="HO37" t="s">
        <v>71</v>
      </c>
      <c r="HP37" t="s">
        <v>215</v>
      </c>
      <c r="HQ37" t="s">
        <v>215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181</v>
      </c>
      <c r="F38" s="8" t="s">
        <v>230</v>
      </c>
      <c r="G38" s="8" t="s">
        <v>231</v>
      </c>
      <c r="H38" s="8" t="s">
        <v>210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181</v>
      </c>
      <c r="BE38" s="8" t="s">
        <v>181</v>
      </c>
      <c r="BF38" s="8" t="s">
        <v>181</v>
      </c>
      <c r="BG38" s="8" t="s">
        <v>181</v>
      </c>
      <c r="BH38" s="8">
        <v>0</v>
      </c>
      <c r="BI38" s="8">
        <v>1</v>
      </c>
      <c r="BJ38" s="8" t="s">
        <v>232</v>
      </c>
      <c r="BK38" s="8"/>
      <c r="BL38" s="8"/>
      <c r="BM38" s="8">
        <v>33002</v>
      </c>
      <c r="BN38" s="8">
        <v>0</v>
      </c>
      <c r="BO38" s="8" t="s">
        <v>181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181</v>
      </c>
      <c r="BZ38" s="8">
        <v>103</v>
      </c>
      <c r="CA38" s="8">
        <v>60</v>
      </c>
      <c r="CB38" s="8" t="s">
        <v>181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212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181</v>
      </c>
      <c r="DD38" s="8" t="s">
        <v>181</v>
      </c>
      <c r="DE38" s="8" t="s">
        <v>213</v>
      </c>
      <c r="DF38" s="8" t="s">
        <v>213</v>
      </c>
      <c r="DG38" s="8" t="s">
        <v>213</v>
      </c>
      <c r="DH38" s="8" t="s">
        <v>181</v>
      </c>
      <c r="DI38" s="8" t="s">
        <v>213</v>
      </c>
      <c r="DJ38" s="8" t="s">
        <v>213</v>
      </c>
      <c r="DK38" s="8" t="s">
        <v>181</v>
      </c>
      <c r="DL38" s="8" t="s">
        <v>181</v>
      </c>
      <c r="DM38" s="8" t="s">
        <v>181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210</v>
      </c>
      <c r="DW38" s="8" t="s">
        <v>210</v>
      </c>
      <c r="DX38" s="8">
        <v>1</v>
      </c>
      <c r="DY38" s="8"/>
      <c r="DZ38" s="8" t="s">
        <v>181</v>
      </c>
      <c r="EA38" s="8" t="s">
        <v>181</v>
      </c>
      <c r="EB38" s="8" t="s">
        <v>181</v>
      </c>
      <c r="EC38" s="8" t="s">
        <v>181</v>
      </c>
      <c r="ED38" s="8"/>
      <c r="EE38" s="8">
        <v>82815514</v>
      </c>
      <c r="EF38" s="8">
        <v>2</v>
      </c>
      <c r="EG38" s="8" t="s">
        <v>214</v>
      </c>
      <c r="EH38" s="8">
        <v>27</v>
      </c>
      <c r="EI38" s="8" t="s">
        <v>215</v>
      </c>
      <c r="EJ38" s="8">
        <v>1</v>
      </c>
      <c r="EK38" s="8">
        <v>33002</v>
      </c>
      <c r="EL38" s="8" t="s">
        <v>215</v>
      </c>
      <c r="EM38" s="8" t="s">
        <v>216</v>
      </c>
      <c r="EN38" s="8"/>
      <c r="EO38" s="8" t="s">
        <v>217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181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181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181</v>
      </c>
      <c r="HF38" s="8" t="s">
        <v>181</v>
      </c>
      <c r="HG38" s="8"/>
      <c r="HH38" s="8"/>
      <c r="HI38" s="8"/>
      <c r="HJ38" s="8"/>
      <c r="HK38" s="8"/>
      <c r="HL38" s="8"/>
      <c r="HM38" s="8" t="s">
        <v>181</v>
      </c>
      <c r="HN38" s="8" t="s">
        <v>68</v>
      </c>
      <c r="HO38" s="8" t="s">
        <v>71</v>
      </c>
      <c r="HP38" s="8" t="s">
        <v>215</v>
      </c>
      <c r="HQ38" s="8" t="s">
        <v>215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181</v>
      </c>
      <c r="F39" t="s">
        <v>230</v>
      </c>
      <c r="G39" t="s">
        <v>231</v>
      </c>
      <c r="H39" t="s">
        <v>210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181</v>
      </c>
      <c r="BE39" t="s">
        <v>181</v>
      </c>
      <c r="BF39" t="s">
        <v>181</v>
      </c>
      <c r="BG39" t="s">
        <v>181</v>
      </c>
      <c r="BH39">
        <v>0</v>
      </c>
      <c r="BI39">
        <v>1</v>
      </c>
      <c r="BJ39" t="s">
        <v>232</v>
      </c>
      <c r="BM39">
        <v>33002</v>
      </c>
      <c r="BN39">
        <v>0</v>
      </c>
      <c r="BO39" t="s">
        <v>181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181</v>
      </c>
      <c r="BZ39">
        <v>103</v>
      </c>
      <c r="CA39">
        <v>60</v>
      </c>
      <c r="CB39" t="s">
        <v>181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212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181</v>
      </c>
      <c r="DD39" t="s">
        <v>181</v>
      </c>
      <c r="DE39" t="s">
        <v>213</v>
      </c>
      <c r="DF39" t="s">
        <v>213</v>
      </c>
      <c r="DG39" t="s">
        <v>213</v>
      </c>
      <c r="DH39" t="s">
        <v>181</v>
      </c>
      <c r="DI39" t="s">
        <v>213</v>
      </c>
      <c r="DJ39" t="s">
        <v>213</v>
      </c>
      <c r="DK39" t="s">
        <v>181</v>
      </c>
      <c r="DL39" t="s">
        <v>181</v>
      </c>
      <c r="DM39" t="s">
        <v>181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210</v>
      </c>
      <c r="DW39" t="s">
        <v>210</v>
      </c>
      <c r="DX39">
        <v>1</v>
      </c>
      <c r="DZ39" t="s">
        <v>181</v>
      </c>
      <c r="EA39" t="s">
        <v>181</v>
      </c>
      <c r="EB39" t="s">
        <v>181</v>
      </c>
      <c r="EC39" t="s">
        <v>181</v>
      </c>
      <c r="EE39">
        <v>82815514</v>
      </c>
      <c r="EF39">
        <v>2</v>
      </c>
      <c r="EG39" t="s">
        <v>214</v>
      </c>
      <c r="EH39">
        <v>27</v>
      </c>
      <c r="EI39" t="s">
        <v>215</v>
      </c>
      <c r="EJ39">
        <v>1</v>
      </c>
      <c r="EK39">
        <v>33002</v>
      </c>
      <c r="EL39" t="s">
        <v>215</v>
      </c>
      <c r="EM39" t="s">
        <v>216</v>
      </c>
      <c r="EO39" t="s">
        <v>217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181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181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181</v>
      </c>
      <c r="HF39" t="s">
        <v>181</v>
      </c>
      <c r="HM39" t="s">
        <v>181</v>
      </c>
      <c r="HN39" t="s">
        <v>68</v>
      </c>
      <c r="HO39" t="s">
        <v>71</v>
      </c>
      <c r="HP39" t="s">
        <v>215</v>
      </c>
      <c r="HQ39" t="s">
        <v>215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181</v>
      </c>
      <c r="F40" s="8" t="s">
        <v>233</v>
      </c>
      <c r="G40" s="8" t="s">
        <v>234</v>
      </c>
      <c r="H40" s="8" t="s">
        <v>210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181</v>
      </c>
      <c r="BE40" s="8" t="s">
        <v>181</v>
      </c>
      <c r="BF40" s="8" t="s">
        <v>181</v>
      </c>
      <c r="BG40" s="8" t="s">
        <v>181</v>
      </c>
      <c r="BH40" s="8">
        <v>0</v>
      </c>
      <c r="BI40" s="8">
        <v>1</v>
      </c>
      <c r="BJ40" s="8" t="s">
        <v>235</v>
      </c>
      <c r="BK40" s="8"/>
      <c r="BL40" s="8"/>
      <c r="BM40" s="8">
        <v>33001</v>
      </c>
      <c r="BN40" s="8">
        <v>0</v>
      </c>
      <c r="BO40" s="8" t="s">
        <v>181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181</v>
      </c>
      <c r="BZ40" s="8">
        <v>103</v>
      </c>
      <c r="CA40" s="8">
        <v>60</v>
      </c>
      <c r="CB40" s="8" t="s">
        <v>181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212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181</v>
      </c>
      <c r="DD40" s="8" t="s">
        <v>181</v>
      </c>
      <c r="DE40" s="8" t="s">
        <v>213</v>
      </c>
      <c r="DF40" s="8" t="s">
        <v>213</v>
      </c>
      <c r="DG40" s="8" t="s">
        <v>213</v>
      </c>
      <c r="DH40" s="8" t="s">
        <v>181</v>
      </c>
      <c r="DI40" s="8" t="s">
        <v>213</v>
      </c>
      <c r="DJ40" s="8" t="s">
        <v>213</v>
      </c>
      <c r="DK40" s="8" t="s">
        <v>181</v>
      </c>
      <c r="DL40" s="8" t="s">
        <v>181</v>
      </c>
      <c r="DM40" s="8" t="s">
        <v>181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210</v>
      </c>
      <c r="DW40" s="8" t="s">
        <v>210</v>
      </c>
      <c r="DX40" s="8">
        <v>1</v>
      </c>
      <c r="DY40" s="8"/>
      <c r="DZ40" s="8" t="s">
        <v>181</v>
      </c>
      <c r="EA40" s="8" t="s">
        <v>181</v>
      </c>
      <c r="EB40" s="8" t="s">
        <v>181</v>
      </c>
      <c r="EC40" s="8" t="s">
        <v>181</v>
      </c>
      <c r="ED40" s="8"/>
      <c r="EE40" s="8">
        <v>82815206</v>
      </c>
      <c r="EF40" s="8">
        <v>2</v>
      </c>
      <c r="EG40" s="8" t="s">
        <v>214</v>
      </c>
      <c r="EH40" s="8">
        <v>27</v>
      </c>
      <c r="EI40" s="8" t="s">
        <v>215</v>
      </c>
      <c r="EJ40" s="8">
        <v>1</v>
      </c>
      <c r="EK40" s="8">
        <v>33001</v>
      </c>
      <c r="EL40" s="8" t="s">
        <v>215</v>
      </c>
      <c r="EM40" s="8" t="s">
        <v>216</v>
      </c>
      <c r="EN40" s="8"/>
      <c r="EO40" s="8" t="s">
        <v>217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181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181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181</v>
      </c>
      <c r="HF40" s="8" t="s">
        <v>181</v>
      </c>
      <c r="HG40" s="8"/>
      <c r="HH40" s="8"/>
      <c r="HI40" s="8"/>
      <c r="HJ40" s="8"/>
      <c r="HK40" s="8"/>
      <c r="HL40" s="8"/>
      <c r="HM40" s="8" t="s">
        <v>181</v>
      </c>
      <c r="HN40" s="8" t="s">
        <v>68</v>
      </c>
      <c r="HO40" s="8" t="s">
        <v>71</v>
      </c>
      <c r="HP40" s="8" t="s">
        <v>215</v>
      </c>
      <c r="HQ40" s="8" t="s">
        <v>215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181</v>
      </c>
      <c r="F41" t="s">
        <v>233</v>
      </c>
      <c r="G41" t="s">
        <v>234</v>
      </c>
      <c r="H41" t="s">
        <v>210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181</v>
      </c>
      <c r="BE41" t="s">
        <v>181</v>
      </c>
      <c r="BF41" t="s">
        <v>181</v>
      </c>
      <c r="BG41" t="s">
        <v>181</v>
      </c>
      <c r="BH41">
        <v>0</v>
      </c>
      <c r="BI41">
        <v>1</v>
      </c>
      <c r="BJ41" t="s">
        <v>235</v>
      </c>
      <c r="BM41">
        <v>33001</v>
      </c>
      <c r="BN41">
        <v>0</v>
      </c>
      <c r="BO41" t="s">
        <v>181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181</v>
      </c>
      <c r="BZ41">
        <v>103</v>
      </c>
      <c r="CA41">
        <v>60</v>
      </c>
      <c r="CB41" t="s">
        <v>181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212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181</v>
      </c>
      <c r="DD41" t="s">
        <v>181</v>
      </c>
      <c r="DE41" t="s">
        <v>213</v>
      </c>
      <c r="DF41" t="s">
        <v>213</v>
      </c>
      <c r="DG41" t="s">
        <v>213</v>
      </c>
      <c r="DH41" t="s">
        <v>181</v>
      </c>
      <c r="DI41" t="s">
        <v>213</v>
      </c>
      <c r="DJ41" t="s">
        <v>213</v>
      </c>
      <c r="DK41" t="s">
        <v>181</v>
      </c>
      <c r="DL41" t="s">
        <v>181</v>
      </c>
      <c r="DM41" t="s">
        <v>181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210</v>
      </c>
      <c r="DW41" t="s">
        <v>210</v>
      </c>
      <c r="DX41">
        <v>1</v>
      </c>
      <c r="DZ41" t="s">
        <v>181</v>
      </c>
      <c r="EA41" t="s">
        <v>181</v>
      </c>
      <c r="EB41" t="s">
        <v>181</v>
      </c>
      <c r="EC41" t="s">
        <v>181</v>
      </c>
      <c r="EE41">
        <v>82815206</v>
      </c>
      <c r="EF41">
        <v>2</v>
      </c>
      <c r="EG41" t="s">
        <v>214</v>
      </c>
      <c r="EH41">
        <v>27</v>
      </c>
      <c r="EI41" t="s">
        <v>215</v>
      </c>
      <c r="EJ41">
        <v>1</v>
      </c>
      <c r="EK41">
        <v>33001</v>
      </c>
      <c r="EL41" t="s">
        <v>215</v>
      </c>
      <c r="EM41" t="s">
        <v>216</v>
      </c>
      <c r="EO41" t="s">
        <v>217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181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181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181</v>
      </c>
      <c r="HF41" t="s">
        <v>181</v>
      </c>
      <c r="HM41" t="s">
        <v>181</v>
      </c>
      <c r="HN41" t="s">
        <v>68</v>
      </c>
      <c r="HO41" t="s">
        <v>71</v>
      </c>
      <c r="HP41" t="s">
        <v>215</v>
      </c>
      <c r="HQ41" t="s">
        <v>215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181</v>
      </c>
      <c r="F42" s="8" t="s">
        <v>236</v>
      </c>
      <c r="G42" s="8" t="s">
        <v>237</v>
      </c>
      <c r="H42" s="8" t="s">
        <v>210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181</v>
      </c>
      <c r="BE42" s="8" t="s">
        <v>181</v>
      </c>
      <c r="BF42" s="8" t="s">
        <v>181</v>
      </c>
      <c r="BG42" s="8" t="s">
        <v>181</v>
      </c>
      <c r="BH42" s="8">
        <v>0</v>
      </c>
      <c r="BI42" s="8">
        <v>1</v>
      </c>
      <c r="BJ42" s="8" t="s">
        <v>238</v>
      </c>
      <c r="BK42" s="8"/>
      <c r="BL42" s="8"/>
      <c r="BM42" s="8">
        <v>33001</v>
      </c>
      <c r="BN42" s="8">
        <v>0</v>
      </c>
      <c r="BO42" s="8" t="s">
        <v>181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181</v>
      </c>
      <c r="BZ42" s="8">
        <v>103</v>
      </c>
      <c r="CA42" s="8">
        <v>60</v>
      </c>
      <c r="CB42" s="8" t="s">
        <v>181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212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181</v>
      </c>
      <c r="DD42" s="8" t="s">
        <v>181</v>
      </c>
      <c r="DE42" s="8" t="s">
        <v>213</v>
      </c>
      <c r="DF42" s="8" t="s">
        <v>213</v>
      </c>
      <c r="DG42" s="8" t="s">
        <v>213</v>
      </c>
      <c r="DH42" s="8" t="s">
        <v>181</v>
      </c>
      <c r="DI42" s="8" t="s">
        <v>213</v>
      </c>
      <c r="DJ42" s="8" t="s">
        <v>213</v>
      </c>
      <c r="DK42" s="8" t="s">
        <v>181</v>
      </c>
      <c r="DL42" s="8" t="s">
        <v>181</v>
      </c>
      <c r="DM42" s="8" t="s">
        <v>181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210</v>
      </c>
      <c r="DW42" s="8" t="s">
        <v>210</v>
      </c>
      <c r="DX42" s="8">
        <v>1</v>
      </c>
      <c r="DY42" s="8"/>
      <c r="DZ42" s="8" t="s">
        <v>181</v>
      </c>
      <c r="EA42" s="8" t="s">
        <v>181</v>
      </c>
      <c r="EB42" s="8" t="s">
        <v>181</v>
      </c>
      <c r="EC42" s="8" t="s">
        <v>181</v>
      </c>
      <c r="ED42" s="8"/>
      <c r="EE42" s="8">
        <v>82815206</v>
      </c>
      <c r="EF42" s="8">
        <v>2</v>
      </c>
      <c r="EG42" s="8" t="s">
        <v>214</v>
      </c>
      <c r="EH42" s="8">
        <v>27</v>
      </c>
      <c r="EI42" s="8" t="s">
        <v>215</v>
      </c>
      <c r="EJ42" s="8">
        <v>1</v>
      </c>
      <c r="EK42" s="8">
        <v>33001</v>
      </c>
      <c r="EL42" s="8" t="s">
        <v>215</v>
      </c>
      <c r="EM42" s="8" t="s">
        <v>216</v>
      </c>
      <c r="EN42" s="8"/>
      <c r="EO42" s="8" t="s">
        <v>217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181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181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181</v>
      </c>
      <c r="HF42" s="8" t="s">
        <v>181</v>
      </c>
      <c r="HG42" s="8"/>
      <c r="HH42" s="8"/>
      <c r="HI42" s="8"/>
      <c r="HJ42" s="8"/>
      <c r="HK42" s="8"/>
      <c r="HL42" s="8"/>
      <c r="HM42" s="8" t="s">
        <v>181</v>
      </c>
      <c r="HN42" s="8" t="s">
        <v>68</v>
      </c>
      <c r="HO42" s="8" t="s">
        <v>71</v>
      </c>
      <c r="HP42" s="8" t="s">
        <v>215</v>
      </c>
      <c r="HQ42" s="8" t="s">
        <v>215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181</v>
      </c>
      <c r="F43" t="s">
        <v>236</v>
      </c>
      <c r="G43" t="s">
        <v>237</v>
      </c>
      <c r="H43" t="s">
        <v>210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181</v>
      </c>
      <c r="BE43" t="s">
        <v>181</v>
      </c>
      <c r="BF43" t="s">
        <v>181</v>
      </c>
      <c r="BG43" t="s">
        <v>181</v>
      </c>
      <c r="BH43">
        <v>0</v>
      </c>
      <c r="BI43">
        <v>1</v>
      </c>
      <c r="BJ43" t="s">
        <v>238</v>
      </c>
      <c r="BM43">
        <v>33001</v>
      </c>
      <c r="BN43">
        <v>0</v>
      </c>
      <c r="BO43" t="s">
        <v>181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181</v>
      </c>
      <c r="BZ43">
        <v>103</v>
      </c>
      <c r="CA43">
        <v>60</v>
      </c>
      <c r="CB43" t="s">
        <v>181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212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181</v>
      </c>
      <c r="DD43" t="s">
        <v>181</v>
      </c>
      <c r="DE43" t="s">
        <v>213</v>
      </c>
      <c r="DF43" t="s">
        <v>213</v>
      </c>
      <c r="DG43" t="s">
        <v>213</v>
      </c>
      <c r="DH43" t="s">
        <v>181</v>
      </c>
      <c r="DI43" t="s">
        <v>213</v>
      </c>
      <c r="DJ43" t="s">
        <v>213</v>
      </c>
      <c r="DK43" t="s">
        <v>181</v>
      </c>
      <c r="DL43" t="s">
        <v>181</v>
      </c>
      <c r="DM43" t="s">
        <v>181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210</v>
      </c>
      <c r="DW43" t="s">
        <v>210</v>
      </c>
      <c r="DX43">
        <v>1</v>
      </c>
      <c r="DZ43" t="s">
        <v>181</v>
      </c>
      <c r="EA43" t="s">
        <v>181</v>
      </c>
      <c r="EB43" t="s">
        <v>181</v>
      </c>
      <c r="EC43" t="s">
        <v>181</v>
      </c>
      <c r="EE43">
        <v>82815206</v>
      </c>
      <c r="EF43">
        <v>2</v>
      </c>
      <c r="EG43" t="s">
        <v>214</v>
      </c>
      <c r="EH43">
        <v>27</v>
      </c>
      <c r="EI43" t="s">
        <v>215</v>
      </c>
      <c r="EJ43">
        <v>1</v>
      </c>
      <c r="EK43">
        <v>33001</v>
      </c>
      <c r="EL43" t="s">
        <v>215</v>
      </c>
      <c r="EM43" t="s">
        <v>216</v>
      </c>
      <c r="EO43" t="s">
        <v>217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181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181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181</v>
      </c>
      <c r="HF43" t="s">
        <v>181</v>
      </c>
      <c r="HM43" t="s">
        <v>181</v>
      </c>
      <c r="HN43" t="s">
        <v>68</v>
      </c>
      <c r="HO43" t="s">
        <v>71</v>
      </c>
      <c r="HP43" t="s">
        <v>215</v>
      </c>
      <c r="HQ43" t="s">
        <v>215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181</v>
      </c>
      <c r="F44" s="8" t="s">
        <v>239</v>
      </c>
      <c r="G44" s="8" t="s">
        <v>240</v>
      </c>
      <c r="H44" s="8" t="s">
        <v>210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181</v>
      </c>
      <c r="BE44" s="8" t="s">
        <v>181</v>
      </c>
      <c r="BF44" s="8" t="s">
        <v>181</v>
      </c>
      <c r="BG44" s="8" t="s">
        <v>181</v>
      </c>
      <c r="BH44" s="8">
        <v>0</v>
      </c>
      <c r="BI44" s="8">
        <v>1</v>
      </c>
      <c r="BJ44" s="8" t="s">
        <v>241</v>
      </c>
      <c r="BK44" s="8"/>
      <c r="BL44" s="8"/>
      <c r="BM44" s="8">
        <v>33001</v>
      </c>
      <c r="BN44" s="8">
        <v>0</v>
      </c>
      <c r="BO44" s="8" t="s">
        <v>181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181</v>
      </c>
      <c r="BZ44" s="8">
        <v>103</v>
      </c>
      <c r="CA44" s="8">
        <v>60</v>
      </c>
      <c r="CB44" s="8" t="s">
        <v>181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212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181</v>
      </c>
      <c r="DD44" s="8" t="s">
        <v>181</v>
      </c>
      <c r="DE44" s="8" t="s">
        <v>213</v>
      </c>
      <c r="DF44" s="8" t="s">
        <v>213</v>
      </c>
      <c r="DG44" s="8" t="s">
        <v>213</v>
      </c>
      <c r="DH44" s="8" t="s">
        <v>181</v>
      </c>
      <c r="DI44" s="8" t="s">
        <v>213</v>
      </c>
      <c r="DJ44" s="8" t="s">
        <v>213</v>
      </c>
      <c r="DK44" s="8" t="s">
        <v>181</v>
      </c>
      <c r="DL44" s="8" t="s">
        <v>181</v>
      </c>
      <c r="DM44" s="8" t="s">
        <v>181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210</v>
      </c>
      <c r="DW44" s="8" t="s">
        <v>210</v>
      </c>
      <c r="DX44" s="8">
        <v>1</v>
      </c>
      <c r="DY44" s="8"/>
      <c r="DZ44" s="8" t="s">
        <v>181</v>
      </c>
      <c r="EA44" s="8" t="s">
        <v>181</v>
      </c>
      <c r="EB44" s="8" t="s">
        <v>181</v>
      </c>
      <c r="EC44" s="8" t="s">
        <v>181</v>
      </c>
      <c r="ED44" s="8"/>
      <c r="EE44" s="8">
        <v>82815206</v>
      </c>
      <c r="EF44" s="8">
        <v>2</v>
      </c>
      <c r="EG44" s="8" t="s">
        <v>214</v>
      </c>
      <c r="EH44" s="8">
        <v>27</v>
      </c>
      <c r="EI44" s="8" t="s">
        <v>215</v>
      </c>
      <c r="EJ44" s="8">
        <v>1</v>
      </c>
      <c r="EK44" s="8">
        <v>33001</v>
      </c>
      <c r="EL44" s="8" t="s">
        <v>215</v>
      </c>
      <c r="EM44" s="8" t="s">
        <v>216</v>
      </c>
      <c r="EN44" s="8"/>
      <c r="EO44" s="8" t="s">
        <v>217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181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181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181</v>
      </c>
      <c r="HF44" s="8" t="s">
        <v>181</v>
      </c>
      <c r="HG44" s="8"/>
      <c r="HH44" s="8"/>
      <c r="HI44" s="8"/>
      <c r="HJ44" s="8"/>
      <c r="HK44" s="8"/>
      <c r="HL44" s="8"/>
      <c r="HM44" s="8" t="s">
        <v>181</v>
      </c>
      <c r="HN44" s="8" t="s">
        <v>68</v>
      </c>
      <c r="HO44" s="8" t="s">
        <v>71</v>
      </c>
      <c r="HP44" s="8" t="s">
        <v>215</v>
      </c>
      <c r="HQ44" s="8" t="s">
        <v>215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181</v>
      </c>
      <c r="F45" t="s">
        <v>239</v>
      </c>
      <c r="G45" t="s">
        <v>240</v>
      </c>
      <c r="H45" t="s">
        <v>210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181</v>
      </c>
      <c r="BE45" t="s">
        <v>181</v>
      </c>
      <c r="BF45" t="s">
        <v>181</v>
      </c>
      <c r="BG45" t="s">
        <v>181</v>
      </c>
      <c r="BH45">
        <v>0</v>
      </c>
      <c r="BI45">
        <v>1</v>
      </c>
      <c r="BJ45" t="s">
        <v>241</v>
      </c>
      <c r="BM45">
        <v>33001</v>
      </c>
      <c r="BN45">
        <v>0</v>
      </c>
      <c r="BO45" t="s">
        <v>181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181</v>
      </c>
      <c r="BZ45">
        <v>103</v>
      </c>
      <c r="CA45">
        <v>60</v>
      </c>
      <c r="CB45" t="s">
        <v>181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212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181</v>
      </c>
      <c r="DD45" t="s">
        <v>181</v>
      </c>
      <c r="DE45" t="s">
        <v>213</v>
      </c>
      <c r="DF45" t="s">
        <v>213</v>
      </c>
      <c r="DG45" t="s">
        <v>213</v>
      </c>
      <c r="DH45" t="s">
        <v>181</v>
      </c>
      <c r="DI45" t="s">
        <v>213</v>
      </c>
      <c r="DJ45" t="s">
        <v>213</v>
      </c>
      <c r="DK45" t="s">
        <v>181</v>
      </c>
      <c r="DL45" t="s">
        <v>181</v>
      </c>
      <c r="DM45" t="s">
        <v>181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210</v>
      </c>
      <c r="DW45" t="s">
        <v>210</v>
      </c>
      <c r="DX45">
        <v>1</v>
      </c>
      <c r="DZ45" t="s">
        <v>181</v>
      </c>
      <c r="EA45" t="s">
        <v>181</v>
      </c>
      <c r="EB45" t="s">
        <v>181</v>
      </c>
      <c r="EC45" t="s">
        <v>181</v>
      </c>
      <c r="EE45">
        <v>82815206</v>
      </c>
      <c r="EF45">
        <v>2</v>
      </c>
      <c r="EG45" t="s">
        <v>214</v>
      </c>
      <c r="EH45">
        <v>27</v>
      </c>
      <c r="EI45" t="s">
        <v>215</v>
      </c>
      <c r="EJ45">
        <v>1</v>
      </c>
      <c r="EK45">
        <v>33001</v>
      </c>
      <c r="EL45" t="s">
        <v>215</v>
      </c>
      <c r="EM45" t="s">
        <v>216</v>
      </c>
      <c r="EO45" t="s">
        <v>217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181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181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181</v>
      </c>
      <c r="HF45" t="s">
        <v>181</v>
      </c>
      <c r="HM45" t="s">
        <v>181</v>
      </c>
      <c r="HN45" t="s">
        <v>68</v>
      </c>
      <c r="HO45" t="s">
        <v>71</v>
      </c>
      <c r="HP45" t="s">
        <v>215</v>
      </c>
      <c r="HQ45" t="s">
        <v>215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181</v>
      </c>
      <c r="F46" s="8" t="s">
        <v>242</v>
      </c>
      <c r="G46" s="8" t="s">
        <v>243</v>
      </c>
      <c r="H46" s="8" t="s">
        <v>244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181</v>
      </c>
      <c r="BE46" s="8" t="s">
        <v>181</v>
      </c>
      <c r="BF46" s="8" t="s">
        <v>181</v>
      </c>
      <c r="BG46" s="8" t="s">
        <v>181</v>
      </c>
      <c r="BH46" s="8">
        <v>0</v>
      </c>
      <c r="BI46" s="8">
        <v>1</v>
      </c>
      <c r="BJ46" s="8" t="s">
        <v>245</v>
      </c>
      <c r="BK46" s="8"/>
      <c r="BL46" s="8"/>
      <c r="BM46" s="8">
        <v>33001</v>
      </c>
      <c r="BN46" s="8">
        <v>0</v>
      </c>
      <c r="BO46" s="8" t="s">
        <v>181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181</v>
      </c>
      <c r="BZ46" s="8">
        <v>103</v>
      </c>
      <c r="CA46" s="8">
        <v>60</v>
      </c>
      <c r="CB46" s="8" t="s">
        <v>181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246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181</v>
      </c>
      <c r="DD46" s="8" t="s">
        <v>247</v>
      </c>
      <c r="DE46" s="8" t="s">
        <v>248</v>
      </c>
      <c r="DF46" s="8" t="s">
        <v>248</v>
      </c>
      <c r="DG46" s="8" t="s">
        <v>248</v>
      </c>
      <c r="DH46" s="8" t="s">
        <v>181</v>
      </c>
      <c r="DI46" s="8" t="s">
        <v>248</v>
      </c>
      <c r="DJ46" s="8" t="s">
        <v>248</v>
      </c>
      <c r="DK46" s="8" t="s">
        <v>181</v>
      </c>
      <c r="DL46" s="8" t="s">
        <v>181</v>
      </c>
      <c r="DM46" s="8" t="s">
        <v>181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244</v>
      </c>
      <c r="DW46" s="8" t="s">
        <v>244</v>
      </c>
      <c r="DX46" s="8">
        <v>1000</v>
      </c>
      <c r="DY46" s="8"/>
      <c r="DZ46" s="8" t="s">
        <v>181</v>
      </c>
      <c r="EA46" s="8" t="s">
        <v>181</v>
      </c>
      <c r="EB46" s="8" t="s">
        <v>181</v>
      </c>
      <c r="EC46" s="8" t="s">
        <v>181</v>
      </c>
      <c r="ED46" s="8"/>
      <c r="EE46" s="8">
        <v>82815206</v>
      </c>
      <c r="EF46" s="8">
        <v>2</v>
      </c>
      <c r="EG46" s="8" t="s">
        <v>214</v>
      </c>
      <c r="EH46" s="8">
        <v>27</v>
      </c>
      <c r="EI46" s="8" t="s">
        <v>215</v>
      </c>
      <c r="EJ46" s="8">
        <v>1</v>
      </c>
      <c r="EK46" s="8">
        <v>33001</v>
      </c>
      <c r="EL46" s="8" t="s">
        <v>215</v>
      </c>
      <c r="EM46" s="8" t="s">
        <v>216</v>
      </c>
      <c r="EN46" s="8"/>
      <c r="EO46" s="8" t="s">
        <v>249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181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181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181</v>
      </c>
      <c r="HF46" s="8" t="s">
        <v>181</v>
      </c>
      <c r="HG46" s="8"/>
      <c r="HH46" s="8"/>
      <c r="HI46" s="8"/>
      <c r="HJ46" s="8"/>
      <c r="HK46" s="8"/>
      <c r="HL46" s="8"/>
      <c r="HM46" s="8" t="s">
        <v>181</v>
      </c>
      <c r="HN46" s="8" t="s">
        <v>68</v>
      </c>
      <c r="HO46" s="8" t="s">
        <v>71</v>
      </c>
      <c r="HP46" s="8" t="s">
        <v>215</v>
      </c>
      <c r="HQ46" s="8" t="s">
        <v>215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181</v>
      </c>
      <c r="F47" t="s">
        <v>242</v>
      </c>
      <c r="G47" t="s">
        <v>243</v>
      </c>
      <c r="H47" t="s">
        <v>244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181</v>
      </c>
      <c r="BE47" t="s">
        <v>181</v>
      </c>
      <c r="BF47" t="s">
        <v>181</v>
      </c>
      <c r="BG47" t="s">
        <v>181</v>
      </c>
      <c r="BH47">
        <v>0</v>
      </c>
      <c r="BI47">
        <v>1</v>
      </c>
      <c r="BJ47" t="s">
        <v>245</v>
      </c>
      <c r="BM47">
        <v>33001</v>
      </c>
      <c r="BN47">
        <v>0</v>
      </c>
      <c r="BO47" t="s">
        <v>181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181</v>
      </c>
      <c r="BZ47">
        <v>103</v>
      </c>
      <c r="CA47">
        <v>60</v>
      </c>
      <c r="CB47" t="s">
        <v>181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246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181</v>
      </c>
      <c r="DD47" t="s">
        <v>247</v>
      </c>
      <c r="DE47" t="s">
        <v>248</v>
      </c>
      <c r="DF47" t="s">
        <v>248</v>
      </c>
      <c r="DG47" t="s">
        <v>248</v>
      </c>
      <c r="DH47" t="s">
        <v>181</v>
      </c>
      <c r="DI47" t="s">
        <v>248</v>
      </c>
      <c r="DJ47" t="s">
        <v>248</v>
      </c>
      <c r="DK47" t="s">
        <v>181</v>
      </c>
      <c r="DL47" t="s">
        <v>181</v>
      </c>
      <c r="DM47" t="s">
        <v>181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244</v>
      </c>
      <c r="DW47" t="s">
        <v>244</v>
      </c>
      <c r="DX47">
        <v>1000</v>
      </c>
      <c r="DZ47" t="s">
        <v>181</v>
      </c>
      <c r="EA47" t="s">
        <v>181</v>
      </c>
      <c r="EB47" t="s">
        <v>181</v>
      </c>
      <c r="EC47" t="s">
        <v>181</v>
      </c>
      <c r="EE47">
        <v>82815206</v>
      </c>
      <c r="EF47">
        <v>2</v>
      </c>
      <c r="EG47" t="s">
        <v>214</v>
      </c>
      <c r="EH47">
        <v>27</v>
      </c>
      <c r="EI47" t="s">
        <v>215</v>
      </c>
      <c r="EJ47">
        <v>1</v>
      </c>
      <c r="EK47">
        <v>33001</v>
      </c>
      <c r="EL47" t="s">
        <v>215</v>
      </c>
      <c r="EM47" t="s">
        <v>216</v>
      </c>
      <c r="EO47" t="s">
        <v>249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181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181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181</v>
      </c>
      <c r="HF47" t="s">
        <v>181</v>
      </c>
      <c r="HM47" t="s">
        <v>181</v>
      </c>
      <c r="HN47" t="s">
        <v>68</v>
      </c>
      <c r="HO47" t="s">
        <v>71</v>
      </c>
      <c r="HP47" t="s">
        <v>215</v>
      </c>
      <c r="HQ47" t="s">
        <v>215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181</v>
      </c>
      <c r="F48" s="8" t="s">
        <v>250</v>
      </c>
      <c r="G48" s="8" t="s">
        <v>251</v>
      </c>
      <c r="H48" s="8" t="s">
        <v>252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181</v>
      </c>
      <c r="BE48" s="8" t="s">
        <v>181</v>
      </c>
      <c r="BF48" s="8" t="s">
        <v>181</v>
      </c>
      <c r="BG48" s="8" t="s">
        <v>181</v>
      </c>
      <c r="BH48" s="8">
        <v>3</v>
      </c>
      <c r="BI48" s="8">
        <v>1</v>
      </c>
      <c r="BJ48" s="8" t="s">
        <v>181</v>
      </c>
      <c r="BK48" s="8"/>
      <c r="BL48" s="8"/>
      <c r="BM48" s="8">
        <v>33001</v>
      </c>
      <c r="BN48" s="8">
        <v>0</v>
      </c>
      <c r="BO48" s="8" t="s">
        <v>181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181</v>
      </c>
      <c r="BZ48" s="8">
        <v>103</v>
      </c>
      <c r="CA48" s="8">
        <v>60</v>
      </c>
      <c r="CB48" s="8" t="s">
        <v>181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246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181</v>
      </c>
      <c r="DD48" s="8" t="s">
        <v>181</v>
      </c>
      <c r="DE48" s="8" t="s">
        <v>181</v>
      </c>
      <c r="DF48" s="8" t="s">
        <v>181</v>
      </c>
      <c r="DG48" s="8" t="s">
        <v>181</v>
      </c>
      <c r="DH48" s="8" t="s">
        <v>181</v>
      </c>
      <c r="DI48" s="8" t="s">
        <v>181</v>
      </c>
      <c r="DJ48" s="8" t="s">
        <v>181</v>
      </c>
      <c r="DK48" s="8" t="s">
        <v>181</v>
      </c>
      <c r="DL48" s="8" t="s">
        <v>181</v>
      </c>
      <c r="DM48" s="8" t="s">
        <v>181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252</v>
      </c>
      <c r="DW48" s="8" t="s">
        <v>252</v>
      </c>
      <c r="DX48" s="8">
        <v>1000</v>
      </c>
      <c r="DY48" s="8"/>
      <c r="DZ48" s="8" t="s">
        <v>181</v>
      </c>
      <c r="EA48" s="8" t="s">
        <v>181</v>
      </c>
      <c r="EB48" s="8" t="s">
        <v>181</v>
      </c>
      <c r="EC48" s="8" t="s">
        <v>181</v>
      </c>
      <c r="ED48" s="8"/>
      <c r="EE48" s="8">
        <v>82815206</v>
      </c>
      <c r="EF48" s="8">
        <v>2</v>
      </c>
      <c r="EG48" s="8" t="s">
        <v>214</v>
      </c>
      <c r="EH48" s="8">
        <v>27</v>
      </c>
      <c r="EI48" s="8" t="s">
        <v>215</v>
      </c>
      <c r="EJ48" s="8">
        <v>1</v>
      </c>
      <c r="EK48" s="8">
        <v>33001</v>
      </c>
      <c r="EL48" s="8" t="s">
        <v>215</v>
      </c>
      <c r="EM48" s="8" t="s">
        <v>216</v>
      </c>
      <c r="EN48" s="8"/>
      <c r="EO48" s="8" t="s">
        <v>249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181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181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181</v>
      </c>
      <c r="HF48" s="8" t="s">
        <v>181</v>
      </c>
      <c r="HG48" s="8"/>
      <c r="HH48" s="8"/>
      <c r="HI48" s="8"/>
      <c r="HJ48" s="8"/>
      <c r="HK48" s="8"/>
      <c r="HL48" s="8"/>
      <c r="HM48" s="8" t="s">
        <v>247</v>
      </c>
      <c r="HN48" s="8" t="s">
        <v>68</v>
      </c>
      <c r="HO48" s="8" t="s">
        <v>71</v>
      </c>
      <c r="HP48" s="8" t="s">
        <v>215</v>
      </c>
      <c r="HQ48" s="8" t="s">
        <v>215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181</v>
      </c>
      <c r="F49" t="s">
        <v>250</v>
      </c>
      <c r="G49" t="s">
        <v>251</v>
      </c>
      <c r="H49" t="s">
        <v>252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181</v>
      </c>
      <c r="BE49" t="s">
        <v>181</v>
      </c>
      <c r="BF49" t="s">
        <v>181</v>
      </c>
      <c r="BG49" t="s">
        <v>181</v>
      </c>
      <c r="BH49">
        <v>3</v>
      </c>
      <c r="BI49">
        <v>1</v>
      </c>
      <c r="BJ49" t="s">
        <v>181</v>
      </c>
      <c r="BM49">
        <v>33001</v>
      </c>
      <c r="BN49">
        <v>0</v>
      </c>
      <c r="BO49" t="s">
        <v>181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181</v>
      </c>
      <c r="BZ49">
        <v>103</v>
      </c>
      <c r="CA49">
        <v>60</v>
      </c>
      <c r="CB49" t="s">
        <v>181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246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181</v>
      </c>
      <c r="DD49" t="s">
        <v>181</v>
      </c>
      <c r="DE49" t="s">
        <v>181</v>
      </c>
      <c r="DF49" t="s">
        <v>181</v>
      </c>
      <c r="DG49" t="s">
        <v>181</v>
      </c>
      <c r="DH49" t="s">
        <v>181</v>
      </c>
      <c r="DI49" t="s">
        <v>181</v>
      </c>
      <c r="DJ49" t="s">
        <v>181</v>
      </c>
      <c r="DK49" t="s">
        <v>181</v>
      </c>
      <c r="DL49" t="s">
        <v>181</v>
      </c>
      <c r="DM49" t="s">
        <v>181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252</v>
      </c>
      <c r="DW49" t="s">
        <v>252</v>
      </c>
      <c r="DX49">
        <v>1000</v>
      </c>
      <c r="DZ49" t="s">
        <v>181</v>
      </c>
      <c r="EA49" t="s">
        <v>181</v>
      </c>
      <c r="EB49" t="s">
        <v>181</v>
      </c>
      <c r="EC49" t="s">
        <v>181</v>
      </c>
      <c r="EE49">
        <v>82815206</v>
      </c>
      <c r="EF49">
        <v>2</v>
      </c>
      <c r="EG49" t="s">
        <v>214</v>
      </c>
      <c r="EH49">
        <v>27</v>
      </c>
      <c r="EI49" t="s">
        <v>215</v>
      </c>
      <c r="EJ49">
        <v>1</v>
      </c>
      <c r="EK49">
        <v>33001</v>
      </c>
      <c r="EL49" t="s">
        <v>215</v>
      </c>
      <c r="EM49" t="s">
        <v>216</v>
      </c>
      <c r="EO49" t="s">
        <v>249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181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181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181</v>
      </c>
      <c r="HF49" t="s">
        <v>181</v>
      </c>
      <c r="HM49" t="s">
        <v>247</v>
      </c>
      <c r="HN49" t="s">
        <v>68</v>
      </c>
      <c r="HO49" t="s">
        <v>71</v>
      </c>
      <c r="HP49" t="s">
        <v>215</v>
      </c>
      <c r="HQ49" t="s">
        <v>215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181</v>
      </c>
      <c r="F50" s="8" t="s">
        <v>253</v>
      </c>
      <c r="G50" s="8" t="s">
        <v>254</v>
      </c>
      <c r="H50" s="8" t="s">
        <v>255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181</v>
      </c>
      <c r="BE50" s="8" t="s">
        <v>181</v>
      </c>
      <c r="BF50" s="8" t="s">
        <v>181</v>
      </c>
      <c r="BG50" s="8" t="s">
        <v>181</v>
      </c>
      <c r="BH50" s="8">
        <v>0</v>
      </c>
      <c r="BI50" s="8">
        <v>1</v>
      </c>
      <c r="BJ50" s="8" t="s">
        <v>256</v>
      </c>
      <c r="BK50" s="8"/>
      <c r="BL50" s="8"/>
      <c r="BM50" s="8">
        <v>46001</v>
      </c>
      <c r="BN50" s="8">
        <v>0</v>
      </c>
      <c r="BO50" s="8" t="s">
        <v>181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181</v>
      </c>
      <c r="BZ50" s="8">
        <v>103</v>
      </c>
      <c r="CA50" s="8">
        <v>59</v>
      </c>
      <c r="CB50" s="8" t="s">
        <v>181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257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181</v>
      </c>
      <c r="DD50" s="8" t="s">
        <v>247</v>
      </c>
      <c r="DE50" s="8" t="s">
        <v>258</v>
      </c>
      <c r="DF50" s="8" t="s">
        <v>258</v>
      </c>
      <c r="DG50" s="8" t="s">
        <v>258</v>
      </c>
      <c r="DH50" s="8" t="s">
        <v>181</v>
      </c>
      <c r="DI50" s="8" t="s">
        <v>258</v>
      </c>
      <c r="DJ50" s="8" t="s">
        <v>258</v>
      </c>
      <c r="DK50" s="8" t="s">
        <v>181</v>
      </c>
      <c r="DL50" s="8" t="s">
        <v>181</v>
      </c>
      <c r="DM50" s="8" t="s">
        <v>181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255</v>
      </c>
      <c r="DW50" s="8" t="s">
        <v>255</v>
      </c>
      <c r="DX50" s="8">
        <v>1</v>
      </c>
      <c r="DY50" s="8"/>
      <c r="DZ50" s="8" t="s">
        <v>181</v>
      </c>
      <c r="EA50" s="8" t="s">
        <v>181</v>
      </c>
      <c r="EB50" s="8" t="s">
        <v>181</v>
      </c>
      <c r="EC50" s="8" t="s">
        <v>181</v>
      </c>
      <c r="ED50" s="8"/>
      <c r="EE50" s="8">
        <v>82815219</v>
      </c>
      <c r="EF50" s="8">
        <v>2</v>
      </c>
      <c r="EG50" s="8" t="s">
        <v>214</v>
      </c>
      <c r="EH50" s="8">
        <v>40</v>
      </c>
      <c r="EI50" s="8" t="s">
        <v>259</v>
      </c>
      <c r="EJ50" s="8">
        <v>1</v>
      </c>
      <c r="EK50" s="8">
        <v>46001</v>
      </c>
      <c r="EL50" s="8" t="s">
        <v>260</v>
      </c>
      <c r="EM50" s="8" t="s">
        <v>261</v>
      </c>
      <c r="EN50" s="8"/>
      <c r="EO50" s="8" t="s">
        <v>262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181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181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181</v>
      </c>
      <c r="HF50" s="8" t="s">
        <v>181</v>
      </c>
      <c r="HG50" s="8"/>
      <c r="HH50" s="8"/>
      <c r="HI50" s="8"/>
      <c r="HJ50" s="8"/>
      <c r="HK50" s="8"/>
      <c r="HL50" s="8"/>
      <c r="HM50" s="8" t="s">
        <v>181</v>
      </c>
      <c r="HN50" s="8" t="s">
        <v>263</v>
      </c>
      <c r="HO50" s="8" t="s">
        <v>264</v>
      </c>
      <c r="HP50" s="8" t="s">
        <v>260</v>
      </c>
      <c r="HQ50" s="8" t="s">
        <v>260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181</v>
      </c>
      <c r="F51" t="s">
        <v>253</v>
      </c>
      <c r="G51" t="s">
        <v>254</v>
      </c>
      <c r="H51" t="s">
        <v>255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181</v>
      </c>
      <c r="BE51" t="s">
        <v>181</v>
      </c>
      <c r="BF51" t="s">
        <v>181</v>
      </c>
      <c r="BG51" t="s">
        <v>181</v>
      </c>
      <c r="BH51">
        <v>0</v>
      </c>
      <c r="BI51">
        <v>1</v>
      </c>
      <c r="BJ51" t="s">
        <v>256</v>
      </c>
      <c r="BM51">
        <v>46001</v>
      </c>
      <c r="BN51">
        <v>0</v>
      </c>
      <c r="BO51" t="s">
        <v>181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181</v>
      </c>
      <c r="BZ51">
        <v>103</v>
      </c>
      <c r="CA51">
        <v>59</v>
      </c>
      <c r="CB51" t="s">
        <v>181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257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181</v>
      </c>
      <c r="DD51" t="s">
        <v>247</v>
      </c>
      <c r="DE51" t="s">
        <v>258</v>
      </c>
      <c r="DF51" t="s">
        <v>258</v>
      </c>
      <c r="DG51" t="s">
        <v>258</v>
      </c>
      <c r="DH51" t="s">
        <v>181</v>
      </c>
      <c r="DI51" t="s">
        <v>258</v>
      </c>
      <c r="DJ51" t="s">
        <v>258</v>
      </c>
      <c r="DK51" t="s">
        <v>181</v>
      </c>
      <c r="DL51" t="s">
        <v>181</v>
      </c>
      <c r="DM51" t="s">
        <v>181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255</v>
      </c>
      <c r="DW51" t="s">
        <v>255</v>
      </c>
      <c r="DX51">
        <v>1</v>
      </c>
      <c r="DZ51" t="s">
        <v>181</v>
      </c>
      <c r="EA51" t="s">
        <v>181</v>
      </c>
      <c r="EB51" t="s">
        <v>181</v>
      </c>
      <c r="EC51" t="s">
        <v>181</v>
      </c>
      <c r="EE51">
        <v>82815219</v>
      </c>
      <c r="EF51">
        <v>2</v>
      </c>
      <c r="EG51" t="s">
        <v>214</v>
      </c>
      <c r="EH51">
        <v>40</v>
      </c>
      <c r="EI51" t="s">
        <v>259</v>
      </c>
      <c r="EJ51">
        <v>1</v>
      </c>
      <c r="EK51">
        <v>46001</v>
      </c>
      <c r="EL51" t="s">
        <v>260</v>
      </c>
      <c r="EM51" t="s">
        <v>261</v>
      </c>
      <c r="EO51" t="s">
        <v>262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181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181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181</v>
      </c>
      <c r="HF51" t="s">
        <v>181</v>
      </c>
      <c r="HM51" t="s">
        <v>181</v>
      </c>
      <c r="HN51" t="s">
        <v>263</v>
      </c>
      <c r="HO51" t="s">
        <v>264</v>
      </c>
      <c r="HP51" t="s">
        <v>260</v>
      </c>
      <c r="HQ51" t="s">
        <v>260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181</v>
      </c>
      <c r="F52" s="8" t="s">
        <v>265</v>
      </c>
      <c r="G52" s="8" t="s">
        <v>266</v>
      </c>
      <c r="H52" s="8" t="s">
        <v>252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181</v>
      </c>
      <c r="BE52" s="8" t="s">
        <v>181</v>
      </c>
      <c r="BF52" s="8" t="s">
        <v>181</v>
      </c>
      <c r="BG52" s="8" t="s">
        <v>181</v>
      </c>
      <c r="BH52" s="8">
        <v>3</v>
      </c>
      <c r="BI52" s="8">
        <v>1</v>
      </c>
      <c r="BJ52" s="8" t="s">
        <v>181</v>
      </c>
      <c r="BK52" s="8"/>
      <c r="BL52" s="8"/>
      <c r="BM52" s="8">
        <v>46001</v>
      </c>
      <c r="BN52" s="8">
        <v>0</v>
      </c>
      <c r="BO52" s="8" t="s">
        <v>181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181</v>
      </c>
      <c r="BZ52" s="8">
        <v>103</v>
      </c>
      <c r="CA52" s="8">
        <v>59</v>
      </c>
      <c r="CB52" s="8" t="s">
        <v>181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257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181</v>
      </c>
      <c r="DD52" s="8" t="s">
        <v>181</v>
      </c>
      <c r="DE52" s="8" t="s">
        <v>181</v>
      </c>
      <c r="DF52" s="8" t="s">
        <v>181</v>
      </c>
      <c r="DG52" s="8" t="s">
        <v>181</v>
      </c>
      <c r="DH52" s="8" t="s">
        <v>181</v>
      </c>
      <c r="DI52" s="8" t="s">
        <v>181</v>
      </c>
      <c r="DJ52" s="8" t="s">
        <v>181</v>
      </c>
      <c r="DK52" s="8" t="s">
        <v>181</v>
      </c>
      <c r="DL52" s="8" t="s">
        <v>181</v>
      </c>
      <c r="DM52" s="8" t="s">
        <v>181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252</v>
      </c>
      <c r="DW52" s="8" t="s">
        <v>252</v>
      </c>
      <c r="DX52" s="8">
        <v>1000</v>
      </c>
      <c r="DY52" s="8"/>
      <c r="DZ52" s="8" t="s">
        <v>181</v>
      </c>
      <c r="EA52" s="8" t="s">
        <v>181</v>
      </c>
      <c r="EB52" s="8" t="s">
        <v>181</v>
      </c>
      <c r="EC52" s="8" t="s">
        <v>181</v>
      </c>
      <c r="ED52" s="8"/>
      <c r="EE52" s="8">
        <v>82815219</v>
      </c>
      <c r="EF52" s="8">
        <v>2</v>
      </c>
      <c r="EG52" s="8" t="s">
        <v>214</v>
      </c>
      <c r="EH52" s="8">
        <v>40</v>
      </c>
      <c r="EI52" s="8" t="s">
        <v>259</v>
      </c>
      <c r="EJ52" s="8">
        <v>1</v>
      </c>
      <c r="EK52" s="8">
        <v>46001</v>
      </c>
      <c r="EL52" s="8" t="s">
        <v>260</v>
      </c>
      <c r="EM52" s="8" t="s">
        <v>261</v>
      </c>
      <c r="EN52" s="8"/>
      <c r="EO52" s="8" t="s">
        <v>262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181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181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181</v>
      </c>
      <c r="HF52" s="8" t="s">
        <v>181</v>
      </c>
      <c r="HG52" s="8"/>
      <c r="HH52" s="8"/>
      <c r="HI52" s="8"/>
      <c r="HJ52" s="8"/>
      <c r="HK52" s="8"/>
      <c r="HL52" s="8"/>
      <c r="HM52" s="8" t="s">
        <v>247</v>
      </c>
      <c r="HN52" s="8" t="s">
        <v>263</v>
      </c>
      <c r="HO52" s="8" t="s">
        <v>264</v>
      </c>
      <c r="HP52" s="8" t="s">
        <v>260</v>
      </c>
      <c r="HQ52" s="8" t="s">
        <v>260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181</v>
      </c>
      <c r="F53" t="s">
        <v>265</v>
      </c>
      <c r="G53" t="s">
        <v>266</v>
      </c>
      <c r="H53" t="s">
        <v>252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181</v>
      </c>
      <c r="BE53" t="s">
        <v>181</v>
      </c>
      <c r="BF53" t="s">
        <v>181</v>
      </c>
      <c r="BG53" t="s">
        <v>181</v>
      </c>
      <c r="BH53">
        <v>3</v>
      </c>
      <c r="BI53">
        <v>1</v>
      </c>
      <c r="BJ53" t="s">
        <v>181</v>
      </c>
      <c r="BM53">
        <v>46001</v>
      </c>
      <c r="BN53">
        <v>0</v>
      </c>
      <c r="BO53" t="s">
        <v>181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181</v>
      </c>
      <c r="BZ53">
        <v>103</v>
      </c>
      <c r="CA53">
        <v>59</v>
      </c>
      <c r="CB53" t="s">
        <v>181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257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181</v>
      </c>
      <c r="DD53" t="s">
        <v>181</v>
      </c>
      <c r="DE53" t="s">
        <v>181</v>
      </c>
      <c r="DF53" t="s">
        <v>181</v>
      </c>
      <c r="DG53" t="s">
        <v>181</v>
      </c>
      <c r="DH53" t="s">
        <v>181</v>
      </c>
      <c r="DI53" t="s">
        <v>181</v>
      </c>
      <c r="DJ53" t="s">
        <v>181</v>
      </c>
      <c r="DK53" t="s">
        <v>181</v>
      </c>
      <c r="DL53" t="s">
        <v>181</v>
      </c>
      <c r="DM53" t="s">
        <v>181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252</v>
      </c>
      <c r="DW53" t="s">
        <v>252</v>
      </c>
      <c r="DX53">
        <v>1000</v>
      </c>
      <c r="DZ53" t="s">
        <v>181</v>
      </c>
      <c r="EA53" t="s">
        <v>181</v>
      </c>
      <c r="EB53" t="s">
        <v>181</v>
      </c>
      <c r="EC53" t="s">
        <v>181</v>
      </c>
      <c r="EE53">
        <v>82815219</v>
      </c>
      <c r="EF53">
        <v>2</v>
      </c>
      <c r="EG53" t="s">
        <v>214</v>
      </c>
      <c r="EH53">
        <v>40</v>
      </c>
      <c r="EI53" t="s">
        <v>259</v>
      </c>
      <c r="EJ53">
        <v>1</v>
      </c>
      <c r="EK53">
        <v>46001</v>
      </c>
      <c r="EL53" t="s">
        <v>260</v>
      </c>
      <c r="EM53" t="s">
        <v>261</v>
      </c>
      <c r="EO53" t="s">
        <v>262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181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181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181</v>
      </c>
      <c r="HF53" t="s">
        <v>181</v>
      </c>
      <c r="HM53" t="s">
        <v>247</v>
      </c>
      <c r="HN53" t="s">
        <v>263</v>
      </c>
      <c r="HO53" t="s">
        <v>264</v>
      </c>
      <c r="HP53" t="s">
        <v>260</v>
      </c>
      <c r="HQ53" t="s">
        <v>260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181</v>
      </c>
      <c r="F54" s="8" t="s">
        <v>267</v>
      </c>
      <c r="G54" s="8" t="s">
        <v>268</v>
      </c>
      <c r="H54" s="8" t="s">
        <v>210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181</v>
      </c>
      <c r="BE54" s="8" t="s">
        <v>181</v>
      </c>
      <c r="BF54" s="8" t="s">
        <v>181</v>
      </c>
      <c r="BG54" s="8" t="s">
        <v>181</v>
      </c>
      <c r="BH54" s="8">
        <v>0</v>
      </c>
      <c r="BI54" s="8">
        <v>2</v>
      </c>
      <c r="BJ54" s="8" t="s">
        <v>269</v>
      </c>
      <c r="BK54" s="8"/>
      <c r="BL54" s="8"/>
      <c r="BM54" s="8">
        <v>108001</v>
      </c>
      <c r="BN54" s="8">
        <v>0</v>
      </c>
      <c r="BO54" s="8" t="s">
        <v>181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181</v>
      </c>
      <c r="BZ54" s="8">
        <v>97</v>
      </c>
      <c r="CA54" s="8">
        <v>51</v>
      </c>
      <c r="CB54" s="8" t="s">
        <v>181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246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181</v>
      </c>
      <c r="DD54" s="8" t="s">
        <v>247</v>
      </c>
      <c r="DE54" s="8" t="s">
        <v>248</v>
      </c>
      <c r="DF54" s="8" t="s">
        <v>248</v>
      </c>
      <c r="DG54" s="8" t="s">
        <v>248</v>
      </c>
      <c r="DH54" s="8" t="s">
        <v>181</v>
      </c>
      <c r="DI54" s="8" t="s">
        <v>248</v>
      </c>
      <c r="DJ54" s="8" t="s">
        <v>248</v>
      </c>
      <c r="DK54" s="8" t="s">
        <v>181</v>
      </c>
      <c r="DL54" s="8" t="s">
        <v>181</v>
      </c>
      <c r="DM54" s="8" t="s">
        <v>181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210</v>
      </c>
      <c r="DW54" s="8" t="s">
        <v>210</v>
      </c>
      <c r="DX54" s="8">
        <v>1</v>
      </c>
      <c r="DY54" s="8"/>
      <c r="DZ54" s="8" t="s">
        <v>181</v>
      </c>
      <c r="EA54" s="8" t="s">
        <v>181</v>
      </c>
      <c r="EB54" s="8" t="s">
        <v>181</v>
      </c>
      <c r="EC54" s="8" t="s">
        <v>181</v>
      </c>
      <c r="ED54" s="8"/>
      <c r="EE54" s="8">
        <v>82815029</v>
      </c>
      <c r="EF54" s="8">
        <v>3</v>
      </c>
      <c r="EG54" s="8" t="s">
        <v>270</v>
      </c>
      <c r="EH54" s="8">
        <v>0</v>
      </c>
      <c r="EI54" s="8" t="s">
        <v>181</v>
      </c>
      <c r="EJ54" s="8">
        <v>2</v>
      </c>
      <c r="EK54" s="8">
        <v>108001</v>
      </c>
      <c r="EL54" s="8" t="s">
        <v>271</v>
      </c>
      <c r="EM54" s="8" t="s">
        <v>272</v>
      </c>
      <c r="EN54" s="8"/>
      <c r="EO54" s="8" t="s">
        <v>249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181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181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181</v>
      </c>
      <c r="HF54" s="8" t="s">
        <v>181</v>
      </c>
      <c r="HG54" s="8"/>
      <c r="HH54" s="8"/>
      <c r="HI54" s="8"/>
      <c r="HJ54" s="8"/>
      <c r="HK54" s="8"/>
      <c r="HL54" s="8"/>
      <c r="HM54" s="8" t="s">
        <v>181</v>
      </c>
      <c r="HN54" s="8" t="s">
        <v>273</v>
      </c>
      <c r="HO54" s="8" t="s">
        <v>274</v>
      </c>
      <c r="HP54" s="8" t="s">
        <v>271</v>
      </c>
      <c r="HQ54" s="8" t="s">
        <v>271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181</v>
      </c>
      <c r="F55" t="s">
        <v>267</v>
      </c>
      <c r="G55" t="s">
        <v>268</v>
      </c>
      <c r="H55" t="s">
        <v>210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181</v>
      </c>
      <c r="BE55" t="s">
        <v>181</v>
      </c>
      <c r="BF55" t="s">
        <v>181</v>
      </c>
      <c r="BG55" t="s">
        <v>181</v>
      </c>
      <c r="BH55">
        <v>0</v>
      </c>
      <c r="BI55">
        <v>2</v>
      </c>
      <c r="BJ55" t="s">
        <v>269</v>
      </c>
      <c r="BM55">
        <v>108001</v>
      </c>
      <c r="BN55">
        <v>0</v>
      </c>
      <c r="BO55" t="s">
        <v>181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181</v>
      </c>
      <c r="BZ55">
        <v>97</v>
      </c>
      <c r="CA55">
        <v>51</v>
      </c>
      <c r="CB55" t="s">
        <v>181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246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181</v>
      </c>
      <c r="DD55" t="s">
        <v>247</v>
      </c>
      <c r="DE55" t="s">
        <v>248</v>
      </c>
      <c r="DF55" t="s">
        <v>248</v>
      </c>
      <c r="DG55" t="s">
        <v>248</v>
      </c>
      <c r="DH55" t="s">
        <v>181</v>
      </c>
      <c r="DI55" t="s">
        <v>248</v>
      </c>
      <c r="DJ55" t="s">
        <v>248</v>
      </c>
      <c r="DK55" t="s">
        <v>181</v>
      </c>
      <c r="DL55" t="s">
        <v>181</v>
      </c>
      <c r="DM55" t="s">
        <v>181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210</v>
      </c>
      <c r="DW55" t="s">
        <v>210</v>
      </c>
      <c r="DX55">
        <v>1</v>
      </c>
      <c r="DZ55" t="s">
        <v>181</v>
      </c>
      <c r="EA55" t="s">
        <v>181</v>
      </c>
      <c r="EB55" t="s">
        <v>181</v>
      </c>
      <c r="EC55" t="s">
        <v>181</v>
      </c>
      <c r="EE55">
        <v>82815029</v>
      </c>
      <c r="EF55">
        <v>3</v>
      </c>
      <c r="EG55" t="s">
        <v>270</v>
      </c>
      <c r="EH55">
        <v>0</v>
      </c>
      <c r="EI55" t="s">
        <v>181</v>
      </c>
      <c r="EJ55">
        <v>2</v>
      </c>
      <c r="EK55">
        <v>108001</v>
      </c>
      <c r="EL55" t="s">
        <v>271</v>
      </c>
      <c r="EM55" t="s">
        <v>272</v>
      </c>
      <c r="EO55" t="s">
        <v>249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181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181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181</v>
      </c>
      <c r="HF55" t="s">
        <v>181</v>
      </c>
      <c r="HM55" t="s">
        <v>181</v>
      </c>
      <c r="HN55" t="s">
        <v>273</v>
      </c>
      <c r="HO55" t="s">
        <v>274</v>
      </c>
      <c r="HP55" t="s">
        <v>271</v>
      </c>
      <c r="HQ55" t="s">
        <v>271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181</v>
      </c>
      <c r="F56" s="8" t="s">
        <v>275</v>
      </c>
      <c r="G56" s="8" t="s">
        <v>276</v>
      </c>
      <c r="H56" s="8" t="s">
        <v>70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181</v>
      </c>
      <c r="BE56" s="8" t="s">
        <v>181</v>
      </c>
      <c r="BF56" s="8" t="s">
        <v>181</v>
      </c>
      <c r="BG56" s="8" t="s">
        <v>181</v>
      </c>
      <c r="BH56" s="8">
        <v>3</v>
      </c>
      <c r="BI56" s="8">
        <v>2</v>
      </c>
      <c r="BJ56" s="8" t="s">
        <v>181</v>
      </c>
      <c r="BK56" s="8"/>
      <c r="BL56" s="8"/>
      <c r="BM56" s="8">
        <v>108001</v>
      </c>
      <c r="BN56" s="8">
        <v>0</v>
      </c>
      <c r="BO56" s="8" t="s">
        <v>181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181</v>
      </c>
      <c r="BZ56" s="8">
        <v>97</v>
      </c>
      <c r="CA56" s="8">
        <v>51</v>
      </c>
      <c r="CB56" s="8" t="s">
        <v>181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181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181</v>
      </c>
      <c r="DD56" s="8" t="s">
        <v>181</v>
      </c>
      <c r="DE56" s="8" t="s">
        <v>181</v>
      </c>
      <c r="DF56" s="8" t="s">
        <v>181</v>
      </c>
      <c r="DG56" s="8" t="s">
        <v>181</v>
      </c>
      <c r="DH56" s="8" t="s">
        <v>181</v>
      </c>
      <c r="DI56" s="8" t="s">
        <v>181</v>
      </c>
      <c r="DJ56" s="8" t="s">
        <v>181</v>
      </c>
      <c r="DK56" s="8" t="s">
        <v>181</v>
      </c>
      <c r="DL56" s="8" t="s">
        <v>181</v>
      </c>
      <c r="DM56" s="8" t="s">
        <v>181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70</v>
      </c>
      <c r="DW56" s="8" t="s">
        <v>70</v>
      </c>
      <c r="DX56" s="8">
        <v>1</v>
      </c>
      <c r="DY56" s="8"/>
      <c r="DZ56" s="8" t="s">
        <v>181</v>
      </c>
      <c r="EA56" s="8" t="s">
        <v>181</v>
      </c>
      <c r="EB56" s="8" t="s">
        <v>181</v>
      </c>
      <c r="EC56" s="8" t="s">
        <v>181</v>
      </c>
      <c r="ED56" s="8"/>
      <c r="EE56" s="8">
        <v>82815029</v>
      </c>
      <c r="EF56" s="8">
        <v>3</v>
      </c>
      <c r="EG56" s="8" t="s">
        <v>270</v>
      </c>
      <c r="EH56" s="8">
        <v>0</v>
      </c>
      <c r="EI56" s="8" t="s">
        <v>181</v>
      </c>
      <c r="EJ56" s="8">
        <v>2</v>
      </c>
      <c r="EK56" s="8">
        <v>108001</v>
      </c>
      <c r="EL56" s="8" t="s">
        <v>271</v>
      </c>
      <c r="EM56" s="8" t="s">
        <v>272</v>
      </c>
      <c r="EN56" s="8"/>
      <c r="EO56" s="8" t="s">
        <v>181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181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181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181</v>
      </c>
      <c r="HF56" s="8" t="s">
        <v>181</v>
      </c>
      <c r="HG56" s="8"/>
      <c r="HH56" s="8"/>
      <c r="HI56" s="8"/>
      <c r="HJ56" s="8"/>
      <c r="HK56" s="8"/>
      <c r="HL56" s="8"/>
      <c r="HM56" s="8" t="s">
        <v>181</v>
      </c>
      <c r="HN56" s="8" t="s">
        <v>273</v>
      </c>
      <c r="HO56" s="8" t="s">
        <v>274</v>
      </c>
      <c r="HP56" s="8" t="s">
        <v>271</v>
      </c>
      <c r="HQ56" s="8" t="s">
        <v>271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181</v>
      </c>
      <c r="F57" t="s">
        <v>275</v>
      </c>
      <c r="G57" t="s">
        <v>276</v>
      </c>
      <c r="H57" t="s">
        <v>70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181</v>
      </c>
      <c r="BE57" t="s">
        <v>181</v>
      </c>
      <c r="BF57" t="s">
        <v>181</v>
      </c>
      <c r="BG57" t="s">
        <v>181</v>
      </c>
      <c r="BH57">
        <v>3</v>
      </c>
      <c r="BI57">
        <v>2</v>
      </c>
      <c r="BJ57" t="s">
        <v>181</v>
      </c>
      <c r="BM57">
        <v>108001</v>
      </c>
      <c r="BN57">
        <v>0</v>
      </c>
      <c r="BO57" t="s">
        <v>181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181</v>
      </c>
      <c r="BZ57">
        <v>97</v>
      </c>
      <c r="CA57">
        <v>51</v>
      </c>
      <c r="CB57" t="s">
        <v>181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181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181</v>
      </c>
      <c r="DD57" t="s">
        <v>181</v>
      </c>
      <c r="DE57" t="s">
        <v>181</v>
      </c>
      <c r="DF57" t="s">
        <v>181</v>
      </c>
      <c r="DG57" t="s">
        <v>181</v>
      </c>
      <c r="DH57" t="s">
        <v>181</v>
      </c>
      <c r="DI57" t="s">
        <v>181</v>
      </c>
      <c r="DJ57" t="s">
        <v>181</v>
      </c>
      <c r="DK57" t="s">
        <v>181</v>
      </c>
      <c r="DL57" t="s">
        <v>181</v>
      </c>
      <c r="DM57" t="s">
        <v>181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70</v>
      </c>
      <c r="DW57" t="s">
        <v>70</v>
      </c>
      <c r="DX57">
        <v>1</v>
      </c>
      <c r="DZ57" t="s">
        <v>181</v>
      </c>
      <c r="EA57" t="s">
        <v>181</v>
      </c>
      <c r="EB57" t="s">
        <v>181</v>
      </c>
      <c r="EC57" t="s">
        <v>181</v>
      </c>
      <c r="EE57">
        <v>82815029</v>
      </c>
      <c r="EF57">
        <v>3</v>
      </c>
      <c r="EG57" t="s">
        <v>270</v>
      </c>
      <c r="EH57">
        <v>0</v>
      </c>
      <c r="EI57" t="s">
        <v>181</v>
      </c>
      <c r="EJ57">
        <v>2</v>
      </c>
      <c r="EK57">
        <v>108001</v>
      </c>
      <c r="EL57" t="s">
        <v>271</v>
      </c>
      <c r="EM57" t="s">
        <v>272</v>
      </c>
      <c r="EO57" t="s">
        <v>181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181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181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181</v>
      </c>
      <c r="HF57" t="s">
        <v>181</v>
      </c>
      <c r="HM57" t="s">
        <v>181</v>
      </c>
      <c r="HN57" t="s">
        <v>273</v>
      </c>
      <c r="HO57" t="s">
        <v>274</v>
      </c>
      <c r="HP57" t="s">
        <v>271</v>
      </c>
      <c r="HQ57" t="s">
        <v>271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181</v>
      </c>
      <c r="F58" s="8" t="s">
        <v>277</v>
      </c>
      <c r="G58" s="8" t="s">
        <v>278</v>
      </c>
      <c r="H58" s="8" t="s">
        <v>210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181</v>
      </c>
      <c r="BE58" s="8" t="s">
        <v>181</v>
      </c>
      <c r="BF58" s="8" t="s">
        <v>181</v>
      </c>
      <c r="BG58" s="8" t="s">
        <v>181</v>
      </c>
      <c r="BH58" s="8">
        <v>0</v>
      </c>
      <c r="BI58" s="8">
        <v>2</v>
      </c>
      <c r="BJ58" s="8" t="s">
        <v>279</v>
      </c>
      <c r="BK58" s="8"/>
      <c r="BL58" s="8"/>
      <c r="BM58" s="8">
        <v>108001</v>
      </c>
      <c r="BN58" s="8">
        <v>0</v>
      </c>
      <c r="BO58" s="8" t="s">
        <v>181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181</v>
      </c>
      <c r="BZ58" s="8">
        <v>97</v>
      </c>
      <c r="CA58" s="8">
        <v>51</v>
      </c>
      <c r="CB58" s="8" t="s">
        <v>181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246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181</v>
      </c>
      <c r="DD58" s="8" t="s">
        <v>247</v>
      </c>
      <c r="DE58" s="8" t="s">
        <v>248</v>
      </c>
      <c r="DF58" s="8" t="s">
        <v>248</v>
      </c>
      <c r="DG58" s="8" t="s">
        <v>248</v>
      </c>
      <c r="DH58" s="8" t="s">
        <v>181</v>
      </c>
      <c r="DI58" s="8" t="s">
        <v>248</v>
      </c>
      <c r="DJ58" s="8" t="s">
        <v>248</v>
      </c>
      <c r="DK58" s="8" t="s">
        <v>181</v>
      </c>
      <c r="DL58" s="8" t="s">
        <v>181</v>
      </c>
      <c r="DM58" s="8" t="s">
        <v>181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210</v>
      </c>
      <c r="DW58" s="8" t="s">
        <v>210</v>
      </c>
      <c r="DX58" s="8">
        <v>1</v>
      </c>
      <c r="DY58" s="8"/>
      <c r="DZ58" s="8" t="s">
        <v>181</v>
      </c>
      <c r="EA58" s="8" t="s">
        <v>181</v>
      </c>
      <c r="EB58" s="8" t="s">
        <v>181</v>
      </c>
      <c r="EC58" s="8" t="s">
        <v>181</v>
      </c>
      <c r="ED58" s="8"/>
      <c r="EE58" s="8">
        <v>82815029</v>
      </c>
      <c r="EF58" s="8">
        <v>3</v>
      </c>
      <c r="EG58" s="8" t="s">
        <v>270</v>
      </c>
      <c r="EH58" s="8">
        <v>0</v>
      </c>
      <c r="EI58" s="8" t="s">
        <v>181</v>
      </c>
      <c r="EJ58" s="8">
        <v>2</v>
      </c>
      <c r="EK58" s="8">
        <v>108001</v>
      </c>
      <c r="EL58" s="8" t="s">
        <v>271</v>
      </c>
      <c r="EM58" s="8" t="s">
        <v>272</v>
      </c>
      <c r="EN58" s="8"/>
      <c r="EO58" s="8" t="s">
        <v>249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181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181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181</v>
      </c>
      <c r="HF58" s="8" t="s">
        <v>181</v>
      </c>
      <c r="HG58" s="8"/>
      <c r="HH58" s="8"/>
      <c r="HI58" s="8"/>
      <c r="HJ58" s="8"/>
      <c r="HK58" s="8"/>
      <c r="HL58" s="8"/>
      <c r="HM58" s="8" t="s">
        <v>181</v>
      </c>
      <c r="HN58" s="8" t="s">
        <v>273</v>
      </c>
      <c r="HO58" s="8" t="s">
        <v>274</v>
      </c>
      <c r="HP58" s="8" t="s">
        <v>271</v>
      </c>
      <c r="HQ58" s="8" t="s">
        <v>271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181</v>
      </c>
      <c r="F59" t="s">
        <v>277</v>
      </c>
      <c r="G59" t="s">
        <v>278</v>
      </c>
      <c r="H59" t="s">
        <v>210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181</v>
      </c>
      <c r="BE59" t="s">
        <v>181</v>
      </c>
      <c r="BF59" t="s">
        <v>181</v>
      </c>
      <c r="BG59" t="s">
        <v>181</v>
      </c>
      <c r="BH59">
        <v>0</v>
      </c>
      <c r="BI59">
        <v>2</v>
      </c>
      <c r="BJ59" t="s">
        <v>279</v>
      </c>
      <c r="BM59">
        <v>108001</v>
      </c>
      <c r="BN59">
        <v>0</v>
      </c>
      <c r="BO59" t="s">
        <v>181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181</v>
      </c>
      <c r="BZ59">
        <v>97</v>
      </c>
      <c r="CA59">
        <v>51</v>
      </c>
      <c r="CB59" t="s">
        <v>181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246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181</v>
      </c>
      <c r="DD59" t="s">
        <v>247</v>
      </c>
      <c r="DE59" t="s">
        <v>248</v>
      </c>
      <c r="DF59" t="s">
        <v>248</v>
      </c>
      <c r="DG59" t="s">
        <v>248</v>
      </c>
      <c r="DH59" t="s">
        <v>181</v>
      </c>
      <c r="DI59" t="s">
        <v>248</v>
      </c>
      <c r="DJ59" t="s">
        <v>248</v>
      </c>
      <c r="DK59" t="s">
        <v>181</v>
      </c>
      <c r="DL59" t="s">
        <v>181</v>
      </c>
      <c r="DM59" t="s">
        <v>181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210</v>
      </c>
      <c r="DW59" t="s">
        <v>210</v>
      </c>
      <c r="DX59">
        <v>1</v>
      </c>
      <c r="DZ59" t="s">
        <v>181</v>
      </c>
      <c r="EA59" t="s">
        <v>181</v>
      </c>
      <c r="EB59" t="s">
        <v>181</v>
      </c>
      <c r="EC59" t="s">
        <v>181</v>
      </c>
      <c r="EE59">
        <v>82815029</v>
      </c>
      <c r="EF59">
        <v>3</v>
      </c>
      <c r="EG59" t="s">
        <v>270</v>
      </c>
      <c r="EH59">
        <v>0</v>
      </c>
      <c r="EI59" t="s">
        <v>181</v>
      </c>
      <c r="EJ59">
        <v>2</v>
      </c>
      <c r="EK59">
        <v>108001</v>
      </c>
      <c r="EL59" t="s">
        <v>271</v>
      </c>
      <c r="EM59" t="s">
        <v>272</v>
      </c>
      <c r="EO59" t="s">
        <v>249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181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181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181</v>
      </c>
      <c r="HF59" t="s">
        <v>181</v>
      </c>
      <c r="HM59" t="s">
        <v>181</v>
      </c>
      <c r="HN59" t="s">
        <v>273</v>
      </c>
      <c r="HO59" t="s">
        <v>274</v>
      </c>
      <c r="HP59" t="s">
        <v>271</v>
      </c>
      <c r="HQ59" t="s">
        <v>271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181</v>
      </c>
      <c r="F60" s="8" t="s">
        <v>275</v>
      </c>
      <c r="G60" s="8" t="s">
        <v>276</v>
      </c>
      <c r="H60" s="8" t="s">
        <v>70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181</v>
      </c>
      <c r="BE60" s="8" t="s">
        <v>181</v>
      </c>
      <c r="BF60" s="8" t="s">
        <v>181</v>
      </c>
      <c r="BG60" s="8" t="s">
        <v>181</v>
      </c>
      <c r="BH60" s="8">
        <v>3</v>
      </c>
      <c r="BI60" s="8">
        <v>2</v>
      </c>
      <c r="BJ60" s="8" t="s">
        <v>181</v>
      </c>
      <c r="BK60" s="8"/>
      <c r="BL60" s="8"/>
      <c r="BM60" s="8">
        <v>108001</v>
      </c>
      <c r="BN60" s="8">
        <v>0</v>
      </c>
      <c r="BO60" s="8" t="s">
        <v>181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181</v>
      </c>
      <c r="BZ60" s="8">
        <v>97</v>
      </c>
      <c r="CA60" s="8">
        <v>51</v>
      </c>
      <c r="CB60" s="8" t="s">
        <v>181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181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181</v>
      </c>
      <c r="DD60" s="8" t="s">
        <v>181</v>
      </c>
      <c r="DE60" s="8" t="s">
        <v>181</v>
      </c>
      <c r="DF60" s="8" t="s">
        <v>181</v>
      </c>
      <c r="DG60" s="8" t="s">
        <v>181</v>
      </c>
      <c r="DH60" s="8" t="s">
        <v>181</v>
      </c>
      <c r="DI60" s="8" t="s">
        <v>181</v>
      </c>
      <c r="DJ60" s="8" t="s">
        <v>181</v>
      </c>
      <c r="DK60" s="8" t="s">
        <v>181</v>
      </c>
      <c r="DL60" s="8" t="s">
        <v>181</v>
      </c>
      <c r="DM60" s="8" t="s">
        <v>181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70</v>
      </c>
      <c r="DW60" s="8" t="s">
        <v>70</v>
      </c>
      <c r="DX60" s="8">
        <v>1</v>
      </c>
      <c r="DY60" s="8"/>
      <c r="DZ60" s="8" t="s">
        <v>181</v>
      </c>
      <c r="EA60" s="8" t="s">
        <v>181</v>
      </c>
      <c r="EB60" s="8" t="s">
        <v>181</v>
      </c>
      <c r="EC60" s="8" t="s">
        <v>181</v>
      </c>
      <c r="ED60" s="8"/>
      <c r="EE60" s="8">
        <v>82815029</v>
      </c>
      <c r="EF60" s="8">
        <v>3</v>
      </c>
      <c r="EG60" s="8" t="s">
        <v>270</v>
      </c>
      <c r="EH60" s="8">
        <v>0</v>
      </c>
      <c r="EI60" s="8" t="s">
        <v>181</v>
      </c>
      <c r="EJ60" s="8">
        <v>2</v>
      </c>
      <c r="EK60" s="8">
        <v>108001</v>
      </c>
      <c r="EL60" s="8" t="s">
        <v>271</v>
      </c>
      <c r="EM60" s="8" t="s">
        <v>272</v>
      </c>
      <c r="EN60" s="8"/>
      <c r="EO60" s="8" t="s">
        <v>181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181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181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181</v>
      </c>
      <c r="HF60" s="8" t="s">
        <v>181</v>
      </c>
      <c r="HG60" s="8"/>
      <c r="HH60" s="8"/>
      <c r="HI60" s="8"/>
      <c r="HJ60" s="8"/>
      <c r="HK60" s="8"/>
      <c r="HL60" s="8"/>
      <c r="HM60" s="8" t="s">
        <v>181</v>
      </c>
      <c r="HN60" s="8" t="s">
        <v>273</v>
      </c>
      <c r="HO60" s="8" t="s">
        <v>274</v>
      </c>
      <c r="HP60" s="8" t="s">
        <v>271</v>
      </c>
      <c r="HQ60" s="8" t="s">
        <v>271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181</v>
      </c>
      <c r="F61" t="s">
        <v>275</v>
      </c>
      <c r="G61" t="s">
        <v>276</v>
      </c>
      <c r="H61" t="s">
        <v>70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181</v>
      </c>
      <c r="BE61" t="s">
        <v>181</v>
      </c>
      <c r="BF61" t="s">
        <v>181</v>
      </c>
      <c r="BG61" t="s">
        <v>181</v>
      </c>
      <c r="BH61">
        <v>3</v>
      </c>
      <c r="BI61">
        <v>2</v>
      </c>
      <c r="BJ61" t="s">
        <v>181</v>
      </c>
      <c r="BM61">
        <v>108001</v>
      </c>
      <c r="BN61">
        <v>0</v>
      </c>
      <c r="BO61" t="s">
        <v>181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181</v>
      </c>
      <c r="BZ61">
        <v>97</v>
      </c>
      <c r="CA61">
        <v>51</v>
      </c>
      <c r="CB61" t="s">
        <v>181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181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181</v>
      </c>
      <c r="DD61" t="s">
        <v>181</v>
      </c>
      <c r="DE61" t="s">
        <v>181</v>
      </c>
      <c r="DF61" t="s">
        <v>181</v>
      </c>
      <c r="DG61" t="s">
        <v>181</v>
      </c>
      <c r="DH61" t="s">
        <v>181</v>
      </c>
      <c r="DI61" t="s">
        <v>181</v>
      </c>
      <c r="DJ61" t="s">
        <v>181</v>
      </c>
      <c r="DK61" t="s">
        <v>181</v>
      </c>
      <c r="DL61" t="s">
        <v>181</v>
      </c>
      <c r="DM61" t="s">
        <v>181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70</v>
      </c>
      <c r="DW61" t="s">
        <v>70</v>
      </c>
      <c r="DX61">
        <v>1</v>
      </c>
      <c r="DZ61" t="s">
        <v>181</v>
      </c>
      <c r="EA61" t="s">
        <v>181</v>
      </c>
      <c r="EB61" t="s">
        <v>181</v>
      </c>
      <c r="EC61" t="s">
        <v>181</v>
      </c>
      <c r="EE61">
        <v>82815029</v>
      </c>
      <c r="EF61">
        <v>3</v>
      </c>
      <c r="EG61" t="s">
        <v>270</v>
      </c>
      <c r="EH61">
        <v>0</v>
      </c>
      <c r="EI61" t="s">
        <v>181</v>
      </c>
      <c r="EJ61">
        <v>2</v>
      </c>
      <c r="EK61">
        <v>108001</v>
      </c>
      <c r="EL61" t="s">
        <v>271</v>
      </c>
      <c r="EM61" t="s">
        <v>272</v>
      </c>
      <c r="EO61" t="s">
        <v>181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181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181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181</v>
      </c>
      <c r="HF61" t="s">
        <v>181</v>
      </c>
      <c r="HM61" t="s">
        <v>181</v>
      </c>
      <c r="HN61" t="s">
        <v>273</v>
      </c>
      <c r="HO61" t="s">
        <v>274</v>
      </c>
      <c r="HP61" t="s">
        <v>271</v>
      </c>
      <c r="HQ61" t="s">
        <v>271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181</v>
      </c>
      <c r="F62" s="8" t="s">
        <v>280</v>
      </c>
      <c r="G62" s="8" t="s">
        <v>281</v>
      </c>
      <c r="H62" s="8" t="s">
        <v>210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181</v>
      </c>
      <c r="BE62" s="8" t="s">
        <v>181</v>
      </c>
      <c r="BF62" s="8" t="s">
        <v>181</v>
      </c>
      <c r="BG62" s="8" t="s">
        <v>181</v>
      </c>
      <c r="BH62" s="8">
        <v>0</v>
      </c>
      <c r="BI62" s="8">
        <v>1</v>
      </c>
      <c r="BJ62" s="8" t="s">
        <v>282</v>
      </c>
      <c r="BK62" s="8"/>
      <c r="BL62" s="8"/>
      <c r="BM62" s="8">
        <v>33002</v>
      </c>
      <c r="BN62" s="8">
        <v>0</v>
      </c>
      <c r="BO62" s="8" t="s">
        <v>181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181</v>
      </c>
      <c r="BZ62" s="8">
        <v>103</v>
      </c>
      <c r="CA62" s="8">
        <v>60</v>
      </c>
      <c r="CB62" s="8" t="s">
        <v>181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212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181</v>
      </c>
      <c r="DD62" s="8" t="s">
        <v>181</v>
      </c>
      <c r="DE62" s="8" t="s">
        <v>213</v>
      </c>
      <c r="DF62" s="8" t="s">
        <v>213</v>
      </c>
      <c r="DG62" s="8" t="s">
        <v>213</v>
      </c>
      <c r="DH62" s="8" t="s">
        <v>181</v>
      </c>
      <c r="DI62" s="8" t="s">
        <v>213</v>
      </c>
      <c r="DJ62" s="8" t="s">
        <v>213</v>
      </c>
      <c r="DK62" s="8" t="s">
        <v>181</v>
      </c>
      <c r="DL62" s="8" t="s">
        <v>181</v>
      </c>
      <c r="DM62" s="8" t="s">
        <v>181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210</v>
      </c>
      <c r="DW62" s="8" t="s">
        <v>210</v>
      </c>
      <c r="DX62" s="8">
        <v>1</v>
      </c>
      <c r="DY62" s="8"/>
      <c r="DZ62" s="8" t="s">
        <v>181</v>
      </c>
      <c r="EA62" s="8" t="s">
        <v>181</v>
      </c>
      <c r="EB62" s="8" t="s">
        <v>181</v>
      </c>
      <c r="EC62" s="8" t="s">
        <v>181</v>
      </c>
      <c r="ED62" s="8"/>
      <c r="EE62" s="8">
        <v>82815514</v>
      </c>
      <c r="EF62" s="8">
        <v>2</v>
      </c>
      <c r="EG62" s="8" t="s">
        <v>214</v>
      </c>
      <c r="EH62" s="8">
        <v>27</v>
      </c>
      <c r="EI62" s="8" t="s">
        <v>215</v>
      </c>
      <c r="EJ62" s="8">
        <v>1</v>
      </c>
      <c r="EK62" s="8">
        <v>33002</v>
      </c>
      <c r="EL62" s="8" t="s">
        <v>215</v>
      </c>
      <c r="EM62" s="8" t="s">
        <v>216</v>
      </c>
      <c r="EN62" s="8"/>
      <c r="EO62" s="8" t="s">
        <v>217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181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181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181</v>
      </c>
      <c r="HF62" s="8" t="s">
        <v>181</v>
      </c>
      <c r="HG62" s="8"/>
      <c r="HH62" s="8"/>
      <c r="HI62" s="8"/>
      <c r="HJ62" s="8"/>
      <c r="HK62" s="8"/>
      <c r="HL62" s="8"/>
      <c r="HM62" s="8" t="s">
        <v>181</v>
      </c>
      <c r="HN62" s="8" t="s">
        <v>68</v>
      </c>
      <c r="HO62" s="8" t="s">
        <v>71</v>
      </c>
      <c r="HP62" s="8" t="s">
        <v>215</v>
      </c>
      <c r="HQ62" s="8" t="s">
        <v>215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181</v>
      </c>
      <c r="F63" t="s">
        <v>280</v>
      </c>
      <c r="G63" t="s">
        <v>281</v>
      </c>
      <c r="H63" t="s">
        <v>210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181</v>
      </c>
      <c r="BE63" t="s">
        <v>181</v>
      </c>
      <c r="BF63" t="s">
        <v>181</v>
      </c>
      <c r="BG63" t="s">
        <v>181</v>
      </c>
      <c r="BH63">
        <v>0</v>
      </c>
      <c r="BI63">
        <v>1</v>
      </c>
      <c r="BJ63" t="s">
        <v>282</v>
      </c>
      <c r="BM63">
        <v>33002</v>
      </c>
      <c r="BN63">
        <v>0</v>
      </c>
      <c r="BO63" t="s">
        <v>181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181</v>
      </c>
      <c r="BZ63">
        <v>103</v>
      </c>
      <c r="CA63">
        <v>60</v>
      </c>
      <c r="CB63" t="s">
        <v>181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212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181</v>
      </c>
      <c r="DD63" t="s">
        <v>181</v>
      </c>
      <c r="DE63" t="s">
        <v>213</v>
      </c>
      <c r="DF63" t="s">
        <v>213</v>
      </c>
      <c r="DG63" t="s">
        <v>213</v>
      </c>
      <c r="DH63" t="s">
        <v>181</v>
      </c>
      <c r="DI63" t="s">
        <v>213</v>
      </c>
      <c r="DJ63" t="s">
        <v>213</v>
      </c>
      <c r="DK63" t="s">
        <v>181</v>
      </c>
      <c r="DL63" t="s">
        <v>181</v>
      </c>
      <c r="DM63" t="s">
        <v>181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210</v>
      </c>
      <c r="DW63" t="s">
        <v>210</v>
      </c>
      <c r="DX63">
        <v>1</v>
      </c>
      <c r="DZ63" t="s">
        <v>181</v>
      </c>
      <c r="EA63" t="s">
        <v>181</v>
      </c>
      <c r="EB63" t="s">
        <v>181</v>
      </c>
      <c r="EC63" t="s">
        <v>181</v>
      </c>
      <c r="EE63">
        <v>82815514</v>
      </c>
      <c r="EF63">
        <v>2</v>
      </c>
      <c r="EG63" t="s">
        <v>214</v>
      </c>
      <c r="EH63">
        <v>27</v>
      </c>
      <c r="EI63" t="s">
        <v>215</v>
      </c>
      <c r="EJ63">
        <v>1</v>
      </c>
      <c r="EK63">
        <v>33002</v>
      </c>
      <c r="EL63" t="s">
        <v>215</v>
      </c>
      <c r="EM63" t="s">
        <v>216</v>
      </c>
      <c r="EO63" t="s">
        <v>217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181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181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181</v>
      </c>
      <c r="HF63" t="s">
        <v>181</v>
      </c>
      <c r="HM63" t="s">
        <v>181</v>
      </c>
      <c r="HN63" t="s">
        <v>68</v>
      </c>
      <c r="HO63" t="s">
        <v>71</v>
      </c>
      <c r="HP63" t="s">
        <v>215</v>
      </c>
      <c r="HQ63" t="s">
        <v>215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181</v>
      </c>
      <c r="F64" s="8" t="s">
        <v>283</v>
      </c>
      <c r="G64" s="8" t="s">
        <v>284</v>
      </c>
      <c r="H64" s="8" t="s">
        <v>210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181</v>
      </c>
      <c r="BE64" s="8" t="s">
        <v>181</v>
      </c>
      <c r="BF64" s="8" t="s">
        <v>181</v>
      </c>
      <c r="BG64" s="8" t="s">
        <v>181</v>
      </c>
      <c r="BH64" s="8">
        <v>0</v>
      </c>
      <c r="BI64" s="8">
        <v>1</v>
      </c>
      <c r="BJ64" s="8" t="s">
        <v>285</v>
      </c>
      <c r="BK64" s="8"/>
      <c r="BL64" s="8"/>
      <c r="BM64" s="8">
        <v>33002</v>
      </c>
      <c r="BN64" s="8">
        <v>0</v>
      </c>
      <c r="BO64" s="8" t="s">
        <v>181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181</v>
      </c>
      <c r="BZ64" s="8">
        <v>103</v>
      </c>
      <c r="CA64" s="8">
        <v>60</v>
      </c>
      <c r="CB64" s="8" t="s">
        <v>181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212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181</v>
      </c>
      <c r="DD64" s="8" t="s">
        <v>181</v>
      </c>
      <c r="DE64" s="8" t="s">
        <v>213</v>
      </c>
      <c r="DF64" s="8" t="s">
        <v>213</v>
      </c>
      <c r="DG64" s="8" t="s">
        <v>213</v>
      </c>
      <c r="DH64" s="8" t="s">
        <v>181</v>
      </c>
      <c r="DI64" s="8" t="s">
        <v>213</v>
      </c>
      <c r="DJ64" s="8" t="s">
        <v>213</v>
      </c>
      <c r="DK64" s="8" t="s">
        <v>181</v>
      </c>
      <c r="DL64" s="8" t="s">
        <v>181</v>
      </c>
      <c r="DM64" s="8" t="s">
        <v>181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210</v>
      </c>
      <c r="DW64" s="8" t="s">
        <v>210</v>
      </c>
      <c r="DX64" s="8">
        <v>1</v>
      </c>
      <c r="DY64" s="8"/>
      <c r="DZ64" s="8" t="s">
        <v>181</v>
      </c>
      <c r="EA64" s="8" t="s">
        <v>181</v>
      </c>
      <c r="EB64" s="8" t="s">
        <v>181</v>
      </c>
      <c r="EC64" s="8" t="s">
        <v>181</v>
      </c>
      <c r="ED64" s="8"/>
      <c r="EE64" s="8">
        <v>82815514</v>
      </c>
      <c r="EF64" s="8">
        <v>2</v>
      </c>
      <c r="EG64" s="8" t="s">
        <v>214</v>
      </c>
      <c r="EH64" s="8">
        <v>27</v>
      </c>
      <c r="EI64" s="8" t="s">
        <v>215</v>
      </c>
      <c r="EJ64" s="8">
        <v>1</v>
      </c>
      <c r="EK64" s="8">
        <v>33002</v>
      </c>
      <c r="EL64" s="8" t="s">
        <v>215</v>
      </c>
      <c r="EM64" s="8" t="s">
        <v>216</v>
      </c>
      <c r="EN64" s="8"/>
      <c r="EO64" s="8" t="s">
        <v>217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181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181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181</v>
      </c>
      <c r="HF64" s="8" t="s">
        <v>181</v>
      </c>
      <c r="HG64" s="8"/>
      <c r="HH64" s="8"/>
      <c r="HI64" s="8"/>
      <c r="HJ64" s="8"/>
      <c r="HK64" s="8"/>
      <c r="HL64" s="8"/>
      <c r="HM64" s="8" t="s">
        <v>181</v>
      </c>
      <c r="HN64" s="8" t="s">
        <v>68</v>
      </c>
      <c r="HO64" s="8" t="s">
        <v>71</v>
      </c>
      <c r="HP64" s="8" t="s">
        <v>215</v>
      </c>
      <c r="HQ64" s="8" t="s">
        <v>215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181</v>
      </c>
      <c r="F65" t="s">
        <v>283</v>
      </c>
      <c r="G65" t="s">
        <v>284</v>
      </c>
      <c r="H65" t="s">
        <v>210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181</v>
      </c>
      <c r="BE65" t="s">
        <v>181</v>
      </c>
      <c r="BF65" t="s">
        <v>181</v>
      </c>
      <c r="BG65" t="s">
        <v>181</v>
      </c>
      <c r="BH65">
        <v>0</v>
      </c>
      <c r="BI65">
        <v>1</v>
      </c>
      <c r="BJ65" t="s">
        <v>285</v>
      </c>
      <c r="BM65">
        <v>33002</v>
      </c>
      <c r="BN65">
        <v>0</v>
      </c>
      <c r="BO65" t="s">
        <v>181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181</v>
      </c>
      <c r="BZ65">
        <v>103</v>
      </c>
      <c r="CA65">
        <v>60</v>
      </c>
      <c r="CB65" t="s">
        <v>181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212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181</v>
      </c>
      <c r="DD65" t="s">
        <v>181</v>
      </c>
      <c r="DE65" t="s">
        <v>213</v>
      </c>
      <c r="DF65" t="s">
        <v>213</v>
      </c>
      <c r="DG65" t="s">
        <v>213</v>
      </c>
      <c r="DH65" t="s">
        <v>181</v>
      </c>
      <c r="DI65" t="s">
        <v>213</v>
      </c>
      <c r="DJ65" t="s">
        <v>213</v>
      </c>
      <c r="DK65" t="s">
        <v>181</v>
      </c>
      <c r="DL65" t="s">
        <v>181</v>
      </c>
      <c r="DM65" t="s">
        <v>181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210</v>
      </c>
      <c r="DW65" t="s">
        <v>210</v>
      </c>
      <c r="DX65">
        <v>1</v>
      </c>
      <c r="DZ65" t="s">
        <v>181</v>
      </c>
      <c r="EA65" t="s">
        <v>181</v>
      </c>
      <c r="EB65" t="s">
        <v>181</v>
      </c>
      <c r="EC65" t="s">
        <v>181</v>
      </c>
      <c r="EE65">
        <v>82815514</v>
      </c>
      <c r="EF65">
        <v>2</v>
      </c>
      <c r="EG65" t="s">
        <v>214</v>
      </c>
      <c r="EH65">
        <v>27</v>
      </c>
      <c r="EI65" t="s">
        <v>215</v>
      </c>
      <c r="EJ65">
        <v>1</v>
      </c>
      <c r="EK65">
        <v>33002</v>
      </c>
      <c r="EL65" t="s">
        <v>215</v>
      </c>
      <c r="EM65" t="s">
        <v>216</v>
      </c>
      <c r="EO65" t="s">
        <v>217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181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181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181</v>
      </c>
      <c r="HF65" t="s">
        <v>181</v>
      </c>
      <c r="HM65" t="s">
        <v>181</v>
      </c>
      <c r="HN65" t="s">
        <v>68</v>
      </c>
      <c r="HO65" t="s">
        <v>71</v>
      </c>
      <c r="HP65" t="s">
        <v>215</v>
      </c>
      <c r="HQ65" t="s">
        <v>215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181</v>
      </c>
      <c r="F66" s="8" t="s">
        <v>286</v>
      </c>
      <c r="G66" s="8" t="s">
        <v>287</v>
      </c>
      <c r="H66" s="8" t="s">
        <v>288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181</v>
      </c>
      <c r="BE66" s="8" t="s">
        <v>181</v>
      </c>
      <c r="BF66" s="8" t="s">
        <v>181</v>
      </c>
      <c r="BG66" s="8" t="s">
        <v>181</v>
      </c>
      <c r="BH66" s="8">
        <v>0</v>
      </c>
      <c r="BI66" s="8">
        <v>1</v>
      </c>
      <c r="BJ66" s="8" t="s">
        <v>289</v>
      </c>
      <c r="BK66" s="8"/>
      <c r="BL66" s="8"/>
      <c r="BM66" s="8">
        <v>33001</v>
      </c>
      <c r="BN66" s="8">
        <v>0</v>
      </c>
      <c r="BO66" s="8" t="s">
        <v>181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181</v>
      </c>
      <c r="BZ66" s="8">
        <v>103</v>
      </c>
      <c r="CA66" s="8">
        <v>60</v>
      </c>
      <c r="CB66" s="8" t="s">
        <v>181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181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181</v>
      </c>
      <c r="DD66" s="8" t="s">
        <v>181</v>
      </c>
      <c r="DE66" s="8" t="s">
        <v>181</v>
      </c>
      <c r="DF66" s="8" t="s">
        <v>181</v>
      </c>
      <c r="DG66" s="8" t="s">
        <v>181</v>
      </c>
      <c r="DH66" s="8" t="s">
        <v>181</v>
      </c>
      <c r="DI66" s="8" t="s">
        <v>181</v>
      </c>
      <c r="DJ66" s="8" t="s">
        <v>181</v>
      </c>
      <c r="DK66" s="8" t="s">
        <v>181</v>
      </c>
      <c r="DL66" s="8" t="s">
        <v>181</v>
      </c>
      <c r="DM66" s="8" t="s">
        <v>181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288</v>
      </c>
      <c r="DW66" s="8" t="s">
        <v>288</v>
      </c>
      <c r="DX66" s="8">
        <v>1</v>
      </c>
      <c r="DY66" s="8"/>
      <c r="DZ66" s="8" t="s">
        <v>181</v>
      </c>
      <c r="EA66" s="8" t="s">
        <v>181</v>
      </c>
      <c r="EB66" s="8" t="s">
        <v>181</v>
      </c>
      <c r="EC66" s="8" t="s">
        <v>181</v>
      </c>
      <c r="ED66" s="8"/>
      <c r="EE66" s="8">
        <v>82815206</v>
      </c>
      <c r="EF66" s="8">
        <v>2</v>
      </c>
      <c r="EG66" s="8" t="s">
        <v>214</v>
      </c>
      <c r="EH66" s="8">
        <v>27</v>
      </c>
      <c r="EI66" s="8" t="s">
        <v>215</v>
      </c>
      <c r="EJ66" s="8">
        <v>1</v>
      </c>
      <c r="EK66" s="8">
        <v>33001</v>
      </c>
      <c r="EL66" s="8" t="s">
        <v>215</v>
      </c>
      <c r="EM66" s="8" t="s">
        <v>216</v>
      </c>
      <c r="EN66" s="8"/>
      <c r="EO66" s="8" t="s">
        <v>181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181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181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181</v>
      </c>
      <c r="HF66" s="8" t="s">
        <v>181</v>
      </c>
      <c r="HG66" s="8"/>
      <c r="HH66" s="8"/>
      <c r="HI66" s="8"/>
      <c r="HJ66" s="8"/>
      <c r="HK66" s="8"/>
      <c r="HL66" s="8"/>
      <c r="HM66" s="8" t="s">
        <v>181</v>
      </c>
      <c r="HN66" s="8" t="s">
        <v>68</v>
      </c>
      <c r="HO66" s="8" t="s">
        <v>71</v>
      </c>
      <c r="HP66" s="8" t="s">
        <v>215</v>
      </c>
      <c r="HQ66" s="8" t="s">
        <v>215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181</v>
      </c>
      <c r="F67" t="s">
        <v>286</v>
      </c>
      <c r="G67" t="s">
        <v>287</v>
      </c>
      <c r="H67" t="s">
        <v>288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181</v>
      </c>
      <c r="BE67" t="s">
        <v>181</v>
      </c>
      <c r="BF67" t="s">
        <v>181</v>
      </c>
      <c r="BG67" t="s">
        <v>181</v>
      </c>
      <c r="BH67">
        <v>0</v>
      </c>
      <c r="BI67">
        <v>1</v>
      </c>
      <c r="BJ67" t="s">
        <v>289</v>
      </c>
      <c r="BM67">
        <v>33001</v>
      </c>
      <c r="BN67">
        <v>0</v>
      </c>
      <c r="BO67" t="s">
        <v>181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181</v>
      </c>
      <c r="BZ67">
        <v>103</v>
      </c>
      <c r="CA67">
        <v>60</v>
      </c>
      <c r="CB67" t="s">
        <v>181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181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181</v>
      </c>
      <c r="DD67" t="s">
        <v>181</v>
      </c>
      <c r="DE67" t="s">
        <v>181</v>
      </c>
      <c r="DF67" t="s">
        <v>181</v>
      </c>
      <c r="DG67" t="s">
        <v>181</v>
      </c>
      <c r="DH67" t="s">
        <v>181</v>
      </c>
      <c r="DI67" t="s">
        <v>181</v>
      </c>
      <c r="DJ67" t="s">
        <v>181</v>
      </c>
      <c r="DK67" t="s">
        <v>181</v>
      </c>
      <c r="DL67" t="s">
        <v>181</v>
      </c>
      <c r="DM67" t="s">
        <v>181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288</v>
      </c>
      <c r="DW67" t="s">
        <v>288</v>
      </c>
      <c r="DX67">
        <v>1</v>
      </c>
      <c r="DZ67" t="s">
        <v>181</v>
      </c>
      <c r="EA67" t="s">
        <v>181</v>
      </c>
      <c r="EB67" t="s">
        <v>181</v>
      </c>
      <c r="EC67" t="s">
        <v>181</v>
      </c>
      <c r="EE67">
        <v>82815206</v>
      </c>
      <c r="EF67">
        <v>2</v>
      </c>
      <c r="EG67" t="s">
        <v>214</v>
      </c>
      <c r="EH67">
        <v>27</v>
      </c>
      <c r="EI67" t="s">
        <v>215</v>
      </c>
      <c r="EJ67">
        <v>1</v>
      </c>
      <c r="EK67">
        <v>33001</v>
      </c>
      <c r="EL67" t="s">
        <v>215</v>
      </c>
      <c r="EM67" t="s">
        <v>216</v>
      </c>
      <c r="EO67" t="s">
        <v>181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181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181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181</v>
      </c>
      <c r="HF67" t="s">
        <v>181</v>
      </c>
      <c r="HM67" t="s">
        <v>181</v>
      </c>
      <c r="HN67" t="s">
        <v>68</v>
      </c>
      <c r="HO67" t="s">
        <v>71</v>
      </c>
      <c r="HP67" t="s">
        <v>215</v>
      </c>
      <c r="HQ67" t="s">
        <v>215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181</v>
      </c>
      <c r="F68" s="8" t="s">
        <v>290</v>
      </c>
      <c r="G68" s="8" t="s">
        <v>291</v>
      </c>
      <c r="H68" s="8" t="s">
        <v>288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181</v>
      </c>
      <c r="BE68" s="8" t="s">
        <v>181</v>
      </c>
      <c r="BF68" s="8" t="s">
        <v>181</v>
      </c>
      <c r="BG68" s="8" t="s">
        <v>181</v>
      </c>
      <c r="BH68" s="8">
        <v>0</v>
      </c>
      <c r="BI68" s="8">
        <v>1</v>
      </c>
      <c r="BJ68" s="8" t="s">
        <v>292</v>
      </c>
      <c r="BK68" s="8"/>
      <c r="BL68" s="8"/>
      <c r="BM68" s="8">
        <v>33001</v>
      </c>
      <c r="BN68" s="8">
        <v>0</v>
      </c>
      <c r="BO68" s="8" t="s">
        <v>181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181</v>
      </c>
      <c r="BZ68" s="8">
        <v>103</v>
      </c>
      <c r="CA68" s="8">
        <v>60</v>
      </c>
      <c r="CB68" s="8" t="s">
        <v>181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212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181</v>
      </c>
      <c r="DD68" s="8" t="s">
        <v>181</v>
      </c>
      <c r="DE68" s="8" t="s">
        <v>213</v>
      </c>
      <c r="DF68" s="8" t="s">
        <v>213</v>
      </c>
      <c r="DG68" s="8" t="s">
        <v>213</v>
      </c>
      <c r="DH68" s="8" t="s">
        <v>181</v>
      </c>
      <c r="DI68" s="8" t="s">
        <v>213</v>
      </c>
      <c r="DJ68" s="8" t="s">
        <v>213</v>
      </c>
      <c r="DK68" s="8" t="s">
        <v>181</v>
      </c>
      <c r="DL68" s="8" t="s">
        <v>181</v>
      </c>
      <c r="DM68" s="8" t="s">
        <v>181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288</v>
      </c>
      <c r="DW68" s="8" t="s">
        <v>288</v>
      </c>
      <c r="DX68" s="8">
        <v>1</v>
      </c>
      <c r="DY68" s="8"/>
      <c r="DZ68" s="8" t="s">
        <v>181</v>
      </c>
      <c r="EA68" s="8" t="s">
        <v>181</v>
      </c>
      <c r="EB68" s="8" t="s">
        <v>181</v>
      </c>
      <c r="EC68" s="8" t="s">
        <v>181</v>
      </c>
      <c r="ED68" s="8"/>
      <c r="EE68" s="8">
        <v>82815206</v>
      </c>
      <c r="EF68" s="8">
        <v>2</v>
      </c>
      <c r="EG68" s="8" t="s">
        <v>214</v>
      </c>
      <c r="EH68" s="8">
        <v>27</v>
      </c>
      <c r="EI68" s="8" t="s">
        <v>215</v>
      </c>
      <c r="EJ68" s="8">
        <v>1</v>
      </c>
      <c r="EK68" s="8">
        <v>33001</v>
      </c>
      <c r="EL68" s="8" t="s">
        <v>215</v>
      </c>
      <c r="EM68" s="8" t="s">
        <v>216</v>
      </c>
      <c r="EN68" s="8"/>
      <c r="EO68" s="8" t="s">
        <v>217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181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181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181</v>
      </c>
      <c r="HF68" s="8" t="s">
        <v>181</v>
      </c>
      <c r="HG68" s="8"/>
      <c r="HH68" s="8"/>
      <c r="HI68" s="8"/>
      <c r="HJ68" s="8"/>
      <c r="HK68" s="8"/>
      <c r="HL68" s="8"/>
      <c r="HM68" s="8" t="s">
        <v>181</v>
      </c>
      <c r="HN68" s="8" t="s">
        <v>68</v>
      </c>
      <c r="HO68" s="8" t="s">
        <v>71</v>
      </c>
      <c r="HP68" s="8" t="s">
        <v>215</v>
      </c>
      <c r="HQ68" s="8" t="s">
        <v>215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181</v>
      </c>
      <c r="F69" t="s">
        <v>290</v>
      </c>
      <c r="G69" t="s">
        <v>291</v>
      </c>
      <c r="H69" t="s">
        <v>288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181</v>
      </c>
      <c r="BE69" t="s">
        <v>181</v>
      </c>
      <c r="BF69" t="s">
        <v>181</v>
      </c>
      <c r="BG69" t="s">
        <v>181</v>
      </c>
      <c r="BH69">
        <v>0</v>
      </c>
      <c r="BI69">
        <v>1</v>
      </c>
      <c r="BJ69" t="s">
        <v>292</v>
      </c>
      <c r="BM69">
        <v>33001</v>
      </c>
      <c r="BN69">
        <v>0</v>
      </c>
      <c r="BO69" t="s">
        <v>181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181</v>
      </c>
      <c r="BZ69">
        <v>103</v>
      </c>
      <c r="CA69">
        <v>60</v>
      </c>
      <c r="CB69" t="s">
        <v>181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212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181</v>
      </c>
      <c r="DD69" t="s">
        <v>181</v>
      </c>
      <c r="DE69" t="s">
        <v>213</v>
      </c>
      <c r="DF69" t="s">
        <v>213</v>
      </c>
      <c r="DG69" t="s">
        <v>213</v>
      </c>
      <c r="DH69" t="s">
        <v>181</v>
      </c>
      <c r="DI69" t="s">
        <v>213</v>
      </c>
      <c r="DJ69" t="s">
        <v>213</v>
      </c>
      <c r="DK69" t="s">
        <v>181</v>
      </c>
      <c r="DL69" t="s">
        <v>181</v>
      </c>
      <c r="DM69" t="s">
        <v>181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288</v>
      </c>
      <c r="DW69" t="s">
        <v>288</v>
      </c>
      <c r="DX69">
        <v>1</v>
      </c>
      <c r="DZ69" t="s">
        <v>181</v>
      </c>
      <c r="EA69" t="s">
        <v>181</v>
      </c>
      <c r="EB69" t="s">
        <v>181</v>
      </c>
      <c r="EC69" t="s">
        <v>181</v>
      </c>
      <c r="EE69">
        <v>82815206</v>
      </c>
      <c r="EF69">
        <v>2</v>
      </c>
      <c r="EG69" t="s">
        <v>214</v>
      </c>
      <c r="EH69">
        <v>27</v>
      </c>
      <c r="EI69" t="s">
        <v>215</v>
      </c>
      <c r="EJ69">
        <v>1</v>
      </c>
      <c r="EK69">
        <v>33001</v>
      </c>
      <c r="EL69" t="s">
        <v>215</v>
      </c>
      <c r="EM69" t="s">
        <v>216</v>
      </c>
      <c r="EO69" t="s">
        <v>217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181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181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181</v>
      </c>
      <c r="HF69" t="s">
        <v>181</v>
      </c>
      <c r="HM69" t="s">
        <v>181</v>
      </c>
      <c r="HN69" t="s">
        <v>68</v>
      </c>
      <c r="HO69" t="s">
        <v>71</v>
      </c>
      <c r="HP69" t="s">
        <v>215</v>
      </c>
      <c r="HQ69" t="s">
        <v>215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181</v>
      </c>
      <c r="F70" s="8" t="s">
        <v>293</v>
      </c>
      <c r="G70" s="8" t="s">
        <v>294</v>
      </c>
      <c r="H70" s="8" t="s">
        <v>295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181</v>
      </c>
      <c r="BE70" s="8" t="s">
        <v>181</v>
      </c>
      <c r="BF70" s="8" t="s">
        <v>181</v>
      </c>
      <c r="BG70" s="8" t="s">
        <v>181</v>
      </c>
      <c r="BH70" s="8">
        <v>0</v>
      </c>
      <c r="BI70" s="8">
        <v>1</v>
      </c>
      <c r="BJ70" s="8" t="s">
        <v>296</v>
      </c>
      <c r="BK70" s="8"/>
      <c r="BL70" s="8"/>
      <c r="BM70" s="8">
        <v>34001</v>
      </c>
      <c r="BN70" s="8">
        <v>0</v>
      </c>
      <c r="BO70" s="8" t="s">
        <v>181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181</v>
      </c>
      <c r="BZ70" s="8">
        <v>98</v>
      </c>
      <c r="CA70" s="8">
        <v>58</v>
      </c>
      <c r="CB70" s="8" t="s">
        <v>181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297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181</v>
      </c>
      <c r="DD70" s="8" t="s">
        <v>247</v>
      </c>
      <c r="DE70" s="8" t="s">
        <v>298</v>
      </c>
      <c r="DF70" s="8" t="s">
        <v>298</v>
      </c>
      <c r="DG70" s="8" t="s">
        <v>298</v>
      </c>
      <c r="DH70" s="8" t="s">
        <v>181</v>
      </c>
      <c r="DI70" s="8" t="s">
        <v>298</v>
      </c>
      <c r="DJ70" s="8" t="s">
        <v>298</v>
      </c>
      <c r="DK70" s="8" t="s">
        <v>181</v>
      </c>
      <c r="DL70" s="8" t="s">
        <v>181</v>
      </c>
      <c r="DM70" s="8" t="s">
        <v>181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295</v>
      </c>
      <c r="DW70" s="8" t="s">
        <v>295</v>
      </c>
      <c r="DX70" s="8">
        <v>1</v>
      </c>
      <c r="DY70" s="8"/>
      <c r="DZ70" s="8" t="s">
        <v>181</v>
      </c>
      <c r="EA70" s="8" t="s">
        <v>181</v>
      </c>
      <c r="EB70" s="8" t="s">
        <v>181</v>
      </c>
      <c r="EC70" s="8" t="s">
        <v>181</v>
      </c>
      <c r="ED70" s="8"/>
      <c r="EE70" s="8">
        <v>82815207</v>
      </c>
      <c r="EF70" s="8">
        <v>2</v>
      </c>
      <c r="EG70" s="8" t="s">
        <v>214</v>
      </c>
      <c r="EH70" s="8">
        <v>28</v>
      </c>
      <c r="EI70" s="8" t="s">
        <v>299</v>
      </c>
      <c r="EJ70" s="8">
        <v>1</v>
      </c>
      <c r="EK70" s="8">
        <v>34001</v>
      </c>
      <c r="EL70" s="8" t="s">
        <v>300</v>
      </c>
      <c r="EM70" s="8" t="s">
        <v>301</v>
      </c>
      <c r="EN70" s="8"/>
      <c r="EO70" s="8" t="s">
        <v>302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181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181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181</v>
      </c>
      <c r="HF70" s="8" t="s">
        <v>181</v>
      </c>
      <c r="HG70" s="8"/>
      <c r="HH70" s="8"/>
      <c r="HI70" s="8"/>
      <c r="HJ70" s="8"/>
      <c r="HK70" s="8"/>
      <c r="HL70" s="8"/>
      <c r="HM70" s="8" t="s">
        <v>181</v>
      </c>
      <c r="HN70" s="8" t="s">
        <v>303</v>
      </c>
      <c r="HO70" s="8" t="s">
        <v>304</v>
      </c>
      <c r="HP70" s="8" t="s">
        <v>305</v>
      </c>
      <c r="HQ70" s="8" t="s">
        <v>305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181</v>
      </c>
      <c r="F71" t="s">
        <v>293</v>
      </c>
      <c r="G71" t="s">
        <v>294</v>
      </c>
      <c r="H71" t="s">
        <v>295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181</v>
      </c>
      <c r="BE71" t="s">
        <v>181</v>
      </c>
      <c r="BF71" t="s">
        <v>181</v>
      </c>
      <c r="BG71" t="s">
        <v>181</v>
      </c>
      <c r="BH71">
        <v>0</v>
      </c>
      <c r="BI71">
        <v>1</v>
      </c>
      <c r="BJ71" t="s">
        <v>296</v>
      </c>
      <c r="BM71">
        <v>34001</v>
      </c>
      <c r="BN71">
        <v>0</v>
      </c>
      <c r="BO71" t="s">
        <v>181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181</v>
      </c>
      <c r="BZ71">
        <v>98</v>
      </c>
      <c r="CA71">
        <v>58</v>
      </c>
      <c r="CB71" t="s">
        <v>181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297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181</v>
      </c>
      <c r="DD71" t="s">
        <v>247</v>
      </c>
      <c r="DE71" t="s">
        <v>298</v>
      </c>
      <c r="DF71" t="s">
        <v>298</v>
      </c>
      <c r="DG71" t="s">
        <v>298</v>
      </c>
      <c r="DH71" t="s">
        <v>181</v>
      </c>
      <c r="DI71" t="s">
        <v>298</v>
      </c>
      <c r="DJ71" t="s">
        <v>298</v>
      </c>
      <c r="DK71" t="s">
        <v>181</v>
      </c>
      <c r="DL71" t="s">
        <v>181</v>
      </c>
      <c r="DM71" t="s">
        <v>181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295</v>
      </c>
      <c r="DW71" t="s">
        <v>295</v>
      </c>
      <c r="DX71">
        <v>1</v>
      </c>
      <c r="DZ71" t="s">
        <v>181</v>
      </c>
      <c r="EA71" t="s">
        <v>181</v>
      </c>
      <c r="EB71" t="s">
        <v>181</v>
      </c>
      <c r="EC71" t="s">
        <v>181</v>
      </c>
      <c r="EE71">
        <v>82815207</v>
      </c>
      <c r="EF71">
        <v>2</v>
      </c>
      <c r="EG71" t="s">
        <v>214</v>
      </c>
      <c r="EH71">
        <v>28</v>
      </c>
      <c r="EI71" t="s">
        <v>299</v>
      </c>
      <c r="EJ71">
        <v>1</v>
      </c>
      <c r="EK71">
        <v>34001</v>
      </c>
      <c r="EL71" t="s">
        <v>300</v>
      </c>
      <c r="EM71" t="s">
        <v>301</v>
      </c>
      <c r="EO71" t="s">
        <v>302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181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181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181</v>
      </c>
      <c r="HF71" t="s">
        <v>181</v>
      </c>
      <c r="HM71" t="s">
        <v>181</v>
      </c>
      <c r="HN71" t="s">
        <v>303</v>
      </c>
      <c r="HO71" t="s">
        <v>304</v>
      </c>
      <c r="HP71" t="s">
        <v>305</v>
      </c>
      <c r="HQ71" t="s">
        <v>305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181</v>
      </c>
      <c r="F72" s="8" t="s">
        <v>306</v>
      </c>
      <c r="G72" s="8" t="s">
        <v>307</v>
      </c>
      <c r="H72" s="8" t="s">
        <v>210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181</v>
      </c>
      <c r="BE72" s="8" t="s">
        <v>181</v>
      </c>
      <c r="BF72" s="8" t="s">
        <v>181</v>
      </c>
      <c r="BG72" s="8" t="s">
        <v>181</v>
      </c>
      <c r="BH72" s="8">
        <v>0</v>
      </c>
      <c r="BI72" s="8">
        <v>2</v>
      </c>
      <c r="BJ72" s="8" t="s">
        <v>308</v>
      </c>
      <c r="BK72" s="8"/>
      <c r="BL72" s="8"/>
      <c r="BM72" s="8">
        <v>108001</v>
      </c>
      <c r="BN72" s="8">
        <v>0</v>
      </c>
      <c r="BO72" s="8" t="s">
        <v>181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181</v>
      </c>
      <c r="BZ72" s="8">
        <v>97</v>
      </c>
      <c r="CA72" s="8">
        <v>51</v>
      </c>
      <c r="CB72" s="8" t="s">
        <v>181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309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181</v>
      </c>
      <c r="DD72" s="8" t="s">
        <v>247</v>
      </c>
      <c r="DE72" s="8" t="s">
        <v>298</v>
      </c>
      <c r="DF72" s="8" t="s">
        <v>298</v>
      </c>
      <c r="DG72" s="8" t="s">
        <v>298</v>
      </c>
      <c r="DH72" s="8" t="s">
        <v>181</v>
      </c>
      <c r="DI72" s="8" t="s">
        <v>298</v>
      </c>
      <c r="DJ72" s="8" t="s">
        <v>298</v>
      </c>
      <c r="DK72" s="8" t="s">
        <v>181</v>
      </c>
      <c r="DL72" s="8" t="s">
        <v>181</v>
      </c>
      <c r="DM72" s="8" t="s">
        <v>181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210</v>
      </c>
      <c r="DW72" s="8" t="s">
        <v>210</v>
      </c>
      <c r="DX72" s="8">
        <v>1</v>
      </c>
      <c r="DY72" s="8"/>
      <c r="DZ72" s="8" t="s">
        <v>181</v>
      </c>
      <c r="EA72" s="8" t="s">
        <v>181</v>
      </c>
      <c r="EB72" s="8" t="s">
        <v>181</v>
      </c>
      <c r="EC72" s="8" t="s">
        <v>181</v>
      </c>
      <c r="ED72" s="8"/>
      <c r="EE72" s="8">
        <v>82815029</v>
      </c>
      <c r="EF72" s="8">
        <v>3</v>
      </c>
      <c r="EG72" s="8" t="s">
        <v>270</v>
      </c>
      <c r="EH72" s="8">
        <v>0</v>
      </c>
      <c r="EI72" s="8" t="s">
        <v>181</v>
      </c>
      <c r="EJ72" s="8">
        <v>2</v>
      </c>
      <c r="EK72" s="8">
        <v>108001</v>
      </c>
      <c r="EL72" s="8" t="s">
        <v>271</v>
      </c>
      <c r="EM72" s="8" t="s">
        <v>272</v>
      </c>
      <c r="EN72" s="8"/>
      <c r="EO72" s="8" t="s">
        <v>310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181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181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181</v>
      </c>
      <c r="HF72" s="8" t="s">
        <v>181</v>
      </c>
      <c r="HG72" s="8"/>
      <c r="HH72" s="8"/>
      <c r="HI72" s="8"/>
      <c r="HJ72" s="8"/>
      <c r="HK72" s="8"/>
      <c r="HL72" s="8"/>
      <c r="HM72" s="8" t="s">
        <v>181</v>
      </c>
      <c r="HN72" s="8" t="s">
        <v>273</v>
      </c>
      <c r="HO72" s="8" t="s">
        <v>274</v>
      </c>
      <c r="HP72" s="8" t="s">
        <v>271</v>
      </c>
      <c r="HQ72" s="8" t="s">
        <v>271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181</v>
      </c>
      <c r="F73" t="s">
        <v>306</v>
      </c>
      <c r="G73" t="s">
        <v>307</v>
      </c>
      <c r="H73" t="s">
        <v>210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181</v>
      </c>
      <c r="BE73" t="s">
        <v>181</v>
      </c>
      <c r="BF73" t="s">
        <v>181</v>
      </c>
      <c r="BG73" t="s">
        <v>181</v>
      </c>
      <c r="BH73">
        <v>0</v>
      </c>
      <c r="BI73">
        <v>2</v>
      </c>
      <c r="BJ73" t="s">
        <v>308</v>
      </c>
      <c r="BM73">
        <v>108001</v>
      </c>
      <c r="BN73">
        <v>0</v>
      </c>
      <c r="BO73" t="s">
        <v>181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181</v>
      </c>
      <c r="BZ73">
        <v>97</v>
      </c>
      <c r="CA73">
        <v>51</v>
      </c>
      <c r="CB73" t="s">
        <v>181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309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181</v>
      </c>
      <c r="DD73" t="s">
        <v>247</v>
      </c>
      <c r="DE73" t="s">
        <v>298</v>
      </c>
      <c r="DF73" t="s">
        <v>298</v>
      </c>
      <c r="DG73" t="s">
        <v>298</v>
      </c>
      <c r="DH73" t="s">
        <v>181</v>
      </c>
      <c r="DI73" t="s">
        <v>298</v>
      </c>
      <c r="DJ73" t="s">
        <v>298</v>
      </c>
      <c r="DK73" t="s">
        <v>181</v>
      </c>
      <c r="DL73" t="s">
        <v>181</v>
      </c>
      <c r="DM73" t="s">
        <v>181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210</v>
      </c>
      <c r="DW73" t="s">
        <v>210</v>
      </c>
      <c r="DX73">
        <v>1</v>
      </c>
      <c r="DZ73" t="s">
        <v>181</v>
      </c>
      <c r="EA73" t="s">
        <v>181</v>
      </c>
      <c r="EB73" t="s">
        <v>181</v>
      </c>
      <c r="EC73" t="s">
        <v>181</v>
      </c>
      <c r="EE73">
        <v>82815029</v>
      </c>
      <c r="EF73">
        <v>3</v>
      </c>
      <c r="EG73" t="s">
        <v>270</v>
      </c>
      <c r="EH73">
        <v>0</v>
      </c>
      <c r="EI73" t="s">
        <v>181</v>
      </c>
      <c r="EJ73">
        <v>2</v>
      </c>
      <c r="EK73">
        <v>108001</v>
      </c>
      <c r="EL73" t="s">
        <v>271</v>
      </c>
      <c r="EM73" t="s">
        <v>272</v>
      </c>
      <c r="EO73" t="s">
        <v>310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181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181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181</v>
      </c>
      <c r="HF73" t="s">
        <v>181</v>
      </c>
      <c r="HM73" t="s">
        <v>181</v>
      </c>
      <c r="HN73" t="s">
        <v>273</v>
      </c>
      <c r="HO73" t="s">
        <v>274</v>
      </c>
      <c r="HP73" t="s">
        <v>271</v>
      </c>
      <c r="HQ73" t="s">
        <v>271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181</v>
      </c>
      <c r="F74" s="8" t="s">
        <v>275</v>
      </c>
      <c r="G74" s="8" t="s">
        <v>276</v>
      </c>
      <c r="H74" s="8" t="s">
        <v>70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181</v>
      </c>
      <c r="BE74" s="8" t="s">
        <v>181</v>
      </c>
      <c r="BF74" s="8" t="s">
        <v>181</v>
      </c>
      <c r="BG74" s="8" t="s">
        <v>181</v>
      </c>
      <c r="BH74" s="8">
        <v>3</v>
      </c>
      <c r="BI74" s="8">
        <v>2</v>
      </c>
      <c r="BJ74" s="8" t="s">
        <v>181</v>
      </c>
      <c r="BK74" s="8"/>
      <c r="BL74" s="8"/>
      <c r="BM74" s="8">
        <v>108001</v>
      </c>
      <c r="BN74" s="8">
        <v>0</v>
      </c>
      <c r="BO74" s="8" t="s">
        <v>181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181</v>
      </c>
      <c r="BZ74" s="8">
        <v>97</v>
      </c>
      <c r="CA74" s="8">
        <v>51</v>
      </c>
      <c r="CB74" s="8" t="s">
        <v>181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181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181</v>
      </c>
      <c r="DD74" s="8" t="s">
        <v>181</v>
      </c>
      <c r="DE74" s="8" t="s">
        <v>181</v>
      </c>
      <c r="DF74" s="8" t="s">
        <v>181</v>
      </c>
      <c r="DG74" s="8" t="s">
        <v>181</v>
      </c>
      <c r="DH74" s="8" t="s">
        <v>181</v>
      </c>
      <c r="DI74" s="8" t="s">
        <v>181</v>
      </c>
      <c r="DJ74" s="8" t="s">
        <v>181</v>
      </c>
      <c r="DK74" s="8" t="s">
        <v>181</v>
      </c>
      <c r="DL74" s="8" t="s">
        <v>181</v>
      </c>
      <c r="DM74" s="8" t="s">
        <v>181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70</v>
      </c>
      <c r="DW74" s="8" t="s">
        <v>70</v>
      </c>
      <c r="DX74" s="8">
        <v>1</v>
      </c>
      <c r="DY74" s="8"/>
      <c r="DZ74" s="8" t="s">
        <v>181</v>
      </c>
      <c r="EA74" s="8" t="s">
        <v>181</v>
      </c>
      <c r="EB74" s="8" t="s">
        <v>181</v>
      </c>
      <c r="EC74" s="8" t="s">
        <v>181</v>
      </c>
      <c r="ED74" s="8"/>
      <c r="EE74" s="8">
        <v>82815029</v>
      </c>
      <c r="EF74" s="8">
        <v>3</v>
      </c>
      <c r="EG74" s="8" t="s">
        <v>270</v>
      </c>
      <c r="EH74" s="8">
        <v>0</v>
      </c>
      <c r="EI74" s="8" t="s">
        <v>181</v>
      </c>
      <c r="EJ74" s="8">
        <v>2</v>
      </c>
      <c r="EK74" s="8">
        <v>108001</v>
      </c>
      <c r="EL74" s="8" t="s">
        <v>271</v>
      </c>
      <c r="EM74" s="8" t="s">
        <v>272</v>
      </c>
      <c r="EN74" s="8"/>
      <c r="EO74" s="8" t="s">
        <v>181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181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181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181</v>
      </c>
      <c r="HF74" s="8" t="s">
        <v>181</v>
      </c>
      <c r="HG74" s="8"/>
      <c r="HH74" s="8"/>
      <c r="HI74" s="8"/>
      <c r="HJ74" s="8"/>
      <c r="HK74" s="8"/>
      <c r="HL74" s="8"/>
      <c r="HM74" s="8" t="s">
        <v>181</v>
      </c>
      <c r="HN74" s="8" t="s">
        <v>273</v>
      </c>
      <c r="HO74" s="8" t="s">
        <v>274</v>
      </c>
      <c r="HP74" s="8" t="s">
        <v>271</v>
      </c>
      <c r="HQ74" s="8" t="s">
        <v>271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181</v>
      </c>
      <c r="F75" t="s">
        <v>275</v>
      </c>
      <c r="G75" t="s">
        <v>276</v>
      </c>
      <c r="H75" t="s">
        <v>70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181</v>
      </c>
      <c r="BE75" t="s">
        <v>181</v>
      </c>
      <c r="BF75" t="s">
        <v>181</v>
      </c>
      <c r="BG75" t="s">
        <v>181</v>
      </c>
      <c r="BH75">
        <v>3</v>
      </c>
      <c r="BI75">
        <v>2</v>
      </c>
      <c r="BJ75" t="s">
        <v>181</v>
      </c>
      <c r="BM75">
        <v>108001</v>
      </c>
      <c r="BN75">
        <v>0</v>
      </c>
      <c r="BO75" t="s">
        <v>181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181</v>
      </c>
      <c r="BZ75">
        <v>97</v>
      </c>
      <c r="CA75">
        <v>51</v>
      </c>
      <c r="CB75" t="s">
        <v>181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181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181</v>
      </c>
      <c r="DD75" t="s">
        <v>181</v>
      </c>
      <c r="DE75" t="s">
        <v>181</v>
      </c>
      <c r="DF75" t="s">
        <v>181</v>
      </c>
      <c r="DG75" t="s">
        <v>181</v>
      </c>
      <c r="DH75" t="s">
        <v>181</v>
      </c>
      <c r="DI75" t="s">
        <v>181</v>
      </c>
      <c r="DJ75" t="s">
        <v>181</v>
      </c>
      <c r="DK75" t="s">
        <v>181</v>
      </c>
      <c r="DL75" t="s">
        <v>181</v>
      </c>
      <c r="DM75" t="s">
        <v>181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70</v>
      </c>
      <c r="DW75" t="s">
        <v>70</v>
      </c>
      <c r="DX75">
        <v>1</v>
      </c>
      <c r="DZ75" t="s">
        <v>181</v>
      </c>
      <c r="EA75" t="s">
        <v>181</v>
      </c>
      <c r="EB75" t="s">
        <v>181</v>
      </c>
      <c r="EC75" t="s">
        <v>181</v>
      </c>
      <c r="EE75">
        <v>82815029</v>
      </c>
      <c r="EF75">
        <v>3</v>
      </c>
      <c r="EG75" t="s">
        <v>270</v>
      </c>
      <c r="EH75">
        <v>0</v>
      </c>
      <c r="EI75" t="s">
        <v>181</v>
      </c>
      <c r="EJ75">
        <v>2</v>
      </c>
      <c r="EK75">
        <v>108001</v>
      </c>
      <c r="EL75" t="s">
        <v>271</v>
      </c>
      <c r="EM75" t="s">
        <v>272</v>
      </c>
      <c r="EO75" t="s">
        <v>181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181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181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181</v>
      </c>
      <c r="HF75" t="s">
        <v>181</v>
      </c>
      <c r="HM75" t="s">
        <v>181</v>
      </c>
      <c r="HN75" t="s">
        <v>273</v>
      </c>
      <c r="HO75" t="s">
        <v>274</v>
      </c>
      <c r="HP75" t="s">
        <v>271</v>
      </c>
      <c r="HQ75" t="s">
        <v>271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ROUND(SUMIF(AA28:AA75,"=85260822",O28:O75),2)</f>
        <v>0</v>
      </c>
      <c r="AC77" s="7">
        <f ca="1">ROUND(SUMIF(AA28:AA75,"=85260822",P28:P75),2)</f>
        <v>0</v>
      </c>
      <c r="AD77" s="7">
        <f ca="1">ROUND(SUMIF(AA28:AA75,"=85260822",Q28:Q75),2)</f>
        <v>0</v>
      </c>
      <c r="AE77" s="7">
        <f ca="1">ROUND(SUMIF(AA28:AA75,"=85260822",R28:R75),2)</f>
        <v>0</v>
      </c>
      <c r="AF77" s="7">
        <f ca="1">ROUND(SUMIF(AA28:AA75,"=85260822",S28:S75),2)</f>
        <v>0</v>
      </c>
      <c r="AG77" s="7">
        <f>ROUND(SUMIF(AA28:AA75,"=85260822",T28:T75),2)</f>
        <v>0</v>
      </c>
      <c r="AH77" s="7">
        <f ca="1">SUMIF(AA28:AA75,"=85260822",U28:U75)</f>
        <v>0</v>
      </c>
      <c r="AI77" s="7">
        <f ca="1">SUMIF(AA28:AA75,"=85260822",V28:V75)</f>
        <v>0</v>
      </c>
      <c r="AJ77" s="7">
        <f>ROUND(SUMIF(AA28:AA75,"=85260822",W28:W75),2)</f>
        <v>0</v>
      </c>
      <c r="AK77" s="7">
        <f ca="1">ROUND(SUMIF(AA28:AA75,"=85260822",X28:X75),2)</f>
        <v>0</v>
      </c>
      <c r="AL77" s="7">
        <f ca="1">ROUND(SUMIF(AA28:AA75,"=85260822",Y28:Y75),2)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ROUND(SUMIF(AA28:AA75,"=85260822",FQ28:FQ75),2)</f>
        <v>0</v>
      </c>
      <c r="BY77" s="7">
        <f>ROUND(SUMIF(AA28:AA75,"=85260822",FR28:FR75),2)</f>
        <v>0</v>
      </c>
      <c r="BZ77" s="7">
        <f ca="1">ROUND(SUMIF(AA28:AA75,"=85260822",GL28:GL75),2)</f>
        <v>0</v>
      </c>
      <c r="CA77" s="7">
        <f ca="1">ROUND(SUMIF(AA28:AA75,"=85260822",GM28:GM75),2)</f>
        <v>0</v>
      </c>
      <c r="CB77" s="7">
        <f ca="1">ROUND(SUMIF(AA28:AA75,"=85260822",GN28:GN75),2)</f>
        <v>0</v>
      </c>
      <c r="CC77" s="7">
        <f ca="1">ROUND(SUMIF(AA28:AA75,"=85260822",GO28:GO75),2)</f>
        <v>0</v>
      </c>
      <c r="CD77" s="7">
        <f ca="1">ROUND(SUMIF(AA28:AA75,"=85260822",GP28:GP75),2)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ROUND(SUMIF(AA28:AA75,"=85260822",GX28:GX75),2)</f>
        <v>0</v>
      </c>
      <c r="CK77" s="7">
        <f>ROUND(SUMIF(AA28:AA75,"=85260822",GY28:GY75),2)</f>
        <v>0</v>
      </c>
      <c r="CL77" s="7">
        <f>ROUND(SUMIF(AA28:AA75,"=85260822",GZ28:GZ75),2)</f>
        <v>0</v>
      </c>
      <c r="CM77" s="7">
        <f>ROUND(SUMIF(AA28:AA75,"=85260822",HD28:HD75),2)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ROUND(SUMIF(AA28:AA75,"=85260757",O28:O75),2)</f>
        <v>0</v>
      </c>
      <c r="DU77" s="4">
        <f ca="1">ROUND(SUMIF(AA28:AA75,"=85260757",P28:P75),2)</f>
        <v>0</v>
      </c>
      <c r="DV77" s="4">
        <f ca="1">ROUND(SUMIF(AA28:AA75,"=85260757",Q28:Q75),2)</f>
        <v>0</v>
      </c>
      <c r="DW77" s="4">
        <f ca="1">ROUND(SUMIF(AA28:AA75,"=85260757",R28:R75),2)</f>
        <v>0</v>
      </c>
      <c r="DX77" s="4">
        <f ca="1">ROUND(SUMIF(AA28:AA75,"=85260757",S28:S75),2)</f>
        <v>0</v>
      </c>
      <c r="DY77" s="4">
        <f>ROUND(SUMIF(AA28:AA75,"=85260757",T28:T75),2)</f>
        <v>0</v>
      </c>
      <c r="DZ77" s="4">
        <f ca="1">SUMIF(AA28:AA75,"=85260757",U28:U75)</f>
        <v>0</v>
      </c>
      <c r="EA77" s="4">
        <f ca="1">SUMIF(AA28:AA75,"=85260757",V28:V75)</f>
        <v>0</v>
      </c>
      <c r="EB77" s="4">
        <f>ROUND(SUMIF(AA28:AA75,"=85260757",W28:W75),2)</f>
        <v>0</v>
      </c>
      <c r="EC77" s="4">
        <f ca="1">ROUND(SUMIF(AA28:AA75,"=85260757",X28:X75),2)</f>
        <v>0</v>
      </c>
      <c r="ED77" s="4">
        <f ca="1">ROUND(SUMIF(AA28:AA75,"=85260757",Y28:Y75),2)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ROUND(SUMIF(AA28:AA75,"=85260757",FQ28:FQ75),2)</f>
        <v>0</v>
      </c>
      <c r="FQ77" s="4">
        <f>ROUND(SUMIF(AA28:AA75,"=85260757",FR28:FR75),2)</f>
        <v>0</v>
      </c>
      <c r="FR77" s="4">
        <f ca="1">ROUND(SUMIF(AA28:AA75,"=85260757",GL28:GL75),2)</f>
        <v>0</v>
      </c>
      <c r="FS77" s="4">
        <f ca="1">ROUND(SUMIF(AA28:AA75,"=85260757",GM28:GM75),2)</f>
        <v>0</v>
      </c>
      <c r="FT77" s="4">
        <f ca="1">ROUND(SUMIF(AA28:AA75,"=85260757",GN28:GN75),2)</f>
        <v>0</v>
      </c>
      <c r="FU77" s="4">
        <f ca="1">ROUND(SUMIF(AA28:AA75,"=85260757",GO28:GO75),2)</f>
        <v>0</v>
      </c>
      <c r="FV77" s="4">
        <f ca="1">ROUND(SUMIF(AA28:AA75,"=85260757",GP28:GP75),2)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ROUND(SUMIF(AA28:AA75,"=85260757",GX28:GX75),2)</f>
        <v>0</v>
      </c>
      <c r="GC77" s="4">
        <f>ROUND(SUMIF(AA28:AA75,"=85260757",GY28:GY75),2)</f>
        <v>0</v>
      </c>
      <c r="GD77" s="4">
        <f>ROUND(SUMIF(AA28:AA75,"=85260757",GZ28:GZ75),2)</f>
        <v>0</v>
      </c>
      <c r="GE77" s="4">
        <f>ROUND(SUMIF(AA28:AA75,"=85260757",HD28:HD75),2)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311</v>
      </c>
      <c r="H79" s="9" t="s">
        <v>312</v>
      </c>
      <c r="I79" s="9"/>
      <c r="J79" s="9"/>
      <c r="K79" s="9">
        <v>201</v>
      </c>
      <c r="L79" s="9">
        <v>1</v>
      </c>
      <c r="M79" s="9">
        <v>3</v>
      </c>
      <c r="N79" s="9" t="s">
        <v>181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313</v>
      </c>
      <c r="H80" s="9" t="s">
        <v>314</v>
      </c>
      <c r="I80" s="9"/>
      <c r="J80" s="9"/>
      <c r="K80" s="9">
        <v>202</v>
      </c>
      <c r="L80" s="9">
        <v>2</v>
      </c>
      <c r="M80" s="9">
        <v>3</v>
      </c>
      <c r="N80" s="9" t="s">
        <v>181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315</v>
      </c>
      <c r="H81" s="9" t="s">
        <v>316</v>
      </c>
      <c r="I81" s="9"/>
      <c r="J81" s="9"/>
      <c r="K81" s="9">
        <v>222</v>
      </c>
      <c r="L81" s="9">
        <v>3</v>
      </c>
      <c r="M81" s="9">
        <v>3</v>
      </c>
      <c r="N81" s="9" t="s">
        <v>181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317</v>
      </c>
      <c r="H82" s="9" t="s">
        <v>318</v>
      </c>
      <c r="I82" s="9"/>
      <c r="J82" s="9"/>
      <c r="K82" s="9">
        <v>225</v>
      </c>
      <c r="L82" s="9">
        <v>4</v>
      </c>
      <c r="M82" s="9">
        <v>3</v>
      </c>
      <c r="N82" s="9" t="s">
        <v>181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319</v>
      </c>
      <c r="H83" s="9" t="s">
        <v>320</v>
      </c>
      <c r="I83" s="9"/>
      <c r="J83" s="9"/>
      <c r="K83" s="9">
        <v>226</v>
      </c>
      <c r="L83" s="9">
        <v>5</v>
      </c>
      <c r="M83" s="9">
        <v>3</v>
      </c>
      <c r="N83" s="9" t="s">
        <v>181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321</v>
      </c>
      <c r="H84" s="9" t="s">
        <v>322</v>
      </c>
      <c r="I84" s="9"/>
      <c r="J84" s="9"/>
      <c r="K84" s="9">
        <v>227</v>
      </c>
      <c r="L84" s="9">
        <v>6</v>
      </c>
      <c r="M84" s="9">
        <v>3</v>
      </c>
      <c r="N84" s="9" t="s">
        <v>181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323</v>
      </c>
      <c r="H85" s="9" t="s">
        <v>324</v>
      </c>
      <c r="I85" s="9"/>
      <c r="J85" s="9"/>
      <c r="K85" s="9">
        <v>228</v>
      </c>
      <c r="L85" s="9">
        <v>7</v>
      </c>
      <c r="M85" s="9">
        <v>3</v>
      </c>
      <c r="N85" s="9" t="s">
        <v>181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325</v>
      </c>
      <c r="H86" s="9" t="s">
        <v>326</v>
      </c>
      <c r="I86" s="9"/>
      <c r="J86" s="9"/>
      <c r="K86" s="9">
        <v>216</v>
      </c>
      <c r="L86" s="9">
        <v>8</v>
      </c>
      <c r="M86" s="9">
        <v>3</v>
      </c>
      <c r="N86" s="9" t="s">
        <v>181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327</v>
      </c>
      <c r="H87" s="9" t="s">
        <v>328</v>
      </c>
      <c r="I87" s="9"/>
      <c r="J87" s="9"/>
      <c r="K87" s="9">
        <v>223</v>
      </c>
      <c r="L87" s="9">
        <v>9</v>
      </c>
      <c r="M87" s="9">
        <v>3</v>
      </c>
      <c r="N87" s="9" t="s">
        <v>181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329</v>
      </c>
      <c r="H88" s="9" t="s">
        <v>330</v>
      </c>
      <c r="I88" s="9"/>
      <c r="J88" s="9"/>
      <c r="K88" s="9">
        <v>229</v>
      </c>
      <c r="L88" s="9">
        <v>10</v>
      </c>
      <c r="M88" s="9">
        <v>3</v>
      </c>
      <c r="N88" s="9" t="s">
        <v>181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331</v>
      </c>
      <c r="H89" s="9" t="s">
        <v>332</v>
      </c>
      <c r="I89" s="9"/>
      <c r="J89" s="9"/>
      <c r="K89" s="9">
        <v>203</v>
      </c>
      <c r="L89" s="9">
        <v>11</v>
      </c>
      <c r="M89" s="9">
        <v>3</v>
      </c>
      <c r="N89" s="9" t="s">
        <v>181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333</v>
      </c>
      <c r="H90" s="9" t="s">
        <v>334</v>
      </c>
      <c r="I90" s="9"/>
      <c r="J90" s="9"/>
      <c r="K90" s="9">
        <v>231</v>
      </c>
      <c r="L90" s="9">
        <v>12</v>
      </c>
      <c r="M90" s="9">
        <v>3</v>
      </c>
      <c r="N90" s="9" t="s">
        <v>181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335</v>
      </c>
      <c r="H91" s="9" t="s">
        <v>336</v>
      </c>
      <c r="I91" s="9"/>
      <c r="J91" s="9"/>
      <c r="K91" s="9">
        <v>204</v>
      </c>
      <c r="L91" s="9">
        <v>13</v>
      </c>
      <c r="M91" s="9">
        <v>3</v>
      </c>
      <c r="N91" s="9" t="s">
        <v>181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337</v>
      </c>
      <c r="H92" s="9" t="s">
        <v>338</v>
      </c>
      <c r="I92" s="9"/>
      <c r="J92" s="9"/>
      <c r="K92" s="9">
        <v>205</v>
      </c>
      <c r="L92" s="9">
        <v>14</v>
      </c>
      <c r="M92" s="9">
        <v>3</v>
      </c>
      <c r="N92" s="9" t="s">
        <v>181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339</v>
      </c>
      <c r="H93" s="9" t="s">
        <v>340</v>
      </c>
      <c r="I93" s="9"/>
      <c r="J93" s="9"/>
      <c r="K93" s="9">
        <v>232</v>
      </c>
      <c r="L93" s="9">
        <v>15</v>
      </c>
      <c r="M93" s="9">
        <v>3</v>
      </c>
      <c r="N93" s="9" t="s">
        <v>181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341</v>
      </c>
      <c r="H94" s="9" t="s">
        <v>342</v>
      </c>
      <c r="I94" s="9"/>
      <c r="J94" s="9"/>
      <c r="K94" s="9">
        <v>214</v>
      </c>
      <c r="L94" s="9">
        <v>16</v>
      </c>
      <c r="M94" s="9">
        <v>3</v>
      </c>
      <c r="N94" s="9" t="s">
        <v>181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343</v>
      </c>
      <c r="H95" s="9" t="s">
        <v>344</v>
      </c>
      <c r="I95" s="9"/>
      <c r="J95" s="9"/>
      <c r="K95" s="9">
        <v>215</v>
      </c>
      <c r="L95" s="9">
        <v>17</v>
      </c>
      <c r="M95" s="9">
        <v>3</v>
      </c>
      <c r="N95" s="9" t="s">
        <v>181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345</v>
      </c>
      <c r="H96" s="9" t="s">
        <v>346</v>
      </c>
      <c r="I96" s="9"/>
      <c r="J96" s="9"/>
      <c r="K96" s="9">
        <v>217</v>
      </c>
      <c r="L96" s="9">
        <v>18</v>
      </c>
      <c r="M96" s="9">
        <v>3</v>
      </c>
      <c r="N96" s="9" t="s">
        <v>181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347</v>
      </c>
      <c r="H97" s="9" t="s">
        <v>348</v>
      </c>
      <c r="I97" s="9"/>
      <c r="J97" s="9"/>
      <c r="K97" s="9">
        <v>230</v>
      </c>
      <c r="L97" s="9">
        <v>19</v>
      </c>
      <c r="M97" s="9">
        <v>3</v>
      </c>
      <c r="N97" s="9" t="s">
        <v>181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349</v>
      </c>
      <c r="H98" s="9" t="s">
        <v>350</v>
      </c>
      <c r="I98" s="9"/>
      <c r="J98" s="9"/>
      <c r="K98" s="9">
        <v>206</v>
      </c>
      <c r="L98" s="9">
        <v>20</v>
      </c>
      <c r="M98" s="9">
        <v>3</v>
      </c>
      <c r="N98" s="9" t="s">
        <v>181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351</v>
      </c>
      <c r="H99" s="9" t="s">
        <v>352</v>
      </c>
      <c r="I99" s="9"/>
      <c r="J99" s="9"/>
      <c r="K99" s="9">
        <v>207</v>
      </c>
      <c r="L99" s="9">
        <v>21</v>
      </c>
      <c r="M99" s="9">
        <v>3</v>
      </c>
      <c r="N99" s="9" t="s">
        <v>181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353</v>
      </c>
      <c r="H100" s="9" t="s">
        <v>354</v>
      </c>
      <c r="I100" s="9"/>
      <c r="J100" s="9"/>
      <c r="K100" s="9">
        <v>208</v>
      </c>
      <c r="L100" s="9">
        <v>22</v>
      </c>
      <c r="M100" s="9">
        <v>3</v>
      </c>
      <c r="N100" s="9" t="s">
        <v>181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355</v>
      </c>
      <c r="H101" s="9" t="s">
        <v>356</v>
      </c>
      <c r="I101" s="9"/>
      <c r="J101" s="9"/>
      <c r="K101" s="9">
        <v>209</v>
      </c>
      <c r="L101" s="9">
        <v>23</v>
      </c>
      <c r="M101" s="9">
        <v>3</v>
      </c>
      <c r="N101" s="9" t="s">
        <v>181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357</v>
      </c>
      <c r="H102" s="9" t="s">
        <v>358</v>
      </c>
      <c r="I102" s="9"/>
      <c r="J102" s="9"/>
      <c r="K102" s="9">
        <v>233</v>
      </c>
      <c r="L102" s="9">
        <v>24</v>
      </c>
      <c r="M102" s="9">
        <v>3</v>
      </c>
      <c r="N102" s="9" t="s">
        <v>181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359</v>
      </c>
      <c r="H103" s="9" t="s">
        <v>360</v>
      </c>
      <c r="I103" s="9"/>
      <c r="J103" s="9"/>
      <c r="K103" s="9">
        <v>210</v>
      </c>
      <c r="L103" s="9">
        <v>25</v>
      </c>
      <c r="M103" s="9">
        <v>3</v>
      </c>
      <c r="N103" s="9" t="s">
        <v>181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361</v>
      </c>
      <c r="H104" s="9" t="s">
        <v>362</v>
      </c>
      <c r="I104" s="9"/>
      <c r="J104" s="9"/>
      <c r="K104" s="9">
        <v>211</v>
      </c>
      <c r="L104" s="9">
        <v>26</v>
      </c>
      <c r="M104" s="9">
        <v>3</v>
      </c>
      <c r="N104" s="9" t="s">
        <v>181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363</v>
      </c>
      <c r="H105" s="9" t="s">
        <v>364</v>
      </c>
      <c r="I105" s="9"/>
      <c r="J105" s="9"/>
      <c r="K105" s="9">
        <v>224</v>
      </c>
      <c r="L105" s="9">
        <v>27</v>
      </c>
      <c r="M105" s="9">
        <v>3</v>
      </c>
      <c r="N105" s="9" t="s">
        <v>181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206</v>
      </c>
      <c r="G107" s="1" t="s">
        <v>365</v>
      </c>
      <c r="H107" s="1" t="s">
        <v>181</v>
      </c>
      <c r="I107" s="1">
        <v>0</v>
      </c>
      <c r="J107" s="1"/>
      <c r="K107" s="1">
        <v>0</v>
      </c>
      <c r="L107" s="1"/>
      <c r="M107" s="1" t="s">
        <v>181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181</v>
      </c>
      <c r="V107" s="1">
        <v>0</v>
      </c>
      <c r="W107" s="1"/>
      <c r="X107" s="1"/>
      <c r="Y107" s="1"/>
      <c r="Z107" s="1"/>
      <c r="AA107" s="1"/>
      <c r="AB107" s="1" t="s">
        <v>181</v>
      </c>
      <c r="AC107" s="1" t="s">
        <v>181</v>
      </c>
      <c r="AD107" s="1" t="s">
        <v>181</v>
      </c>
      <c r="AE107" s="1" t="s">
        <v>181</v>
      </c>
      <c r="AF107" s="1" t="s">
        <v>181</v>
      </c>
      <c r="AG107" s="1" t="s">
        <v>181</v>
      </c>
      <c r="AH107" s="1"/>
      <c r="AI107" s="1"/>
      <c r="AJ107" s="1"/>
      <c r="AK107" s="1"/>
      <c r="AL107" s="1"/>
      <c r="AM107" s="1"/>
      <c r="AN107" s="1"/>
      <c r="AO107" s="1"/>
      <c r="AP107" s="1" t="s">
        <v>181</v>
      </c>
      <c r="AQ107" s="1" t="s">
        <v>181</v>
      </c>
      <c r="AR107" s="1" t="s">
        <v>181</v>
      </c>
      <c r="AS107" s="1"/>
      <c r="AT107" s="1"/>
      <c r="AU107" s="1"/>
      <c r="AV107" s="1"/>
      <c r="AW107" s="1"/>
      <c r="AX107" s="1"/>
      <c r="AY107" s="1"/>
      <c r="AZ107" s="1" t="s">
        <v>181</v>
      </c>
      <c r="BA107" s="1"/>
      <c r="BB107" s="1" t="s">
        <v>181</v>
      </c>
      <c r="BC107" s="1" t="s">
        <v>181</v>
      </c>
      <c r="BD107" s="1" t="s">
        <v>181</v>
      </c>
      <c r="BE107" s="1" t="s">
        <v>181</v>
      </c>
      <c r="BF107" s="1" t="s">
        <v>181</v>
      </c>
      <c r="BG107" s="1" t="s">
        <v>181</v>
      </c>
      <c r="BH107" s="1" t="s">
        <v>181</v>
      </c>
      <c r="BI107" s="1" t="s">
        <v>181</v>
      </c>
      <c r="BJ107" s="1" t="s">
        <v>181</v>
      </c>
      <c r="BK107" s="1" t="s">
        <v>181</v>
      </c>
      <c r="BL107" s="1" t="s">
        <v>181</v>
      </c>
      <c r="BM107" s="1" t="s">
        <v>181</v>
      </c>
      <c r="BN107" s="1" t="s">
        <v>181</v>
      </c>
      <c r="BO107" s="1" t="s">
        <v>181</v>
      </c>
      <c r="BP107" s="1" t="s">
        <v>181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33013.59</v>
      </c>
      <c r="P109" s="7">
        <f ca="1" t="shared" si="54"/>
        <v>68.42</v>
      </c>
      <c r="Q109" s="7">
        <f ca="1" t="shared" si="54"/>
        <v>10662.2</v>
      </c>
      <c r="R109" s="7">
        <f ca="1" t="shared" si="54"/>
        <v>6403.08</v>
      </c>
      <c r="S109" s="7">
        <f ca="1" t="shared" si="54"/>
        <v>15879.89</v>
      </c>
      <c r="T109" s="7">
        <f t="shared" si="54"/>
        <v>0</v>
      </c>
      <c r="U109" s="7">
        <f ca="1" t="shared" si="54"/>
        <v>20.780684</v>
      </c>
      <c r="V109" s="7">
        <f ca="1" t="shared" si="54"/>
        <v>7.1993105</v>
      </c>
      <c r="W109" s="7">
        <f t="shared" si="54"/>
        <v>0</v>
      </c>
      <c r="X109" s="7">
        <f ca="1" t="shared" si="54"/>
        <v>22951.46</v>
      </c>
      <c r="Y109" s="7">
        <f ca="1" t="shared" si="54"/>
        <v>13369.78</v>
      </c>
      <c r="Z109" s="7">
        <f t="shared" si="54"/>
        <v>0</v>
      </c>
      <c r="AA109" s="7">
        <f t="shared" si="54"/>
        <v>0</v>
      </c>
      <c r="AB109" s="7">
        <f ca="1" t="shared" si="54"/>
        <v>33013.59</v>
      </c>
      <c r="AC109" s="7">
        <f ca="1" t="shared" si="54"/>
        <v>68.42</v>
      </c>
      <c r="AD109" s="7">
        <f ca="1" t="shared" si="54"/>
        <v>10662.2</v>
      </c>
      <c r="AE109" s="7">
        <f ca="1" t="shared" si="54"/>
        <v>6403.08</v>
      </c>
      <c r="AF109" s="7">
        <f ca="1" t="shared" si="54"/>
        <v>15879.89</v>
      </c>
      <c r="AG109" s="7">
        <f t="shared" si="54"/>
        <v>0</v>
      </c>
      <c r="AH109" s="7">
        <f ca="1" t="shared" si="54"/>
        <v>20.780684</v>
      </c>
      <c r="AI109" s="7">
        <f ca="1" t="shared" si="54"/>
        <v>7.1993105</v>
      </c>
      <c r="AJ109" s="7">
        <f t="shared" si="54"/>
        <v>0</v>
      </c>
      <c r="AK109" s="7">
        <f ca="1" t="shared" si="54"/>
        <v>22951.46</v>
      </c>
      <c r="AL109" s="7">
        <f ca="1" t="shared" si="54"/>
        <v>13369.78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69334.83</v>
      </c>
      <c r="AS109" s="7">
        <f ca="1" t="shared" si="54"/>
        <v>69334.83</v>
      </c>
      <c r="AT109" s="7">
        <f ca="1" t="shared" si="54"/>
        <v>0</v>
      </c>
      <c r="AU109" s="7">
        <f ca="1" t="shared" si="54"/>
        <v>0</v>
      </c>
      <c r="AV109" s="7">
        <f ca="1" t="shared" si="54"/>
        <v>68.42</v>
      </c>
      <c r="AW109" s="7">
        <f ca="1" t="shared" si="54"/>
        <v>68.42</v>
      </c>
      <c r="AX109" s="7">
        <f ca="1" t="shared" si="54"/>
        <v>0</v>
      </c>
      <c r="AY109" s="7">
        <f ca="1" t="shared" si="54"/>
        <v>68.42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69334.83</v>
      </c>
      <c r="CB109" s="7">
        <f ca="1" t="shared" si="55"/>
        <v>69334.83</v>
      </c>
      <c r="CC109" s="7">
        <f ca="1" t="shared" si="55"/>
        <v>0</v>
      </c>
      <c r="CD109" s="7">
        <f ca="1" t="shared" si="55"/>
        <v>0</v>
      </c>
      <c r="CE109" s="7">
        <f ca="1" t="shared" si="55"/>
        <v>68.42</v>
      </c>
      <c r="CF109" s="7">
        <f ca="1" t="shared" si="55"/>
        <v>68.42</v>
      </c>
      <c r="CG109" s="7">
        <f ca="1" t="shared" si="55"/>
        <v>0</v>
      </c>
      <c r="CH109" s="7">
        <f ca="1" t="shared" si="55"/>
        <v>68.42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33013.59</v>
      </c>
      <c r="DH109" s="4">
        <f ca="1" t="shared" si="55"/>
        <v>68.42</v>
      </c>
      <c r="DI109" s="4">
        <f ca="1" t="shared" si="55"/>
        <v>10662.2</v>
      </c>
      <c r="DJ109" s="4">
        <f ca="1" t="shared" si="55"/>
        <v>6403.08</v>
      </c>
      <c r="DK109" s="4">
        <f ca="1" t="shared" si="55"/>
        <v>15879.89</v>
      </c>
      <c r="DL109" s="4">
        <f t="shared" si="55"/>
        <v>0</v>
      </c>
      <c r="DM109" s="4">
        <f ca="1" t="shared" si="55"/>
        <v>20.780684</v>
      </c>
      <c r="DN109" s="4">
        <f ca="1" t="shared" si="55"/>
        <v>7.1993105</v>
      </c>
      <c r="DO109" s="4">
        <f t="shared" si="55"/>
        <v>0</v>
      </c>
      <c r="DP109" s="4">
        <f ca="1" t="shared" si="55"/>
        <v>22951.46</v>
      </c>
      <c r="DQ109" s="4">
        <f ca="1" t="shared" si="55"/>
        <v>13369.78</v>
      </c>
      <c r="DR109" s="4">
        <f t="shared" si="55"/>
        <v>0</v>
      </c>
      <c r="DS109" s="4">
        <f t="shared" si="55"/>
        <v>0</v>
      </c>
      <c r="DT109" s="4">
        <f ca="1" t="shared" si="55"/>
        <v>33013.59</v>
      </c>
      <c r="DU109" s="4">
        <f ca="1" t="shared" si="55"/>
        <v>68.42</v>
      </c>
      <c r="DV109" s="4">
        <f ca="1" t="shared" si="55"/>
        <v>10662.2</v>
      </c>
      <c r="DW109" s="4">
        <f ca="1" t="shared" si="55"/>
        <v>6403.08</v>
      </c>
      <c r="DX109" s="4">
        <f ca="1" t="shared" si="55"/>
        <v>15879.89</v>
      </c>
      <c r="DY109" s="4">
        <f t="shared" si="55"/>
        <v>0</v>
      </c>
      <c r="DZ109" s="4">
        <f ca="1" t="shared" si="55"/>
        <v>20.780684</v>
      </c>
      <c r="EA109" s="4">
        <f ca="1" t="shared" si="55"/>
        <v>7.1993105</v>
      </c>
      <c r="EB109" s="4">
        <f t="shared" si="55"/>
        <v>0</v>
      </c>
      <c r="EC109" s="4">
        <f ca="1" t="shared" si="55"/>
        <v>22951.46</v>
      </c>
      <c r="ED109" s="4">
        <f ca="1" t="shared" si="55"/>
        <v>13369.78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69334.83</v>
      </c>
      <c r="EK109" s="4">
        <f ca="1" t="shared" si="55"/>
        <v>69334.83</v>
      </c>
      <c r="EL109" s="4">
        <f ca="1" t="shared" si="55"/>
        <v>0</v>
      </c>
      <c r="EM109" s="4">
        <f ca="1" t="shared" ref="EM109:GX109" si="56">EM196</f>
        <v>0</v>
      </c>
      <c r="EN109" s="4">
        <f ca="1" t="shared" si="56"/>
        <v>68.42</v>
      </c>
      <c r="EO109" s="4">
        <f ca="1" t="shared" si="56"/>
        <v>68.42</v>
      </c>
      <c r="EP109" s="4">
        <f ca="1" t="shared" si="56"/>
        <v>0</v>
      </c>
      <c r="EQ109" s="4">
        <f ca="1" t="shared" si="56"/>
        <v>68.42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69334.83</v>
      </c>
      <c r="FT109" s="4">
        <f ca="1" t="shared" si="56"/>
        <v>69334.83</v>
      </c>
      <c r="FU109" s="4">
        <f ca="1" t="shared" si="56"/>
        <v>0</v>
      </c>
      <c r="FV109" s="4">
        <f ca="1" t="shared" si="56"/>
        <v>0</v>
      </c>
      <c r="FW109" s="4">
        <f ca="1" t="shared" si="56"/>
        <v>68.42</v>
      </c>
      <c r="FX109" s="4">
        <f ca="1" t="shared" si="56"/>
        <v>68.42</v>
      </c>
      <c r="FY109" s="4">
        <f ca="1" t="shared" si="56"/>
        <v>0</v>
      </c>
      <c r="FZ109" s="4">
        <f ca="1" t="shared" si="56"/>
        <v>68.42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181</v>
      </c>
      <c r="F111" s="8" t="s">
        <v>366</v>
      </c>
      <c r="G111" s="8" t="s">
        <v>367</v>
      </c>
      <c r="H111" s="8" t="s">
        <v>210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181</v>
      </c>
      <c r="BE111" s="8" t="s">
        <v>181</v>
      </c>
      <c r="BF111" s="8" t="s">
        <v>181</v>
      </c>
      <c r="BG111" s="8" t="s">
        <v>181</v>
      </c>
      <c r="BH111" s="8">
        <v>0</v>
      </c>
      <c r="BI111" s="8">
        <v>1</v>
      </c>
      <c r="BJ111" s="8" t="s">
        <v>368</v>
      </c>
      <c r="BK111" s="8"/>
      <c r="BL111" s="8"/>
      <c r="BM111" s="8">
        <v>47001</v>
      </c>
      <c r="BN111" s="8">
        <v>0</v>
      </c>
      <c r="BO111" s="8" t="s">
        <v>181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181</v>
      </c>
      <c r="BZ111" s="8">
        <v>103</v>
      </c>
      <c r="CA111" s="8">
        <v>72</v>
      </c>
      <c r="CB111" s="8" t="s">
        <v>181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369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181</v>
      </c>
      <c r="DD111" s="8" t="s">
        <v>181</v>
      </c>
      <c r="DE111" s="8" t="s">
        <v>370</v>
      </c>
      <c r="DF111" s="8" t="s">
        <v>370</v>
      </c>
      <c r="DG111" s="8" t="s">
        <v>370</v>
      </c>
      <c r="DH111" s="8" t="s">
        <v>181</v>
      </c>
      <c r="DI111" s="8" t="s">
        <v>370</v>
      </c>
      <c r="DJ111" s="8" t="s">
        <v>370</v>
      </c>
      <c r="DK111" s="8" t="s">
        <v>181</v>
      </c>
      <c r="DL111" s="8" t="s">
        <v>181</v>
      </c>
      <c r="DM111" s="8" t="s">
        <v>181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210</v>
      </c>
      <c r="DW111" s="8" t="s">
        <v>210</v>
      </c>
      <c r="DX111" s="8">
        <v>1</v>
      </c>
      <c r="DY111" s="8"/>
      <c r="DZ111" s="8" t="s">
        <v>181</v>
      </c>
      <c r="EA111" s="8" t="s">
        <v>181</v>
      </c>
      <c r="EB111" s="8" t="s">
        <v>181</v>
      </c>
      <c r="EC111" s="8" t="s">
        <v>181</v>
      </c>
      <c r="ED111" s="8"/>
      <c r="EE111" s="8">
        <v>82815220</v>
      </c>
      <c r="EF111" s="8">
        <v>2</v>
      </c>
      <c r="EG111" s="8" t="s">
        <v>214</v>
      </c>
      <c r="EH111" s="8">
        <v>41</v>
      </c>
      <c r="EI111" s="8" t="s">
        <v>371</v>
      </c>
      <c r="EJ111" s="8">
        <v>1</v>
      </c>
      <c r="EK111" s="8">
        <v>47001</v>
      </c>
      <c r="EL111" s="8" t="s">
        <v>371</v>
      </c>
      <c r="EM111" s="8" t="s">
        <v>372</v>
      </c>
      <c r="EN111" s="8"/>
      <c r="EO111" s="8" t="s">
        <v>373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181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181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181</v>
      </c>
      <c r="HF111" s="8" t="s">
        <v>181</v>
      </c>
      <c r="HG111" s="8"/>
      <c r="HH111" s="8"/>
      <c r="HI111" s="8"/>
      <c r="HJ111" s="8"/>
      <c r="HK111" s="8"/>
      <c r="HL111" s="8"/>
      <c r="HM111" s="8" t="s">
        <v>181</v>
      </c>
      <c r="HN111" s="8" t="s">
        <v>374</v>
      </c>
      <c r="HO111" s="8" t="s">
        <v>375</v>
      </c>
      <c r="HP111" s="8" t="s">
        <v>371</v>
      </c>
      <c r="HQ111" s="8" t="s">
        <v>371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181</v>
      </c>
      <c r="F112" t="s">
        <v>366</v>
      </c>
      <c r="G112" t="s">
        <v>367</v>
      </c>
      <c r="H112" t="s">
        <v>210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181</v>
      </c>
      <c r="BE112" t="s">
        <v>181</v>
      </c>
      <c r="BF112" t="s">
        <v>181</v>
      </c>
      <c r="BG112" t="s">
        <v>181</v>
      </c>
      <c r="BH112">
        <v>0</v>
      </c>
      <c r="BI112">
        <v>1</v>
      </c>
      <c r="BJ112" t="s">
        <v>368</v>
      </c>
      <c r="BM112">
        <v>47001</v>
      </c>
      <c r="BN112">
        <v>0</v>
      </c>
      <c r="BO112" t="s">
        <v>181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181</v>
      </c>
      <c r="BZ112">
        <v>103</v>
      </c>
      <c r="CA112">
        <v>72</v>
      </c>
      <c r="CB112" t="s">
        <v>181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369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181</v>
      </c>
      <c r="DD112" t="s">
        <v>181</v>
      </c>
      <c r="DE112" t="s">
        <v>370</v>
      </c>
      <c r="DF112" t="s">
        <v>370</v>
      </c>
      <c r="DG112" t="s">
        <v>370</v>
      </c>
      <c r="DH112" t="s">
        <v>181</v>
      </c>
      <c r="DI112" t="s">
        <v>370</v>
      </c>
      <c r="DJ112" t="s">
        <v>370</v>
      </c>
      <c r="DK112" t="s">
        <v>181</v>
      </c>
      <c r="DL112" t="s">
        <v>181</v>
      </c>
      <c r="DM112" t="s">
        <v>181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210</v>
      </c>
      <c r="DW112" t="s">
        <v>210</v>
      </c>
      <c r="DX112">
        <v>1</v>
      </c>
      <c r="DZ112" t="s">
        <v>181</v>
      </c>
      <c r="EA112" t="s">
        <v>181</v>
      </c>
      <c r="EB112" t="s">
        <v>181</v>
      </c>
      <c r="EC112" t="s">
        <v>181</v>
      </c>
      <c r="EE112">
        <v>82815220</v>
      </c>
      <c r="EF112">
        <v>2</v>
      </c>
      <c r="EG112" t="s">
        <v>214</v>
      </c>
      <c r="EH112">
        <v>41</v>
      </c>
      <c r="EI112" t="s">
        <v>371</v>
      </c>
      <c r="EJ112">
        <v>1</v>
      </c>
      <c r="EK112">
        <v>47001</v>
      </c>
      <c r="EL112" t="s">
        <v>371</v>
      </c>
      <c r="EM112" t="s">
        <v>372</v>
      </c>
      <c r="EO112" t="s">
        <v>373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181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181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181</v>
      </c>
      <c r="HF112" t="s">
        <v>181</v>
      </c>
      <c r="HM112" t="s">
        <v>181</v>
      </c>
      <c r="HN112" t="s">
        <v>374</v>
      </c>
      <c r="HO112" t="s">
        <v>375</v>
      </c>
      <c r="HP112" t="s">
        <v>371</v>
      </c>
      <c r="HQ112" t="s">
        <v>371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181</v>
      </c>
      <c r="F113" s="8" t="s">
        <v>376</v>
      </c>
      <c r="G113" s="8" t="s">
        <v>377</v>
      </c>
      <c r="H113" s="8" t="s">
        <v>378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181</v>
      </c>
      <c r="BE113" s="8" t="s">
        <v>181</v>
      </c>
      <c r="BF113" s="8" t="s">
        <v>181</v>
      </c>
      <c r="BG113" s="8" t="s">
        <v>181</v>
      </c>
      <c r="BH113" s="8">
        <v>0</v>
      </c>
      <c r="BI113" s="8">
        <v>1</v>
      </c>
      <c r="BJ113" s="8" t="s">
        <v>379</v>
      </c>
      <c r="BK113" s="8"/>
      <c r="BL113" s="8"/>
      <c r="BM113" s="8">
        <v>1007</v>
      </c>
      <c r="BN113" s="8">
        <v>0</v>
      </c>
      <c r="BO113" s="8" t="s">
        <v>181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181</v>
      </c>
      <c r="BZ113" s="8">
        <v>89</v>
      </c>
      <c r="CA113" s="8">
        <v>41</v>
      </c>
      <c r="CB113" s="8" t="s">
        <v>181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369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181</v>
      </c>
      <c r="DD113" s="8" t="s">
        <v>181</v>
      </c>
      <c r="DE113" s="8" t="s">
        <v>370</v>
      </c>
      <c r="DF113" s="8" t="s">
        <v>370</v>
      </c>
      <c r="DG113" s="8" t="s">
        <v>370</v>
      </c>
      <c r="DH113" s="8" t="s">
        <v>181</v>
      </c>
      <c r="DI113" s="8" t="s">
        <v>370</v>
      </c>
      <c r="DJ113" s="8" t="s">
        <v>370</v>
      </c>
      <c r="DK113" s="8" t="s">
        <v>181</v>
      </c>
      <c r="DL113" s="8" t="s">
        <v>181</v>
      </c>
      <c r="DM113" s="8" t="s">
        <v>181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378</v>
      </c>
      <c r="DW113" s="8" t="s">
        <v>378</v>
      </c>
      <c r="DX113" s="8">
        <v>100</v>
      </c>
      <c r="DY113" s="8"/>
      <c r="DZ113" s="8" t="s">
        <v>181</v>
      </c>
      <c r="EA113" s="8" t="s">
        <v>181</v>
      </c>
      <c r="EB113" s="8" t="s">
        <v>181</v>
      </c>
      <c r="EC113" s="8" t="s">
        <v>181</v>
      </c>
      <c r="ED113" s="8"/>
      <c r="EE113" s="8">
        <v>82815131</v>
      </c>
      <c r="EF113" s="8">
        <v>2</v>
      </c>
      <c r="EG113" s="8" t="s">
        <v>214</v>
      </c>
      <c r="EH113" s="8">
        <v>1</v>
      </c>
      <c r="EI113" s="8" t="s">
        <v>380</v>
      </c>
      <c r="EJ113" s="8">
        <v>1</v>
      </c>
      <c r="EK113" s="8">
        <v>1007</v>
      </c>
      <c r="EL113" s="8" t="s">
        <v>381</v>
      </c>
      <c r="EM113" s="8" t="s">
        <v>382</v>
      </c>
      <c r="EN113" s="8"/>
      <c r="EO113" s="8" t="s">
        <v>373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181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181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181</v>
      </c>
      <c r="HF113" s="8" t="s">
        <v>181</v>
      </c>
      <c r="HG113" s="8"/>
      <c r="HH113" s="8"/>
      <c r="HI113" s="8"/>
      <c r="HJ113" s="8"/>
      <c r="HK113" s="8"/>
      <c r="HL113" s="8"/>
      <c r="HM113" s="8" t="s">
        <v>181</v>
      </c>
      <c r="HN113" s="8" t="s">
        <v>383</v>
      </c>
      <c r="HO113" s="8" t="s">
        <v>384</v>
      </c>
      <c r="HP113" s="8" t="s">
        <v>385</v>
      </c>
      <c r="HQ113" s="8" t="s">
        <v>385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181</v>
      </c>
      <c r="F114" t="s">
        <v>376</v>
      </c>
      <c r="G114" t="s">
        <v>377</v>
      </c>
      <c r="H114" t="s">
        <v>378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181</v>
      </c>
      <c r="BE114" t="s">
        <v>181</v>
      </c>
      <c r="BF114" t="s">
        <v>181</v>
      </c>
      <c r="BG114" t="s">
        <v>181</v>
      </c>
      <c r="BH114">
        <v>0</v>
      </c>
      <c r="BI114">
        <v>1</v>
      </c>
      <c r="BJ114" t="s">
        <v>379</v>
      </c>
      <c r="BM114">
        <v>1007</v>
      </c>
      <c r="BN114">
        <v>0</v>
      </c>
      <c r="BO114" t="s">
        <v>181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181</v>
      </c>
      <c r="BZ114">
        <v>89</v>
      </c>
      <c r="CA114">
        <v>41</v>
      </c>
      <c r="CB114" t="s">
        <v>181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369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181</v>
      </c>
      <c r="DD114" t="s">
        <v>181</v>
      </c>
      <c r="DE114" t="s">
        <v>370</v>
      </c>
      <c r="DF114" t="s">
        <v>370</v>
      </c>
      <c r="DG114" t="s">
        <v>370</v>
      </c>
      <c r="DH114" t="s">
        <v>181</v>
      </c>
      <c r="DI114" t="s">
        <v>370</v>
      </c>
      <c r="DJ114" t="s">
        <v>370</v>
      </c>
      <c r="DK114" t="s">
        <v>181</v>
      </c>
      <c r="DL114" t="s">
        <v>181</v>
      </c>
      <c r="DM114" t="s">
        <v>181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378</v>
      </c>
      <c r="DW114" t="s">
        <v>378</v>
      </c>
      <c r="DX114">
        <v>100</v>
      </c>
      <c r="DZ114" t="s">
        <v>181</v>
      </c>
      <c r="EA114" t="s">
        <v>181</v>
      </c>
      <c r="EB114" t="s">
        <v>181</v>
      </c>
      <c r="EC114" t="s">
        <v>181</v>
      </c>
      <c r="EE114">
        <v>82815131</v>
      </c>
      <c r="EF114">
        <v>2</v>
      </c>
      <c r="EG114" t="s">
        <v>214</v>
      </c>
      <c r="EH114">
        <v>1</v>
      </c>
      <c r="EI114" t="s">
        <v>380</v>
      </c>
      <c r="EJ114">
        <v>1</v>
      </c>
      <c r="EK114">
        <v>1007</v>
      </c>
      <c r="EL114" t="s">
        <v>381</v>
      </c>
      <c r="EM114" t="s">
        <v>382</v>
      </c>
      <c r="EO114" t="s">
        <v>373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181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181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181</v>
      </c>
      <c r="HF114" t="s">
        <v>181</v>
      </c>
      <c r="HM114" t="s">
        <v>181</v>
      </c>
      <c r="HN114" t="s">
        <v>383</v>
      </c>
      <c r="HO114" t="s">
        <v>384</v>
      </c>
      <c r="HP114" t="s">
        <v>385</v>
      </c>
      <c r="HQ114" t="s">
        <v>385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47</v>
      </c>
      <c r="F115" s="8" t="s">
        <v>233</v>
      </c>
      <c r="G115" s="8" t="s">
        <v>234</v>
      </c>
      <c r="H115" s="8" t="s">
        <v>210</v>
      </c>
      <c r="I115" s="8">
        <v>3</v>
      </c>
      <c r="J115" s="8">
        <v>0</v>
      </c>
      <c r="K115" s="8">
        <v>3</v>
      </c>
      <c r="L115" s="8">
        <v>3</v>
      </c>
      <c r="M115" s="8">
        <v>0</v>
      </c>
      <c r="N115" s="8">
        <f t="shared" si="57"/>
        <v>3</v>
      </c>
      <c r="O115" s="8">
        <f ca="1" t="shared" si="58"/>
        <v>4506.69</v>
      </c>
      <c r="P115" s="8">
        <f ca="1">SUMIF(SmtRes!AQ207:SmtRes!AQ211,"=1",SmtRes!DF207:SmtRes!DF211)</f>
        <v>0</v>
      </c>
      <c r="Q115" s="8">
        <f ca="1">SUMIF(SmtRes!AQ207:SmtRes!AQ211,"=1",SmtRes!DG207:SmtRes!DG211)</f>
        <v>1883.27</v>
      </c>
      <c r="R115" s="8">
        <f ca="1">SUMIF(SmtRes!AQ207:SmtRes!AQ211,"=1",SmtRes!DH207:SmtRes!DH211)</f>
        <v>1575.06</v>
      </c>
      <c r="S115" s="8">
        <f ca="1">SUMIF(SmtRes!AQ207:SmtRes!AQ211,"=1",SmtRes!DI207:SmtRes!DI211)</f>
        <v>1048.36</v>
      </c>
      <c r="T115" s="8">
        <f t="shared" si="59"/>
        <v>0</v>
      </c>
      <c r="U115" s="8">
        <f ca="1">SUMIF(SmtRes!AQ207:SmtRes!AQ211,"=1",SmtRes!CV207:SmtRes!CV211)</f>
        <v>1.518</v>
      </c>
      <c r="V115" s="8">
        <f ca="1">SUMIF(SmtRes!AQ207:SmtRes!AQ211,"=1",SmtRes!CW207:SmtRes!CW211)</f>
        <v>1.656</v>
      </c>
      <c r="W115" s="8">
        <f t="shared" si="60"/>
        <v>0</v>
      </c>
      <c r="X115" s="8">
        <f ca="1" t="shared" si="61"/>
        <v>2702.12</v>
      </c>
      <c r="Y115" s="8">
        <f ca="1" t="shared" si="62"/>
        <v>1574.05</v>
      </c>
      <c r="Z115" s="8"/>
      <c r="AA115" s="8">
        <v>85260822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181</v>
      </c>
      <c r="BE115" s="8" t="s">
        <v>181</v>
      </c>
      <c r="BF115" s="8" t="s">
        <v>181</v>
      </c>
      <c r="BG115" s="8" t="s">
        <v>181</v>
      </c>
      <c r="BH115" s="8">
        <v>0</v>
      </c>
      <c r="BI115" s="8">
        <v>1</v>
      </c>
      <c r="BJ115" s="8" t="s">
        <v>235</v>
      </c>
      <c r="BK115" s="8"/>
      <c r="BL115" s="8"/>
      <c r="BM115" s="8">
        <v>33001</v>
      </c>
      <c r="BN115" s="8">
        <v>0</v>
      </c>
      <c r="BO115" s="8" t="s">
        <v>181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181</v>
      </c>
      <c r="BZ115" s="8">
        <v>103</v>
      </c>
      <c r="CA115" s="8">
        <v>60</v>
      </c>
      <c r="CB115" s="8" t="s">
        <v>181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369</v>
      </c>
      <c r="CO115" s="8">
        <v>0</v>
      </c>
      <c r="CP115" s="8">
        <f ca="1" t="shared" si="67"/>
        <v>4506.69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2702.1226</v>
      </c>
      <c r="CZ115" s="8">
        <f ca="1" t="shared" si="71"/>
        <v>1574.052</v>
      </c>
      <c r="DA115" s="8"/>
      <c r="DB115" s="8">
        <v>5</v>
      </c>
      <c r="DC115" s="8" t="s">
        <v>181</v>
      </c>
      <c r="DD115" s="8" t="s">
        <v>181</v>
      </c>
      <c r="DE115" s="8" t="s">
        <v>370</v>
      </c>
      <c r="DF115" s="8" t="s">
        <v>370</v>
      </c>
      <c r="DG115" s="8" t="s">
        <v>370</v>
      </c>
      <c r="DH115" s="8" t="s">
        <v>181</v>
      </c>
      <c r="DI115" s="8" t="s">
        <v>370</v>
      </c>
      <c r="DJ115" s="8" t="s">
        <v>370</v>
      </c>
      <c r="DK115" s="8" t="s">
        <v>181</v>
      </c>
      <c r="DL115" s="8" t="s">
        <v>181</v>
      </c>
      <c r="DM115" s="8" t="s">
        <v>181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210</v>
      </c>
      <c r="DW115" s="8" t="s">
        <v>210</v>
      </c>
      <c r="DX115" s="8">
        <v>1</v>
      </c>
      <c r="DY115" s="8"/>
      <c r="DZ115" s="8" t="s">
        <v>181</v>
      </c>
      <c r="EA115" s="8" t="s">
        <v>181</v>
      </c>
      <c r="EB115" s="8" t="s">
        <v>181</v>
      </c>
      <c r="EC115" s="8" t="s">
        <v>181</v>
      </c>
      <c r="ED115" s="8"/>
      <c r="EE115" s="8">
        <v>82815206</v>
      </c>
      <c r="EF115" s="8">
        <v>2</v>
      </c>
      <c r="EG115" s="8" t="s">
        <v>214</v>
      </c>
      <c r="EH115" s="8">
        <v>27</v>
      </c>
      <c r="EI115" s="8" t="s">
        <v>215</v>
      </c>
      <c r="EJ115" s="8">
        <v>1</v>
      </c>
      <c r="EK115" s="8">
        <v>33001</v>
      </c>
      <c r="EL115" s="8" t="s">
        <v>215</v>
      </c>
      <c r="EM115" s="8" t="s">
        <v>216</v>
      </c>
      <c r="EN115" s="8"/>
      <c r="EO115" s="8" t="s">
        <v>373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181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8782.86</v>
      </c>
      <c r="GN115" s="8">
        <f ca="1" t="shared" si="74"/>
        <v>8782.86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181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181</v>
      </c>
      <c r="HF115" s="8" t="s">
        <v>181</v>
      </c>
      <c r="HG115" s="8"/>
      <c r="HH115" s="8"/>
      <c r="HI115" s="8"/>
      <c r="HJ115" s="8"/>
      <c r="HK115" s="8"/>
      <c r="HL115" s="8"/>
      <c r="HM115" s="8" t="s">
        <v>181</v>
      </c>
      <c r="HN115" s="8" t="s">
        <v>68</v>
      </c>
      <c r="HO115" s="8" t="s">
        <v>71</v>
      </c>
      <c r="HP115" s="8" t="s">
        <v>215</v>
      </c>
      <c r="HQ115" s="8" t="s">
        <v>215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47</v>
      </c>
      <c r="F116" t="s">
        <v>233</v>
      </c>
      <c r="G116" t="s">
        <v>234</v>
      </c>
      <c r="H116" t="s">
        <v>210</v>
      </c>
      <c r="I116">
        <v>3</v>
      </c>
      <c r="J116">
        <v>0</v>
      </c>
      <c r="K116">
        <v>3</v>
      </c>
      <c r="L116">
        <v>3</v>
      </c>
      <c r="M116">
        <v>0</v>
      </c>
      <c r="N116">
        <f t="shared" si="57"/>
        <v>3</v>
      </c>
      <c r="O116">
        <f ca="1" t="shared" si="58"/>
        <v>4506.69</v>
      </c>
      <c r="P116">
        <f ca="1">SUMIF(SmtRes!AQ212:SmtRes!AQ216,"=1",SmtRes!DF212:SmtRes!DF216)</f>
        <v>0</v>
      </c>
      <c r="Q116">
        <f ca="1">SUMIF(SmtRes!AQ212:SmtRes!AQ216,"=1",SmtRes!DG212:SmtRes!DG216)</f>
        <v>1883.27</v>
      </c>
      <c r="R116">
        <f ca="1">SUMIF(SmtRes!AQ212:SmtRes!AQ216,"=1",SmtRes!DH212:SmtRes!DH216)</f>
        <v>1575.06</v>
      </c>
      <c r="S116">
        <f ca="1">SUMIF(SmtRes!AQ212:SmtRes!AQ216,"=1",SmtRes!DI212:SmtRes!DI216)</f>
        <v>1048.36</v>
      </c>
      <c r="T116">
        <f t="shared" si="59"/>
        <v>0</v>
      </c>
      <c r="U116">
        <f ca="1">SUMIF(SmtRes!AQ212:SmtRes!AQ216,"=1",SmtRes!CV212:SmtRes!CV216)</f>
        <v>1.518</v>
      </c>
      <c r="V116">
        <f ca="1">SUMIF(SmtRes!AQ212:SmtRes!AQ216,"=1",SmtRes!CW212:SmtRes!CW216)</f>
        <v>1.656</v>
      </c>
      <c r="W116">
        <f t="shared" si="60"/>
        <v>0</v>
      </c>
      <c r="X116">
        <f ca="1" t="shared" si="61"/>
        <v>2702.12</v>
      </c>
      <c r="Y116">
        <f ca="1" t="shared" si="62"/>
        <v>1574.05</v>
      </c>
      <c r="AA116">
        <v>85260757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181</v>
      </c>
      <c r="BE116" t="s">
        <v>181</v>
      </c>
      <c r="BF116" t="s">
        <v>181</v>
      </c>
      <c r="BG116" t="s">
        <v>181</v>
      </c>
      <c r="BH116">
        <v>0</v>
      </c>
      <c r="BI116">
        <v>1</v>
      </c>
      <c r="BJ116" t="s">
        <v>235</v>
      </c>
      <c r="BM116">
        <v>33001</v>
      </c>
      <c r="BN116">
        <v>0</v>
      </c>
      <c r="BO116" t="s">
        <v>181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181</v>
      </c>
      <c r="BZ116">
        <v>103</v>
      </c>
      <c r="CA116">
        <v>60</v>
      </c>
      <c r="CB116" t="s">
        <v>181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369</v>
      </c>
      <c r="CO116">
        <v>0</v>
      </c>
      <c r="CP116">
        <f ca="1" t="shared" si="67"/>
        <v>4506.69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2702.1226</v>
      </c>
      <c r="CZ116">
        <f ca="1" t="shared" si="71"/>
        <v>1574.052</v>
      </c>
      <c r="DB116">
        <v>6</v>
      </c>
      <c r="DC116" t="s">
        <v>181</v>
      </c>
      <c r="DD116" t="s">
        <v>181</v>
      </c>
      <c r="DE116" t="s">
        <v>370</v>
      </c>
      <c r="DF116" t="s">
        <v>370</v>
      </c>
      <c r="DG116" t="s">
        <v>370</v>
      </c>
      <c r="DH116" t="s">
        <v>181</v>
      </c>
      <c r="DI116" t="s">
        <v>370</v>
      </c>
      <c r="DJ116" t="s">
        <v>370</v>
      </c>
      <c r="DK116" t="s">
        <v>181</v>
      </c>
      <c r="DL116" t="s">
        <v>181</v>
      </c>
      <c r="DM116" t="s">
        <v>181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210</v>
      </c>
      <c r="DW116" t="s">
        <v>210</v>
      </c>
      <c r="DX116">
        <v>1</v>
      </c>
      <c r="DZ116" t="s">
        <v>181</v>
      </c>
      <c r="EA116" t="s">
        <v>181</v>
      </c>
      <c r="EB116" t="s">
        <v>181</v>
      </c>
      <c r="EC116" t="s">
        <v>181</v>
      </c>
      <c r="EE116">
        <v>82815206</v>
      </c>
      <c r="EF116">
        <v>2</v>
      </c>
      <c r="EG116" t="s">
        <v>214</v>
      </c>
      <c r="EH116">
        <v>27</v>
      </c>
      <c r="EI116" t="s">
        <v>215</v>
      </c>
      <c r="EJ116">
        <v>1</v>
      </c>
      <c r="EK116">
        <v>33001</v>
      </c>
      <c r="EL116" t="s">
        <v>215</v>
      </c>
      <c r="EM116" t="s">
        <v>216</v>
      </c>
      <c r="EO116" t="s">
        <v>373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181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8782.86</v>
      </c>
      <c r="GN116">
        <f ca="1" t="shared" si="74"/>
        <v>8782.86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181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181</v>
      </c>
      <c r="HF116" t="s">
        <v>181</v>
      </c>
      <c r="HM116" t="s">
        <v>181</v>
      </c>
      <c r="HN116" t="s">
        <v>68</v>
      </c>
      <c r="HO116" t="s">
        <v>71</v>
      </c>
      <c r="HP116" t="s">
        <v>215</v>
      </c>
      <c r="HQ116" t="s">
        <v>215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181</v>
      </c>
      <c r="F117" s="8" t="s">
        <v>224</v>
      </c>
      <c r="G117" s="8" t="s">
        <v>225</v>
      </c>
      <c r="H117" s="8" t="s">
        <v>210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181</v>
      </c>
      <c r="BE117" s="8" t="s">
        <v>181</v>
      </c>
      <c r="BF117" s="8" t="s">
        <v>181</v>
      </c>
      <c r="BG117" s="8" t="s">
        <v>181</v>
      </c>
      <c r="BH117" s="8">
        <v>0</v>
      </c>
      <c r="BI117" s="8">
        <v>1</v>
      </c>
      <c r="BJ117" s="8" t="s">
        <v>226</v>
      </c>
      <c r="BK117" s="8"/>
      <c r="BL117" s="8"/>
      <c r="BM117" s="8">
        <v>33001</v>
      </c>
      <c r="BN117" s="8">
        <v>0</v>
      </c>
      <c r="BO117" s="8" t="s">
        <v>181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181</v>
      </c>
      <c r="BZ117" s="8">
        <v>103</v>
      </c>
      <c r="CA117" s="8">
        <v>60</v>
      </c>
      <c r="CB117" s="8" t="s">
        <v>181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181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181</v>
      </c>
      <c r="DD117" s="8" t="s">
        <v>181</v>
      </c>
      <c r="DE117" s="8" t="s">
        <v>181</v>
      </c>
      <c r="DF117" s="8" t="s">
        <v>181</v>
      </c>
      <c r="DG117" s="8" t="s">
        <v>181</v>
      </c>
      <c r="DH117" s="8" t="s">
        <v>181</v>
      </c>
      <c r="DI117" s="8" t="s">
        <v>181</v>
      </c>
      <c r="DJ117" s="8" t="s">
        <v>181</v>
      </c>
      <c r="DK117" s="8" t="s">
        <v>181</v>
      </c>
      <c r="DL117" s="8" t="s">
        <v>181</v>
      </c>
      <c r="DM117" s="8" t="s">
        <v>181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210</v>
      </c>
      <c r="DW117" s="8" t="s">
        <v>210</v>
      </c>
      <c r="DX117" s="8">
        <v>1</v>
      </c>
      <c r="DY117" s="8"/>
      <c r="DZ117" s="8" t="s">
        <v>181</v>
      </c>
      <c r="EA117" s="8" t="s">
        <v>181</v>
      </c>
      <c r="EB117" s="8" t="s">
        <v>181</v>
      </c>
      <c r="EC117" s="8" t="s">
        <v>181</v>
      </c>
      <c r="ED117" s="8"/>
      <c r="EE117" s="8">
        <v>82815206</v>
      </c>
      <c r="EF117" s="8">
        <v>2</v>
      </c>
      <c r="EG117" s="8" t="s">
        <v>214</v>
      </c>
      <c r="EH117" s="8">
        <v>27</v>
      </c>
      <c r="EI117" s="8" t="s">
        <v>215</v>
      </c>
      <c r="EJ117" s="8">
        <v>1</v>
      </c>
      <c r="EK117" s="8">
        <v>33001</v>
      </c>
      <c r="EL117" s="8" t="s">
        <v>215</v>
      </c>
      <c r="EM117" s="8" t="s">
        <v>216</v>
      </c>
      <c r="EN117" s="8"/>
      <c r="EO117" s="8" t="s">
        <v>181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181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181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181</v>
      </c>
      <c r="HF117" s="8" t="s">
        <v>181</v>
      </c>
      <c r="HG117" s="8"/>
      <c r="HH117" s="8"/>
      <c r="HI117" s="8"/>
      <c r="HJ117" s="8"/>
      <c r="HK117" s="8"/>
      <c r="HL117" s="8"/>
      <c r="HM117" s="8" t="s">
        <v>181</v>
      </c>
      <c r="HN117" s="8" t="s">
        <v>68</v>
      </c>
      <c r="HO117" s="8" t="s">
        <v>71</v>
      </c>
      <c r="HP117" s="8" t="s">
        <v>215</v>
      </c>
      <c r="HQ117" s="8" t="s">
        <v>215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181</v>
      </c>
      <c r="F118" t="s">
        <v>224</v>
      </c>
      <c r="G118" t="s">
        <v>225</v>
      </c>
      <c r="H118" t="s">
        <v>210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181</v>
      </c>
      <c r="BE118" t="s">
        <v>181</v>
      </c>
      <c r="BF118" t="s">
        <v>181</v>
      </c>
      <c r="BG118" t="s">
        <v>181</v>
      </c>
      <c r="BH118">
        <v>0</v>
      </c>
      <c r="BI118">
        <v>1</v>
      </c>
      <c r="BJ118" t="s">
        <v>226</v>
      </c>
      <c r="BM118">
        <v>33001</v>
      </c>
      <c r="BN118">
        <v>0</v>
      </c>
      <c r="BO118" t="s">
        <v>181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181</v>
      </c>
      <c r="BZ118">
        <v>103</v>
      </c>
      <c r="CA118">
        <v>60</v>
      </c>
      <c r="CB118" t="s">
        <v>181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181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181</v>
      </c>
      <c r="DD118" t="s">
        <v>181</v>
      </c>
      <c r="DE118" t="s">
        <v>181</v>
      </c>
      <c r="DF118" t="s">
        <v>181</v>
      </c>
      <c r="DG118" t="s">
        <v>181</v>
      </c>
      <c r="DH118" t="s">
        <v>181</v>
      </c>
      <c r="DI118" t="s">
        <v>181</v>
      </c>
      <c r="DJ118" t="s">
        <v>181</v>
      </c>
      <c r="DK118" t="s">
        <v>181</v>
      </c>
      <c r="DL118" t="s">
        <v>181</v>
      </c>
      <c r="DM118" t="s">
        <v>181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210</v>
      </c>
      <c r="DW118" t="s">
        <v>210</v>
      </c>
      <c r="DX118">
        <v>1</v>
      </c>
      <c r="DZ118" t="s">
        <v>181</v>
      </c>
      <c r="EA118" t="s">
        <v>181</v>
      </c>
      <c r="EB118" t="s">
        <v>181</v>
      </c>
      <c r="EC118" t="s">
        <v>181</v>
      </c>
      <c r="EE118">
        <v>82815206</v>
      </c>
      <c r="EF118">
        <v>2</v>
      </c>
      <c r="EG118" t="s">
        <v>214</v>
      </c>
      <c r="EH118">
        <v>27</v>
      </c>
      <c r="EI118" t="s">
        <v>215</v>
      </c>
      <c r="EJ118">
        <v>1</v>
      </c>
      <c r="EK118">
        <v>33001</v>
      </c>
      <c r="EL118" t="s">
        <v>215</v>
      </c>
      <c r="EM118" t="s">
        <v>216</v>
      </c>
      <c r="EO118" t="s">
        <v>181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181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181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181</v>
      </c>
      <c r="HF118" t="s">
        <v>181</v>
      </c>
      <c r="HM118" t="s">
        <v>181</v>
      </c>
      <c r="HN118" t="s">
        <v>68</v>
      </c>
      <c r="HO118" t="s">
        <v>71</v>
      </c>
      <c r="HP118" t="s">
        <v>215</v>
      </c>
      <c r="HQ118" t="s">
        <v>215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386</v>
      </c>
      <c r="F119" s="8" t="s">
        <v>236</v>
      </c>
      <c r="G119" s="8" t="s">
        <v>237</v>
      </c>
      <c r="H119" s="8" t="s">
        <v>210</v>
      </c>
      <c r="I119" s="8">
        <v>0</v>
      </c>
      <c r="J119" s="8">
        <v>0</v>
      </c>
      <c r="K119" s="8">
        <v>0</v>
      </c>
      <c r="L119" s="8">
        <v>1</v>
      </c>
      <c r="M119" s="8">
        <v>0</v>
      </c>
      <c r="N119" s="8">
        <f t="shared" si="57"/>
        <v>1</v>
      </c>
      <c r="O119" s="8">
        <f ca="1" t="shared" si="58"/>
        <v>0</v>
      </c>
      <c r="P119" s="8">
        <f ca="1">SUMIF(SmtRes!AQ227:SmtRes!AQ230,"=1",SmtRes!DF227:SmtRes!DF230)</f>
        <v>0</v>
      </c>
      <c r="Q119" s="8">
        <f ca="1">SUMIF(SmtRes!AQ227:SmtRes!AQ230,"=1",SmtRes!DG227:SmtRes!DG230)</f>
        <v>0</v>
      </c>
      <c r="R119" s="8">
        <f ca="1">SUMIF(SmtRes!AQ227:SmtRes!AQ230,"=1",SmtRes!DH227:SmtRes!DH230)</f>
        <v>0</v>
      </c>
      <c r="S119" s="8">
        <f ca="1">SUMIF(SmtRes!AQ227:SmtRes!AQ230,"=1",SmtRes!DI227:SmtRes!DI230)</f>
        <v>0</v>
      </c>
      <c r="T119" s="8">
        <f t="shared" si="59"/>
        <v>0</v>
      </c>
      <c r="U119" s="8">
        <f ca="1">SUMIF(SmtRes!AQ227:SmtRes!AQ230,"=1",SmtRes!CV227:SmtRes!CV230)</f>
        <v>0</v>
      </c>
      <c r="V119" s="8">
        <f ca="1">SUMIF(SmtRes!AQ227:SmtRes!AQ230,"=1",SmtRes!CW227:SmtRes!CW230)</f>
        <v>0</v>
      </c>
      <c r="W119" s="8">
        <f t="shared" si="60"/>
        <v>0</v>
      </c>
      <c r="X119" s="8">
        <f ca="1" t="shared" si="61"/>
        <v>0</v>
      </c>
      <c r="Y119" s="8">
        <f ca="1" t="shared" si="62"/>
        <v>0</v>
      </c>
      <c r="Z119" s="8"/>
      <c r="AA119" s="8">
        <v>85260822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181</v>
      </c>
      <c r="BE119" s="8" t="s">
        <v>181</v>
      </c>
      <c r="BF119" s="8" t="s">
        <v>181</v>
      </c>
      <c r="BG119" s="8" t="s">
        <v>181</v>
      </c>
      <c r="BH119" s="8">
        <v>0</v>
      </c>
      <c r="BI119" s="8">
        <v>1</v>
      </c>
      <c r="BJ119" s="8" t="s">
        <v>238</v>
      </c>
      <c r="BK119" s="8"/>
      <c r="BL119" s="8"/>
      <c r="BM119" s="8">
        <v>33001</v>
      </c>
      <c r="BN119" s="8">
        <v>0</v>
      </c>
      <c r="BO119" s="8" t="s">
        <v>181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181</v>
      </c>
      <c r="BZ119" s="8">
        <v>103</v>
      </c>
      <c r="CA119" s="8">
        <v>60</v>
      </c>
      <c r="CB119" s="8" t="s">
        <v>181</v>
      </c>
      <c r="CC119" s="8"/>
      <c r="CD119" s="8"/>
      <c r="CE119" s="8">
        <v>0</v>
      </c>
      <c r="CF119" s="8">
        <v>0</v>
      </c>
      <c r="CG119" s="8">
        <v>0</v>
      </c>
      <c r="CH119" s="8">
        <v>2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369</v>
      </c>
      <c r="CO119" s="8">
        <v>0</v>
      </c>
      <c r="CP119" s="8">
        <f ca="1" t="shared" si="67"/>
        <v>0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0</v>
      </c>
      <c r="CZ119" s="8">
        <f ca="1" t="shared" si="71"/>
        <v>0</v>
      </c>
      <c r="DA119" s="8"/>
      <c r="DB119" s="8">
        <v>7</v>
      </c>
      <c r="DC119" s="8" t="s">
        <v>181</v>
      </c>
      <c r="DD119" s="8" t="s">
        <v>181</v>
      </c>
      <c r="DE119" s="8" t="s">
        <v>370</v>
      </c>
      <c r="DF119" s="8" t="s">
        <v>370</v>
      </c>
      <c r="DG119" s="8" t="s">
        <v>370</v>
      </c>
      <c r="DH119" s="8" t="s">
        <v>181</v>
      </c>
      <c r="DI119" s="8" t="s">
        <v>370</v>
      </c>
      <c r="DJ119" s="8" t="s">
        <v>370</v>
      </c>
      <c r="DK119" s="8" t="s">
        <v>181</v>
      </c>
      <c r="DL119" s="8" t="s">
        <v>181</v>
      </c>
      <c r="DM119" s="8" t="s">
        <v>181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210</v>
      </c>
      <c r="DW119" s="8" t="s">
        <v>210</v>
      </c>
      <c r="DX119" s="8">
        <v>1</v>
      </c>
      <c r="DY119" s="8"/>
      <c r="DZ119" s="8" t="s">
        <v>181</v>
      </c>
      <c r="EA119" s="8" t="s">
        <v>181</v>
      </c>
      <c r="EB119" s="8" t="s">
        <v>181</v>
      </c>
      <c r="EC119" s="8" t="s">
        <v>181</v>
      </c>
      <c r="ED119" s="8"/>
      <c r="EE119" s="8">
        <v>82815206</v>
      </c>
      <c r="EF119" s="8">
        <v>2</v>
      </c>
      <c r="EG119" s="8" t="s">
        <v>214</v>
      </c>
      <c r="EH119" s="8">
        <v>27</v>
      </c>
      <c r="EI119" s="8" t="s">
        <v>215</v>
      </c>
      <c r="EJ119" s="8">
        <v>1</v>
      </c>
      <c r="EK119" s="8">
        <v>33001</v>
      </c>
      <c r="EL119" s="8" t="s">
        <v>215</v>
      </c>
      <c r="EM119" s="8" t="s">
        <v>216</v>
      </c>
      <c r="EN119" s="8"/>
      <c r="EO119" s="8" t="s">
        <v>373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181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0</v>
      </c>
      <c r="GN119" s="8">
        <f ca="1" t="shared" si="74"/>
        <v>0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181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181</v>
      </c>
      <c r="HF119" s="8" t="s">
        <v>181</v>
      </c>
      <c r="HG119" s="8"/>
      <c r="HH119" s="8"/>
      <c r="HI119" s="8"/>
      <c r="HJ119" s="8"/>
      <c r="HK119" s="8"/>
      <c r="HL119" s="8"/>
      <c r="HM119" s="8" t="s">
        <v>181</v>
      </c>
      <c r="HN119" s="8" t="s">
        <v>68</v>
      </c>
      <c r="HO119" s="8" t="s">
        <v>71</v>
      </c>
      <c r="HP119" s="8" t="s">
        <v>215</v>
      </c>
      <c r="HQ119" s="8" t="s">
        <v>215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386</v>
      </c>
      <c r="F120" t="s">
        <v>236</v>
      </c>
      <c r="G120" t="s">
        <v>237</v>
      </c>
      <c r="H120" t="s">
        <v>210</v>
      </c>
      <c r="I120">
        <v>0</v>
      </c>
      <c r="J120">
        <v>0</v>
      </c>
      <c r="K120">
        <v>0</v>
      </c>
      <c r="L120">
        <v>1</v>
      </c>
      <c r="M120">
        <v>0</v>
      </c>
      <c r="N120">
        <f t="shared" si="57"/>
        <v>1</v>
      </c>
      <c r="O120">
        <f ca="1" t="shared" si="58"/>
        <v>0</v>
      </c>
      <c r="P120">
        <f ca="1">SUMIF(SmtRes!AQ231:SmtRes!AQ234,"=1",SmtRes!DF231:SmtRes!DF234)</f>
        <v>0</v>
      </c>
      <c r="Q120">
        <f ca="1">SUMIF(SmtRes!AQ231:SmtRes!AQ234,"=1",SmtRes!DG231:SmtRes!DG234)</f>
        <v>0</v>
      </c>
      <c r="R120">
        <f ca="1">SUMIF(SmtRes!AQ231:SmtRes!AQ234,"=1",SmtRes!DH231:SmtRes!DH234)</f>
        <v>0</v>
      </c>
      <c r="S120">
        <f ca="1">SUMIF(SmtRes!AQ231:SmtRes!AQ234,"=1",SmtRes!DI231:SmtRes!DI234)</f>
        <v>0</v>
      </c>
      <c r="T120">
        <f t="shared" si="59"/>
        <v>0</v>
      </c>
      <c r="U120">
        <f ca="1">SUMIF(SmtRes!AQ231:SmtRes!AQ234,"=1",SmtRes!CV231:SmtRes!CV234)</f>
        <v>0</v>
      </c>
      <c r="V120">
        <f ca="1">SUMIF(SmtRes!AQ231:SmtRes!AQ234,"=1",SmtRes!CW231:SmtRes!CW234)</f>
        <v>0</v>
      </c>
      <c r="W120">
        <f t="shared" si="60"/>
        <v>0</v>
      </c>
      <c r="X120">
        <f ca="1" t="shared" si="61"/>
        <v>0</v>
      </c>
      <c r="Y120">
        <f ca="1" t="shared" si="62"/>
        <v>0</v>
      </c>
      <c r="AA120">
        <v>85260757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181</v>
      </c>
      <c r="BE120" t="s">
        <v>181</v>
      </c>
      <c r="BF120" t="s">
        <v>181</v>
      </c>
      <c r="BG120" t="s">
        <v>181</v>
      </c>
      <c r="BH120">
        <v>0</v>
      </c>
      <c r="BI120">
        <v>1</v>
      </c>
      <c r="BJ120" t="s">
        <v>238</v>
      </c>
      <c r="BM120">
        <v>33001</v>
      </c>
      <c r="BN120">
        <v>0</v>
      </c>
      <c r="BO120" t="s">
        <v>181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181</v>
      </c>
      <c r="BZ120">
        <v>103</v>
      </c>
      <c r="CA120">
        <v>60</v>
      </c>
      <c r="CB120" t="s">
        <v>181</v>
      </c>
      <c r="CE120">
        <v>0</v>
      </c>
      <c r="CF120">
        <v>0</v>
      </c>
      <c r="CG120">
        <v>0</v>
      </c>
      <c r="CH120">
        <v>2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369</v>
      </c>
      <c r="CO120">
        <v>0</v>
      </c>
      <c r="CP120">
        <f ca="1" t="shared" si="67"/>
        <v>0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0</v>
      </c>
      <c r="CZ120">
        <f ca="1" t="shared" si="71"/>
        <v>0</v>
      </c>
      <c r="DB120">
        <v>8</v>
      </c>
      <c r="DC120" t="s">
        <v>181</v>
      </c>
      <c r="DD120" t="s">
        <v>181</v>
      </c>
      <c r="DE120" t="s">
        <v>370</v>
      </c>
      <c r="DF120" t="s">
        <v>370</v>
      </c>
      <c r="DG120" t="s">
        <v>370</v>
      </c>
      <c r="DH120" t="s">
        <v>181</v>
      </c>
      <c r="DI120" t="s">
        <v>370</v>
      </c>
      <c r="DJ120" t="s">
        <v>370</v>
      </c>
      <c r="DK120" t="s">
        <v>181</v>
      </c>
      <c r="DL120" t="s">
        <v>181</v>
      </c>
      <c r="DM120" t="s">
        <v>181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210</v>
      </c>
      <c r="DW120" t="s">
        <v>210</v>
      </c>
      <c r="DX120">
        <v>1</v>
      </c>
      <c r="DZ120" t="s">
        <v>181</v>
      </c>
      <c r="EA120" t="s">
        <v>181</v>
      </c>
      <c r="EB120" t="s">
        <v>181</v>
      </c>
      <c r="EC120" t="s">
        <v>181</v>
      </c>
      <c r="EE120">
        <v>82815206</v>
      </c>
      <c r="EF120">
        <v>2</v>
      </c>
      <c r="EG120" t="s">
        <v>214</v>
      </c>
      <c r="EH120">
        <v>27</v>
      </c>
      <c r="EI120" t="s">
        <v>215</v>
      </c>
      <c r="EJ120">
        <v>1</v>
      </c>
      <c r="EK120">
        <v>33001</v>
      </c>
      <c r="EL120" t="s">
        <v>215</v>
      </c>
      <c r="EM120" t="s">
        <v>216</v>
      </c>
      <c r="EO120" t="s">
        <v>373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181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0</v>
      </c>
      <c r="GN120">
        <f ca="1" t="shared" si="74"/>
        <v>0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181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181</v>
      </c>
      <c r="HF120" t="s">
        <v>181</v>
      </c>
      <c r="HM120" t="s">
        <v>181</v>
      </c>
      <c r="HN120" t="s">
        <v>68</v>
      </c>
      <c r="HO120" t="s">
        <v>71</v>
      </c>
      <c r="HP120" t="s">
        <v>215</v>
      </c>
      <c r="HQ120" t="s">
        <v>215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387</v>
      </c>
      <c r="F121" s="8" t="s">
        <v>239</v>
      </c>
      <c r="G121" s="8" t="s">
        <v>240</v>
      </c>
      <c r="H121" s="8" t="s">
        <v>210</v>
      </c>
      <c r="I121" s="8">
        <v>0</v>
      </c>
      <c r="J121" s="8">
        <v>0</v>
      </c>
      <c r="K121" s="8">
        <v>0</v>
      </c>
      <c r="L121" s="8">
        <v>2</v>
      </c>
      <c r="M121" s="8">
        <v>0</v>
      </c>
      <c r="N121" s="8">
        <f t="shared" si="57"/>
        <v>2</v>
      </c>
      <c r="O121" s="8">
        <f ca="1" t="shared" si="58"/>
        <v>0</v>
      </c>
      <c r="P121" s="8">
        <f ca="1">SUMIF(SmtRes!AQ235:SmtRes!AQ238,"=1",SmtRes!DF235:SmtRes!DF238)</f>
        <v>0</v>
      </c>
      <c r="Q121" s="8">
        <f ca="1">SUMIF(SmtRes!AQ235:SmtRes!AQ238,"=1",SmtRes!DG235:SmtRes!DG238)</f>
        <v>0</v>
      </c>
      <c r="R121" s="8">
        <f ca="1">SUMIF(SmtRes!AQ235:SmtRes!AQ238,"=1",SmtRes!DH235:SmtRes!DH238)</f>
        <v>0</v>
      </c>
      <c r="S121" s="8">
        <f ca="1">SUMIF(SmtRes!AQ235:SmtRes!AQ238,"=1",SmtRes!DI235:SmtRes!DI238)</f>
        <v>0</v>
      </c>
      <c r="T121" s="8">
        <f t="shared" si="59"/>
        <v>0</v>
      </c>
      <c r="U121" s="8">
        <f ca="1">SUMIF(SmtRes!AQ235:SmtRes!AQ238,"=1",SmtRes!CV235:SmtRes!CV238)</f>
        <v>0</v>
      </c>
      <c r="V121" s="8">
        <f ca="1">SUMIF(SmtRes!AQ235:SmtRes!AQ238,"=1",SmtRes!CW235:SmtRes!CW238)</f>
        <v>0</v>
      </c>
      <c r="W121" s="8">
        <f t="shared" si="60"/>
        <v>0</v>
      </c>
      <c r="X121" s="8">
        <f ca="1" t="shared" si="61"/>
        <v>0</v>
      </c>
      <c r="Y121" s="8">
        <f ca="1" t="shared" si="62"/>
        <v>0</v>
      </c>
      <c r="Z121" s="8"/>
      <c r="AA121" s="8">
        <v>85260822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181</v>
      </c>
      <c r="BE121" s="8" t="s">
        <v>181</v>
      </c>
      <c r="BF121" s="8" t="s">
        <v>181</v>
      </c>
      <c r="BG121" s="8" t="s">
        <v>181</v>
      </c>
      <c r="BH121" s="8">
        <v>0</v>
      </c>
      <c r="BI121" s="8">
        <v>1</v>
      </c>
      <c r="BJ121" s="8" t="s">
        <v>241</v>
      </c>
      <c r="BK121" s="8"/>
      <c r="BL121" s="8"/>
      <c r="BM121" s="8">
        <v>33001</v>
      </c>
      <c r="BN121" s="8">
        <v>0</v>
      </c>
      <c r="BO121" s="8" t="s">
        <v>181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181</v>
      </c>
      <c r="BZ121" s="8">
        <v>103</v>
      </c>
      <c r="CA121" s="8">
        <v>60</v>
      </c>
      <c r="CB121" s="8" t="s">
        <v>181</v>
      </c>
      <c r="CC121" s="8"/>
      <c r="CD121" s="8"/>
      <c r="CE121" s="8">
        <v>0</v>
      </c>
      <c r="CF121" s="8">
        <v>0</v>
      </c>
      <c r="CG121" s="8">
        <v>0</v>
      </c>
      <c r="CH121" s="8">
        <v>3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369</v>
      </c>
      <c r="CO121" s="8">
        <v>0</v>
      </c>
      <c r="CP121" s="8">
        <f ca="1" t="shared" si="67"/>
        <v>0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0</v>
      </c>
      <c r="CZ121" s="8">
        <f ca="1" t="shared" si="71"/>
        <v>0</v>
      </c>
      <c r="DA121" s="8"/>
      <c r="DB121" s="8">
        <v>9</v>
      </c>
      <c r="DC121" s="8" t="s">
        <v>181</v>
      </c>
      <c r="DD121" s="8" t="s">
        <v>181</v>
      </c>
      <c r="DE121" s="8" t="s">
        <v>370</v>
      </c>
      <c r="DF121" s="8" t="s">
        <v>370</v>
      </c>
      <c r="DG121" s="8" t="s">
        <v>370</v>
      </c>
      <c r="DH121" s="8" t="s">
        <v>181</v>
      </c>
      <c r="DI121" s="8" t="s">
        <v>370</v>
      </c>
      <c r="DJ121" s="8" t="s">
        <v>370</v>
      </c>
      <c r="DK121" s="8" t="s">
        <v>181</v>
      </c>
      <c r="DL121" s="8" t="s">
        <v>181</v>
      </c>
      <c r="DM121" s="8" t="s">
        <v>181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210</v>
      </c>
      <c r="DW121" s="8" t="s">
        <v>210</v>
      </c>
      <c r="DX121" s="8">
        <v>1</v>
      </c>
      <c r="DY121" s="8"/>
      <c r="DZ121" s="8" t="s">
        <v>181</v>
      </c>
      <c r="EA121" s="8" t="s">
        <v>181</v>
      </c>
      <c r="EB121" s="8" t="s">
        <v>181</v>
      </c>
      <c r="EC121" s="8" t="s">
        <v>181</v>
      </c>
      <c r="ED121" s="8"/>
      <c r="EE121" s="8">
        <v>82815206</v>
      </c>
      <c r="EF121" s="8">
        <v>2</v>
      </c>
      <c r="EG121" s="8" t="s">
        <v>214</v>
      </c>
      <c r="EH121" s="8">
        <v>27</v>
      </c>
      <c r="EI121" s="8" t="s">
        <v>215</v>
      </c>
      <c r="EJ121" s="8">
        <v>1</v>
      </c>
      <c r="EK121" s="8">
        <v>33001</v>
      </c>
      <c r="EL121" s="8" t="s">
        <v>215</v>
      </c>
      <c r="EM121" s="8" t="s">
        <v>216</v>
      </c>
      <c r="EN121" s="8"/>
      <c r="EO121" s="8" t="s">
        <v>373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181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0</v>
      </c>
      <c r="GN121" s="8">
        <f ca="1" t="shared" si="74"/>
        <v>0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181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181</v>
      </c>
      <c r="HF121" s="8" t="s">
        <v>181</v>
      </c>
      <c r="HG121" s="8"/>
      <c r="HH121" s="8"/>
      <c r="HI121" s="8"/>
      <c r="HJ121" s="8"/>
      <c r="HK121" s="8"/>
      <c r="HL121" s="8"/>
      <c r="HM121" s="8" t="s">
        <v>181</v>
      </c>
      <c r="HN121" s="8" t="s">
        <v>68</v>
      </c>
      <c r="HO121" s="8" t="s">
        <v>71</v>
      </c>
      <c r="HP121" s="8" t="s">
        <v>215</v>
      </c>
      <c r="HQ121" s="8" t="s">
        <v>215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387</v>
      </c>
      <c r="F122" t="s">
        <v>239</v>
      </c>
      <c r="G122" t="s">
        <v>240</v>
      </c>
      <c r="H122" t="s">
        <v>210</v>
      </c>
      <c r="I122">
        <v>0</v>
      </c>
      <c r="J122">
        <v>0</v>
      </c>
      <c r="K122">
        <v>0</v>
      </c>
      <c r="L122">
        <v>2</v>
      </c>
      <c r="M122">
        <v>0</v>
      </c>
      <c r="N122">
        <f t="shared" si="57"/>
        <v>2</v>
      </c>
      <c r="O122">
        <f ca="1" t="shared" si="58"/>
        <v>0</v>
      </c>
      <c r="P122">
        <f ca="1">SUMIF(SmtRes!AQ239:SmtRes!AQ242,"=1",SmtRes!DF239:SmtRes!DF242)</f>
        <v>0</v>
      </c>
      <c r="Q122">
        <f ca="1">SUMIF(SmtRes!AQ239:SmtRes!AQ242,"=1",SmtRes!DG239:SmtRes!DG242)</f>
        <v>0</v>
      </c>
      <c r="R122">
        <f ca="1">SUMIF(SmtRes!AQ239:SmtRes!AQ242,"=1",SmtRes!DH239:SmtRes!DH242)</f>
        <v>0</v>
      </c>
      <c r="S122">
        <f ca="1">SUMIF(SmtRes!AQ239:SmtRes!AQ242,"=1",SmtRes!DI239:SmtRes!DI242)</f>
        <v>0</v>
      </c>
      <c r="T122">
        <f t="shared" si="59"/>
        <v>0</v>
      </c>
      <c r="U122">
        <f ca="1">SUMIF(SmtRes!AQ239:SmtRes!AQ242,"=1",SmtRes!CV239:SmtRes!CV242)</f>
        <v>0</v>
      </c>
      <c r="V122">
        <f ca="1">SUMIF(SmtRes!AQ239:SmtRes!AQ242,"=1",SmtRes!CW239:SmtRes!CW242)</f>
        <v>0</v>
      </c>
      <c r="W122">
        <f t="shared" si="60"/>
        <v>0</v>
      </c>
      <c r="X122">
        <f ca="1" t="shared" si="61"/>
        <v>0</v>
      </c>
      <c r="Y122">
        <f ca="1" t="shared" si="62"/>
        <v>0</v>
      </c>
      <c r="AA122">
        <v>85260757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181</v>
      </c>
      <c r="BE122" t="s">
        <v>181</v>
      </c>
      <c r="BF122" t="s">
        <v>181</v>
      </c>
      <c r="BG122" t="s">
        <v>181</v>
      </c>
      <c r="BH122">
        <v>0</v>
      </c>
      <c r="BI122">
        <v>1</v>
      </c>
      <c r="BJ122" t="s">
        <v>241</v>
      </c>
      <c r="BM122">
        <v>33001</v>
      </c>
      <c r="BN122">
        <v>0</v>
      </c>
      <c r="BO122" t="s">
        <v>181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181</v>
      </c>
      <c r="BZ122">
        <v>103</v>
      </c>
      <c r="CA122">
        <v>60</v>
      </c>
      <c r="CB122" t="s">
        <v>181</v>
      </c>
      <c r="CE122">
        <v>0</v>
      </c>
      <c r="CF122">
        <v>0</v>
      </c>
      <c r="CG122">
        <v>0</v>
      </c>
      <c r="CH122">
        <v>3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369</v>
      </c>
      <c r="CO122">
        <v>0</v>
      </c>
      <c r="CP122">
        <f ca="1" t="shared" si="67"/>
        <v>0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0</v>
      </c>
      <c r="CZ122">
        <f ca="1" t="shared" si="71"/>
        <v>0</v>
      </c>
      <c r="DB122">
        <v>10</v>
      </c>
      <c r="DC122" t="s">
        <v>181</v>
      </c>
      <c r="DD122" t="s">
        <v>181</v>
      </c>
      <c r="DE122" t="s">
        <v>370</v>
      </c>
      <c r="DF122" t="s">
        <v>370</v>
      </c>
      <c r="DG122" t="s">
        <v>370</v>
      </c>
      <c r="DH122" t="s">
        <v>181</v>
      </c>
      <c r="DI122" t="s">
        <v>370</v>
      </c>
      <c r="DJ122" t="s">
        <v>370</v>
      </c>
      <c r="DK122" t="s">
        <v>181</v>
      </c>
      <c r="DL122" t="s">
        <v>181</v>
      </c>
      <c r="DM122" t="s">
        <v>181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210</v>
      </c>
      <c r="DW122" t="s">
        <v>210</v>
      </c>
      <c r="DX122">
        <v>1</v>
      </c>
      <c r="DZ122" t="s">
        <v>181</v>
      </c>
      <c r="EA122" t="s">
        <v>181</v>
      </c>
      <c r="EB122" t="s">
        <v>181</v>
      </c>
      <c r="EC122" t="s">
        <v>181</v>
      </c>
      <c r="EE122">
        <v>82815206</v>
      </c>
      <c r="EF122">
        <v>2</v>
      </c>
      <c r="EG122" t="s">
        <v>214</v>
      </c>
      <c r="EH122">
        <v>27</v>
      </c>
      <c r="EI122" t="s">
        <v>215</v>
      </c>
      <c r="EJ122">
        <v>1</v>
      </c>
      <c r="EK122">
        <v>33001</v>
      </c>
      <c r="EL122" t="s">
        <v>215</v>
      </c>
      <c r="EM122" t="s">
        <v>216</v>
      </c>
      <c r="EO122" t="s">
        <v>373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181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0</v>
      </c>
      <c r="GN122">
        <f ca="1" t="shared" si="74"/>
        <v>0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181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181</v>
      </c>
      <c r="HF122" t="s">
        <v>181</v>
      </c>
      <c r="HM122" t="s">
        <v>181</v>
      </c>
      <c r="HN122" t="s">
        <v>68</v>
      </c>
      <c r="HO122" t="s">
        <v>71</v>
      </c>
      <c r="HP122" t="s">
        <v>215</v>
      </c>
      <c r="HQ122" t="s">
        <v>215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181</v>
      </c>
      <c r="F123" s="8" t="s">
        <v>388</v>
      </c>
      <c r="G123" s="8" t="s">
        <v>389</v>
      </c>
      <c r="H123" s="8" t="s">
        <v>210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181</v>
      </c>
      <c r="BE123" s="8" t="s">
        <v>181</v>
      </c>
      <c r="BF123" s="8" t="s">
        <v>181</v>
      </c>
      <c r="BG123" s="8" t="s">
        <v>181</v>
      </c>
      <c r="BH123" s="8">
        <v>0</v>
      </c>
      <c r="BI123" s="8">
        <v>1</v>
      </c>
      <c r="BJ123" s="8" t="s">
        <v>390</v>
      </c>
      <c r="BK123" s="8"/>
      <c r="BL123" s="8"/>
      <c r="BM123" s="8">
        <v>33001</v>
      </c>
      <c r="BN123" s="8">
        <v>0</v>
      </c>
      <c r="BO123" s="8" t="s">
        <v>181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181</v>
      </c>
      <c r="BZ123" s="8">
        <v>103</v>
      </c>
      <c r="CA123" s="8">
        <v>60</v>
      </c>
      <c r="CB123" s="8" t="s">
        <v>181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391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181</v>
      </c>
      <c r="DD123" s="8" t="s">
        <v>181</v>
      </c>
      <c r="DE123" s="8" t="s">
        <v>392</v>
      </c>
      <c r="DF123" s="8" t="s">
        <v>392</v>
      </c>
      <c r="DG123" s="8" t="s">
        <v>392</v>
      </c>
      <c r="DH123" s="8" t="s">
        <v>181</v>
      </c>
      <c r="DI123" s="8" t="s">
        <v>392</v>
      </c>
      <c r="DJ123" s="8" t="s">
        <v>392</v>
      </c>
      <c r="DK123" s="8" t="s">
        <v>181</v>
      </c>
      <c r="DL123" s="8" t="s">
        <v>181</v>
      </c>
      <c r="DM123" s="8" t="s">
        <v>181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210</v>
      </c>
      <c r="DW123" s="8" t="s">
        <v>210</v>
      </c>
      <c r="DX123" s="8">
        <v>1</v>
      </c>
      <c r="DY123" s="8"/>
      <c r="DZ123" s="8" t="s">
        <v>181</v>
      </c>
      <c r="EA123" s="8" t="s">
        <v>181</v>
      </c>
      <c r="EB123" s="8" t="s">
        <v>181</v>
      </c>
      <c r="EC123" s="8" t="s">
        <v>181</v>
      </c>
      <c r="ED123" s="8"/>
      <c r="EE123" s="8">
        <v>82815206</v>
      </c>
      <c r="EF123" s="8">
        <v>2</v>
      </c>
      <c r="EG123" s="8" t="s">
        <v>214</v>
      </c>
      <c r="EH123" s="8">
        <v>27</v>
      </c>
      <c r="EI123" s="8" t="s">
        <v>215</v>
      </c>
      <c r="EJ123" s="8">
        <v>1</v>
      </c>
      <c r="EK123" s="8">
        <v>33001</v>
      </c>
      <c r="EL123" s="8" t="s">
        <v>215</v>
      </c>
      <c r="EM123" s="8" t="s">
        <v>216</v>
      </c>
      <c r="EN123" s="8"/>
      <c r="EO123" s="8" t="s">
        <v>393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181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181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181</v>
      </c>
      <c r="HF123" s="8" t="s">
        <v>181</v>
      </c>
      <c r="HG123" s="8"/>
      <c r="HH123" s="8"/>
      <c r="HI123" s="8"/>
      <c r="HJ123" s="8"/>
      <c r="HK123" s="8"/>
      <c r="HL123" s="8"/>
      <c r="HM123" s="8" t="s">
        <v>181</v>
      </c>
      <c r="HN123" s="8" t="s">
        <v>68</v>
      </c>
      <c r="HO123" s="8" t="s">
        <v>71</v>
      </c>
      <c r="HP123" s="8" t="s">
        <v>215</v>
      </c>
      <c r="HQ123" s="8" t="s">
        <v>215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181</v>
      </c>
      <c r="F124" t="s">
        <v>388</v>
      </c>
      <c r="G124" t="s">
        <v>389</v>
      </c>
      <c r="H124" t="s">
        <v>210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181</v>
      </c>
      <c r="BE124" t="s">
        <v>181</v>
      </c>
      <c r="BF124" t="s">
        <v>181</v>
      </c>
      <c r="BG124" t="s">
        <v>181</v>
      </c>
      <c r="BH124">
        <v>0</v>
      </c>
      <c r="BI124">
        <v>1</v>
      </c>
      <c r="BJ124" t="s">
        <v>390</v>
      </c>
      <c r="BM124">
        <v>33001</v>
      </c>
      <c r="BN124">
        <v>0</v>
      </c>
      <c r="BO124" t="s">
        <v>181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181</v>
      </c>
      <c r="BZ124">
        <v>103</v>
      </c>
      <c r="CA124">
        <v>60</v>
      </c>
      <c r="CB124" t="s">
        <v>181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391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181</v>
      </c>
      <c r="DD124" t="s">
        <v>181</v>
      </c>
      <c r="DE124" t="s">
        <v>392</v>
      </c>
      <c r="DF124" t="s">
        <v>392</v>
      </c>
      <c r="DG124" t="s">
        <v>392</v>
      </c>
      <c r="DH124" t="s">
        <v>181</v>
      </c>
      <c r="DI124" t="s">
        <v>392</v>
      </c>
      <c r="DJ124" t="s">
        <v>392</v>
      </c>
      <c r="DK124" t="s">
        <v>181</v>
      </c>
      <c r="DL124" t="s">
        <v>181</v>
      </c>
      <c r="DM124" t="s">
        <v>181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210</v>
      </c>
      <c r="DW124" t="s">
        <v>210</v>
      </c>
      <c r="DX124">
        <v>1</v>
      </c>
      <c r="DZ124" t="s">
        <v>181</v>
      </c>
      <c r="EA124" t="s">
        <v>181</v>
      </c>
      <c r="EB124" t="s">
        <v>181</v>
      </c>
      <c r="EC124" t="s">
        <v>181</v>
      </c>
      <c r="EE124">
        <v>82815206</v>
      </c>
      <c r="EF124">
        <v>2</v>
      </c>
      <c r="EG124" t="s">
        <v>214</v>
      </c>
      <c r="EH124">
        <v>27</v>
      </c>
      <c r="EI124" t="s">
        <v>215</v>
      </c>
      <c r="EJ124">
        <v>1</v>
      </c>
      <c r="EK124">
        <v>33001</v>
      </c>
      <c r="EL124" t="s">
        <v>215</v>
      </c>
      <c r="EM124" t="s">
        <v>216</v>
      </c>
      <c r="EO124" t="s">
        <v>393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181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181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181</v>
      </c>
      <c r="HF124" t="s">
        <v>181</v>
      </c>
      <c r="HM124" t="s">
        <v>181</v>
      </c>
      <c r="HN124" t="s">
        <v>68</v>
      </c>
      <c r="HO124" t="s">
        <v>71</v>
      </c>
      <c r="HP124" t="s">
        <v>215</v>
      </c>
      <c r="HQ124" t="s">
        <v>215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181</v>
      </c>
      <c r="F125" s="8" t="s">
        <v>394</v>
      </c>
      <c r="G125" s="8" t="s">
        <v>395</v>
      </c>
      <c r="H125" s="8" t="s">
        <v>210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181</v>
      </c>
      <c r="BE125" s="8" t="s">
        <v>181</v>
      </c>
      <c r="BF125" s="8" t="s">
        <v>181</v>
      </c>
      <c r="BG125" s="8" t="s">
        <v>181</v>
      </c>
      <c r="BH125" s="8">
        <v>0</v>
      </c>
      <c r="BI125" s="8">
        <v>1</v>
      </c>
      <c r="BJ125" s="8" t="s">
        <v>396</v>
      </c>
      <c r="BK125" s="8"/>
      <c r="BL125" s="8"/>
      <c r="BM125" s="8">
        <v>33001</v>
      </c>
      <c r="BN125" s="8">
        <v>0</v>
      </c>
      <c r="BO125" s="8" t="s">
        <v>181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181</v>
      </c>
      <c r="BZ125" s="8">
        <v>103</v>
      </c>
      <c r="CA125" s="8">
        <v>60</v>
      </c>
      <c r="CB125" s="8" t="s">
        <v>181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369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181</v>
      </c>
      <c r="DD125" s="8" t="s">
        <v>181</v>
      </c>
      <c r="DE125" s="8" t="s">
        <v>370</v>
      </c>
      <c r="DF125" s="8" t="s">
        <v>370</v>
      </c>
      <c r="DG125" s="8" t="s">
        <v>370</v>
      </c>
      <c r="DH125" s="8" t="s">
        <v>181</v>
      </c>
      <c r="DI125" s="8" t="s">
        <v>370</v>
      </c>
      <c r="DJ125" s="8" t="s">
        <v>370</v>
      </c>
      <c r="DK125" s="8" t="s">
        <v>181</v>
      </c>
      <c r="DL125" s="8" t="s">
        <v>181</v>
      </c>
      <c r="DM125" s="8" t="s">
        <v>181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210</v>
      </c>
      <c r="DW125" s="8" t="s">
        <v>210</v>
      </c>
      <c r="DX125" s="8">
        <v>1</v>
      </c>
      <c r="DY125" s="8"/>
      <c r="DZ125" s="8" t="s">
        <v>181</v>
      </c>
      <c r="EA125" s="8" t="s">
        <v>181</v>
      </c>
      <c r="EB125" s="8" t="s">
        <v>181</v>
      </c>
      <c r="EC125" s="8" t="s">
        <v>181</v>
      </c>
      <c r="ED125" s="8"/>
      <c r="EE125" s="8">
        <v>82815206</v>
      </c>
      <c r="EF125" s="8">
        <v>2</v>
      </c>
      <c r="EG125" s="8" t="s">
        <v>214</v>
      </c>
      <c r="EH125" s="8">
        <v>27</v>
      </c>
      <c r="EI125" s="8" t="s">
        <v>215</v>
      </c>
      <c r="EJ125" s="8">
        <v>1</v>
      </c>
      <c r="EK125" s="8">
        <v>33001</v>
      </c>
      <c r="EL125" s="8" t="s">
        <v>215</v>
      </c>
      <c r="EM125" s="8" t="s">
        <v>216</v>
      </c>
      <c r="EN125" s="8"/>
      <c r="EO125" s="8" t="s">
        <v>373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181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181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181</v>
      </c>
      <c r="HF125" s="8" t="s">
        <v>181</v>
      </c>
      <c r="HG125" s="8"/>
      <c r="HH125" s="8"/>
      <c r="HI125" s="8"/>
      <c r="HJ125" s="8"/>
      <c r="HK125" s="8"/>
      <c r="HL125" s="8"/>
      <c r="HM125" s="8" t="s">
        <v>181</v>
      </c>
      <c r="HN125" s="8" t="s">
        <v>68</v>
      </c>
      <c r="HO125" s="8" t="s">
        <v>71</v>
      </c>
      <c r="HP125" s="8" t="s">
        <v>215</v>
      </c>
      <c r="HQ125" s="8" t="s">
        <v>215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181</v>
      </c>
      <c r="F126" t="s">
        <v>394</v>
      </c>
      <c r="G126" t="s">
        <v>395</v>
      </c>
      <c r="H126" t="s">
        <v>210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181</v>
      </c>
      <c r="BE126" t="s">
        <v>181</v>
      </c>
      <c r="BF126" t="s">
        <v>181</v>
      </c>
      <c r="BG126" t="s">
        <v>181</v>
      </c>
      <c r="BH126">
        <v>0</v>
      </c>
      <c r="BI126">
        <v>1</v>
      </c>
      <c r="BJ126" t="s">
        <v>396</v>
      </c>
      <c r="BM126">
        <v>33001</v>
      </c>
      <c r="BN126">
        <v>0</v>
      </c>
      <c r="BO126" t="s">
        <v>181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181</v>
      </c>
      <c r="BZ126">
        <v>103</v>
      </c>
      <c r="CA126">
        <v>60</v>
      </c>
      <c r="CB126" t="s">
        <v>181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369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181</v>
      </c>
      <c r="DD126" t="s">
        <v>181</v>
      </c>
      <c r="DE126" t="s">
        <v>370</v>
      </c>
      <c r="DF126" t="s">
        <v>370</v>
      </c>
      <c r="DG126" t="s">
        <v>370</v>
      </c>
      <c r="DH126" t="s">
        <v>181</v>
      </c>
      <c r="DI126" t="s">
        <v>370</v>
      </c>
      <c r="DJ126" t="s">
        <v>370</v>
      </c>
      <c r="DK126" t="s">
        <v>181</v>
      </c>
      <c r="DL126" t="s">
        <v>181</v>
      </c>
      <c r="DM126" t="s">
        <v>181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210</v>
      </c>
      <c r="DW126" t="s">
        <v>210</v>
      </c>
      <c r="DX126">
        <v>1</v>
      </c>
      <c r="DZ126" t="s">
        <v>181</v>
      </c>
      <c r="EA126" t="s">
        <v>181</v>
      </c>
      <c r="EB126" t="s">
        <v>181</v>
      </c>
      <c r="EC126" t="s">
        <v>181</v>
      </c>
      <c r="EE126">
        <v>82815206</v>
      </c>
      <c r="EF126">
        <v>2</v>
      </c>
      <c r="EG126" t="s">
        <v>214</v>
      </c>
      <c r="EH126">
        <v>27</v>
      </c>
      <c r="EI126" t="s">
        <v>215</v>
      </c>
      <c r="EJ126">
        <v>1</v>
      </c>
      <c r="EK126">
        <v>33001</v>
      </c>
      <c r="EL126" t="s">
        <v>215</v>
      </c>
      <c r="EM126" t="s">
        <v>216</v>
      </c>
      <c r="EO126" t="s">
        <v>373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181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181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181</v>
      </c>
      <c r="HF126" t="s">
        <v>181</v>
      </c>
      <c r="HM126" t="s">
        <v>181</v>
      </c>
      <c r="HN126" t="s">
        <v>68</v>
      </c>
      <c r="HO126" t="s">
        <v>71</v>
      </c>
      <c r="HP126" t="s">
        <v>215</v>
      </c>
      <c r="HQ126" t="s">
        <v>215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75</v>
      </c>
      <c r="F127" s="8" t="s">
        <v>394</v>
      </c>
      <c r="G127" s="8" t="s">
        <v>397</v>
      </c>
      <c r="H127" s="8" t="s">
        <v>210</v>
      </c>
      <c r="I127" s="8">
        <v>1</v>
      </c>
      <c r="J127" s="8">
        <v>0</v>
      </c>
      <c r="K127" s="8">
        <v>1</v>
      </c>
      <c r="L127" s="8">
        <v>1</v>
      </c>
      <c r="M127" s="8">
        <v>0</v>
      </c>
      <c r="N127" s="8">
        <f t="shared" si="57"/>
        <v>1</v>
      </c>
      <c r="O127" s="8">
        <f ca="1" t="shared" si="58"/>
        <v>5854</v>
      </c>
      <c r="P127" s="8">
        <f ca="1">SUMIF(SmtRes!AQ271:SmtRes!AQ277,"=1",SmtRes!DF271:SmtRes!DF277)</f>
        <v>34.21</v>
      </c>
      <c r="Q127" s="8">
        <f ca="1">SUMIF(SmtRes!AQ271:SmtRes!AQ277,"=1",SmtRes!DG271:SmtRes!DG277)</f>
        <v>2279.99</v>
      </c>
      <c r="R127" s="8">
        <f ca="1">SUMIF(SmtRes!AQ271:SmtRes!AQ277,"=1",SmtRes!DH271:SmtRes!DH277)</f>
        <v>906.95</v>
      </c>
      <c r="S127" s="8">
        <f ca="1">SUMIF(SmtRes!AQ271:SmtRes!AQ277,"=1",SmtRes!DI271:SmtRes!DI277)</f>
        <v>2632.85</v>
      </c>
      <c r="T127" s="8">
        <f t="shared" si="59"/>
        <v>0</v>
      </c>
      <c r="U127" s="8">
        <f ca="1">SUMIF(SmtRes!AQ271:SmtRes!AQ277,"=1",SmtRes!CV271:SmtRes!CV277)</f>
        <v>3.519</v>
      </c>
      <c r="V127" s="8">
        <f ca="1">SUMIF(SmtRes!AQ271:SmtRes!AQ277,"=1",SmtRes!CW271:SmtRes!CW277)</f>
        <v>1.0005</v>
      </c>
      <c r="W127" s="8">
        <f t="shared" si="60"/>
        <v>0</v>
      </c>
      <c r="X127" s="8">
        <f ca="1" t="shared" si="61"/>
        <v>3645.99</v>
      </c>
      <c r="Y127" s="8">
        <f ca="1" t="shared" si="62"/>
        <v>2123.88</v>
      </c>
      <c r="Z127" s="8"/>
      <c r="AA127" s="8">
        <v>85260822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181</v>
      </c>
      <c r="BE127" s="8" t="s">
        <v>181</v>
      </c>
      <c r="BF127" s="8" t="s">
        <v>181</v>
      </c>
      <c r="BG127" s="8" t="s">
        <v>181</v>
      </c>
      <c r="BH127" s="8">
        <v>0</v>
      </c>
      <c r="BI127" s="8">
        <v>1</v>
      </c>
      <c r="BJ127" s="8" t="s">
        <v>396</v>
      </c>
      <c r="BK127" s="8"/>
      <c r="BL127" s="8"/>
      <c r="BM127" s="8">
        <v>33001</v>
      </c>
      <c r="BN127" s="8">
        <v>0</v>
      </c>
      <c r="BO127" s="8" t="s">
        <v>181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181</v>
      </c>
      <c r="BZ127" s="8">
        <v>103</v>
      </c>
      <c r="CA127" s="8">
        <v>60</v>
      </c>
      <c r="CB127" s="8" t="s">
        <v>181</v>
      </c>
      <c r="CC127" s="8"/>
      <c r="CD127" s="8"/>
      <c r="CE127" s="8">
        <v>0</v>
      </c>
      <c r="CF127" s="8">
        <v>0</v>
      </c>
      <c r="CG127" s="8">
        <v>0</v>
      </c>
      <c r="CH127" s="8">
        <v>4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369</v>
      </c>
      <c r="CO127" s="8">
        <v>0</v>
      </c>
      <c r="CP127" s="8">
        <f ca="1" t="shared" si="67"/>
        <v>5854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3645.994</v>
      </c>
      <c r="CZ127" s="8">
        <f ca="1" t="shared" si="71"/>
        <v>2123.88</v>
      </c>
      <c r="DA127" s="8"/>
      <c r="DB127" s="8">
        <v>17</v>
      </c>
      <c r="DC127" s="8" t="s">
        <v>181</v>
      </c>
      <c r="DD127" s="8" t="s">
        <v>181</v>
      </c>
      <c r="DE127" s="8" t="s">
        <v>370</v>
      </c>
      <c r="DF127" s="8" t="s">
        <v>370</v>
      </c>
      <c r="DG127" s="8" t="s">
        <v>370</v>
      </c>
      <c r="DH127" s="8" t="s">
        <v>181</v>
      </c>
      <c r="DI127" s="8" t="s">
        <v>370</v>
      </c>
      <c r="DJ127" s="8" t="s">
        <v>370</v>
      </c>
      <c r="DK127" s="8" t="s">
        <v>181</v>
      </c>
      <c r="DL127" s="8" t="s">
        <v>181</v>
      </c>
      <c r="DM127" s="8" t="s">
        <v>181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210</v>
      </c>
      <c r="DW127" s="8" t="s">
        <v>210</v>
      </c>
      <c r="DX127" s="8">
        <v>1</v>
      </c>
      <c r="DY127" s="8"/>
      <c r="DZ127" s="8" t="s">
        <v>181</v>
      </c>
      <c r="EA127" s="8" t="s">
        <v>181</v>
      </c>
      <c r="EB127" s="8" t="s">
        <v>181</v>
      </c>
      <c r="EC127" s="8" t="s">
        <v>181</v>
      </c>
      <c r="ED127" s="8"/>
      <c r="EE127" s="8">
        <v>82815206</v>
      </c>
      <c r="EF127" s="8">
        <v>2</v>
      </c>
      <c r="EG127" s="8" t="s">
        <v>214</v>
      </c>
      <c r="EH127" s="8">
        <v>27</v>
      </c>
      <c r="EI127" s="8" t="s">
        <v>215</v>
      </c>
      <c r="EJ127" s="8">
        <v>1</v>
      </c>
      <c r="EK127" s="8">
        <v>33001</v>
      </c>
      <c r="EL127" s="8" t="s">
        <v>215</v>
      </c>
      <c r="EM127" s="8" t="s">
        <v>216</v>
      </c>
      <c r="EN127" s="8"/>
      <c r="EO127" s="8" t="s">
        <v>373</v>
      </c>
      <c r="EP127" s="8"/>
      <c r="EQ127" s="8">
        <v>131072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181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11623.87</v>
      </c>
      <c r="GN127" s="8">
        <f ca="1" t="shared" si="74"/>
        <v>11623.87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181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181</v>
      </c>
      <c r="HF127" s="8" t="s">
        <v>181</v>
      </c>
      <c r="HG127" s="8"/>
      <c r="HH127" s="8"/>
      <c r="HI127" s="8"/>
      <c r="HJ127" s="8"/>
      <c r="HK127" s="8"/>
      <c r="HL127" s="8"/>
      <c r="HM127" s="8" t="s">
        <v>181</v>
      </c>
      <c r="HN127" s="8" t="s">
        <v>68</v>
      </c>
      <c r="HO127" s="8" t="s">
        <v>71</v>
      </c>
      <c r="HP127" s="8" t="s">
        <v>215</v>
      </c>
      <c r="HQ127" s="8" t="s">
        <v>215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75</v>
      </c>
      <c r="F128" t="s">
        <v>394</v>
      </c>
      <c r="G128" t="s">
        <v>397</v>
      </c>
      <c r="H128" t="s">
        <v>210</v>
      </c>
      <c r="I128">
        <v>1</v>
      </c>
      <c r="J128">
        <v>0</v>
      </c>
      <c r="K128">
        <v>1</v>
      </c>
      <c r="L128">
        <v>1</v>
      </c>
      <c r="M128">
        <v>0</v>
      </c>
      <c r="N128">
        <f t="shared" si="57"/>
        <v>1</v>
      </c>
      <c r="O128">
        <f ca="1" t="shared" si="58"/>
        <v>5854</v>
      </c>
      <c r="P128">
        <f ca="1">SUMIF(SmtRes!AQ278:SmtRes!AQ284,"=1",SmtRes!DF278:SmtRes!DF284)</f>
        <v>34.21</v>
      </c>
      <c r="Q128">
        <f ca="1">SUMIF(SmtRes!AQ278:SmtRes!AQ284,"=1",SmtRes!DG278:SmtRes!DG284)</f>
        <v>2279.99</v>
      </c>
      <c r="R128">
        <f ca="1">SUMIF(SmtRes!AQ278:SmtRes!AQ284,"=1",SmtRes!DH278:SmtRes!DH284)</f>
        <v>906.95</v>
      </c>
      <c r="S128">
        <f ca="1">SUMIF(SmtRes!AQ278:SmtRes!AQ284,"=1",SmtRes!DI278:SmtRes!DI284)</f>
        <v>2632.85</v>
      </c>
      <c r="T128">
        <f t="shared" si="59"/>
        <v>0</v>
      </c>
      <c r="U128">
        <f ca="1">SUMIF(SmtRes!AQ278:SmtRes!AQ284,"=1",SmtRes!CV278:SmtRes!CV284)</f>
        <v>3.519</v>
      </c>
      <c r="V128">
        <f ca="1">SUMIF(SmtRes!AQ278:SmtRes!AQ284,"=1",SmtRes!CW278:SmtRes!CW284)</f>
        <v>1.0005</v>
      </c>
      <c r="W128">
        <f t="shared" si="60"/>
        <v>0</v>
      </c>
      <c r="X128">
        <f ca="1" t="shared" si="61"/>
        <v>3645.99</v>
      </c>
      <c r="Y128">
        <f ca="1" t="shared" si="62"/>
        <v>2123.88</v>
      </c>
      <c r="AA128">
        <v>85260757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181</v>
      </c>
      <c r="BE128" t="s">
        <v>181</v>
      </c>
      <c r="BF128" t="s">
        <v>181</v>
      </c>
      <c r="BG128" t="s">
        <v>181</v>
      </c>
      <c r="BH128">
        <v>0</v>
      </c>
      <c r="BI128">
        <v>1</v>
      </c>
      <c r="BJ128" t="s">
        <v>396</v>
      </c>
      <c r="BM128">
        <v>33001</v>
      </c>
      <c r="BN128">
        <v>0</v>
      </c>
      <c r="BO128" t="s">
        <v>181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181</v>
      </c>
      <c r="BZ128">
        <v>103</v>
      </c>
      <c r="CA128">
        <v>60</v>
      </c>
      <c r="CB128" t="s">
        <v>181</v>
      </c>
      <c r="CE128">
        <v>0</v>
      </c>
      <c r="CF128">
        <v>0</v>
      </c>
      <c r="CG128">
        <v>0</v>
      </c>
      <c r="CH128">
        <v>4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369</v>
      </c>
      <c r="CO128">
        <v>0</v>
      </c>
      <c r="CP128">
        <f ca="1" t="shared" si="67"/>
        <v>5854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3645.994</v>
      </c>
      <c r="CZ128">
        <f ca="1" t="shared" si="71"/>
        <v>2123.88</v>
      </c>
      <c r="DB128">
        <v>18</v>
      </c>
      <c r="DC128" t="s">
        <v>181</v>
      </c>
      <c r="DD128" t="s">
        <v>181</v>
      </c>
      <c r="DE128" t="s">
        <v>370</v>
      </c>
      <c r="DF128" t="s">
        <v>370</v>
      </c>
      <c r="DG128" t="s">
        <v>370</v>
      </c>
      <c r="DH128" t="s">
        <v>181</v>
      </c>
      <c r="DI128" t="s">
        <v>370</v>
      </c>
      <c r="DJ128" t="s">
        <v>370</v>
      </c>
      <c r="DK128" t="s">
        <v>181</v>
      </c>
      <c r="DL128" t="s">
        <v>181</v>
      </c>
      <c r="DM128" t="s">
        <v>181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210</v>
      </c>
      <c r="DW128" t="s">
        <v>210</v>
      </c>
      <c r="DX128">
        <v>1</v>
      </c>
      <c r="DZ128" t="s">
        <v>181</v>
      </c>
      <c r="EA128" t="s">
        <v>181</v>
      </c>
      <c r="EB128" t="s">
        <v>181</v>
      </c>
      <c r="EC128" t="s">
        <v>181</v>
      </c>
      <c r="EE128">
        <v>82815206</v>
      </c>
      <c r="EF128">
        <v>2</v>
      </c>
      <c r="EG128" t="s">
        <v>214</v>
      </c>
      <c r="EH128">
        <v>27</v>
      </c>
      <c r="EI128" t="s">
        <v>215</v>
      </c>
      <c r="EJ128">
        <v>1</v>
      </c>
      <c r="EK128">
        <v>33001</v>
      </c>
      <c r="EL128" t="s">
        <v>215</v>
      </c>
      <c r="EM128" t="s">
        <v>216</v>
      </c>
      <c r="EO128" t="s">
        <v>373</v>
      </c>
      <c r="EQ128">
        <v>131072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181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11623.87</v>
      </c>
      <c r="GN128">
        <f ca="1" t="shared" si="74"/>
        <v>11623.87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181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181</v>
      </c>
      <c r="HF128" t="s">
        <v>181</v>
      </c>
      <c r="HM128" t="s">
        <v>181</v>
      </c>
      <c r="HN128" t="s">
        <v>68</v>
      </c>
      <c r="HO128" t="s">
        <v>71</v>
      </c>
      <c r="HP128" t="s">
        <v>215</v>
      </c>
      <c r="HQ128" t="s">
        <v>215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93</v>
      </c>
      <c r="F129" s="8" t="s">
        <v>398</v>
      </c>
      <c r="G129" s="8" t="s">
        <v>399</v>
      </c>
      <c r="H129" s="8" t="s">
        <v>210</v>
      </c>
      <c r="I129" s="8">
        <v>1</v>
      </c>
      <c r="J129" s="8">
        <v>0</v>
      </c>
      <c r="K129" s="8">
        <v>1</v>
      </c>
      <c r="L129" s="8">
        <v>1</v>
      </c>
      <c r="M129" s="8">
        <v>0</v>
      </c>
      <c r="N129" s="8">
        <f t="shared" si="57"/>
        <v>1</v>
      </c>
      <c r="O129" s="8">
        <f ca="1" t="shared" si="58"/>
        <v>12599.44</v>
      </c>
      <c r="P129" s="8">
        <f ca="1">SUMIF(SmtRes!AQ285:SmtRes!AQ291,"=1",SmtRes!DF285:SmtRes!DF291)</f>
        <v>34.21</v>
      </c>
      <c r="Q129" s="8">
        <f ca="1">SUMIF(SmtRes!AQ285:SmtRes!AQ291,"=1",SmtRes!DG285:SmtRes!DG291)</f>
        <v>5329.95</v>
      </c>
      <c r="R129" s="8">
        <f ca="1">SUMIF(SmtRes!AQ285:SmtRes!AQ291,"=1",SmtRes!DH285:SmtRes!DH291)</f>
        <v>2090.05</v>
      </c>
      <c r="S129" s="8">
        <f ca="1">SUMIF(SmtRes!AQ285:SmtRes!AQ291,"=1",SmtRes!DI285:SmtRes!DI291)</f>
        <v>5145.23</v>
      </c>
      <c r="T129" s="8">
        <f t="shared" si="59"/>
        <v>0</v>
      </c>
      <c r="U129" s="8">
        <f ca="1">SUMIF(SmtRes!AQ285:SmtRes!AQ291,"=1",SmtRes!CV285:SmtRes!CV291)</f>
        <v>6.877</v>
      </c>
      <c r="V129" s="8">
        <f ca="1">SUMIF(SmtRes!AQ285:SmtRes!AQ291,"=1",SmtRes!CW285:SmtRes!CW291)</f>
        <v>2.3</v>
      </c>
      <c r="W129" s="8">
        <f t="shared" si="60"/>
        <v>0</v>
      </c>
      <c r="X129" s="8">
        <f ca="1" t="shared" si="61"/>
        <v>7452.34</v>
      </c>
      <c r="Y129" s="8">
        <f ca="1" t="shared" si="62"/>
        <v>4341.17</v>
      </c>
      <c r="Z129" s="8"/>
      <c r="AA129" s="8">
        <v>85260822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181</v>
      </c>
      <c r="BE129" s="8" t="s">
        <v>181</v>
      </c>
      <c r="BF129" s="8" t="s">
        <v>181</v>
      </c>
      <c r="BG129" s="8" t="s">
        <v>181</v>
      </c>
      <c r="BH129" s="8">
        <v>0</v>
      </c>
      <c r="BI129" s="8">
        <v>1</v>
      </c>
      <c r="BJ129" s="8" t="s">
        <v>400</v>
      </c>
      <c r="BK129" s="8"/>
      <c r="BL129" s="8"/>
      <c r="BM129" s="8">
        <v>33001</v>
      </c>
      <c r="BN129" s="8">
        <v>0</v>
      </c>
      <c r="BO129" s="8" t="s">
        <v>181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181</v>
      </c>
      <c r="BZ129" s="8">
        <v>103</v>
      </c>
      <c r="CA129" s="8">
        <v>60</v>
      </c>
      <c r="CB129" s="8" t="s">
        <v>181</v>
      </c>
      <c r="CC129" s="8"/>
      <c r="CD129" s="8"/>
      <c r="CE129" s="8">
        <v>0</v>
      </c>
      <c r="CF129" s="8">
        <v>0</v>
      </c>
      <c r="CG129" s="8">
        <v>0</v>
      </c>
      <c r="CH129" s="8">
        <v>5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369</v>
      </c>
      <c r="CO129" s="8">
        <v>0</v>
      </c>
      <c r="CP129" s="8">
        <f ca="1" t="shared" si="67"/>
        <v>12599.44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7452.3384</v>
      </c>
      <c r="CZ129" s="8">
        <f ca="1" t="shared" si="71"/>
        <v>4341.168</v>
      </c>
      <c r="DA129" s="8"/>
      <c r="DB129" s="8">
        <v>19</v>
      </c>
      <c r="DC129" s="8" t="s">
        <v>181</v>
      </c>
      <c r="DD129" s="8" t="s">
        <v>181</v>
      </c>
      <c r="DE129" s="8" t="s">
        <v>370</v>
      </c>
      <c r="DF129" s="8" t="s">
        <v>370</v>
      </c>
      <c r="DG129" s="8" t="s">
        <v>370</v>
      </c>
      <c r="DH129" s="8" t="s">
        <v>181</v>
      </c>
      <c r="DI129" s="8" t="s">
        <v>370</v>
      </c>
      <c r="DJ129" s="8" t="s">
        <v>370</v>
      </c>
      <c r="DK129" s="8" t="s">
        <v>181</v>
      </c>
      <c r="DL129" s="8" t="s">
        <v>181</v>
      </c>
      <c r="DM129" s="8" t="s">
        <v>181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210</v>
      </c>
      <c r="DW129" s="8" t="s">
        <v>210</v>
      </c>
      <c r="DX129" s="8">
        <v>1</v>
      </c>
      <c r="DY129" s="8"/>
      <c r="DZ129" s="8" t="s">
        <v>181</v>
      </c>
      <c r="EA129" s="8" t="s">
        <v>181</v>
      </c>
      <c r="EB129" s="8" t="s">
        <v>181</v>
      </c>
      <c r="EC129" s="8" t="s">
        <v>181</v>
      </c>
      <c r="ED129" s="8"/>
      <c r="EE129" s="8">
        <v>82815206</v>
      </c>
      <c r="EF129" s="8">
        <v>2</v>
      </c>
      <c r="EG129" s="8" t="s">
        <v>214</v>
      </c>
      <c r="EH129" s="8">
        <v>27</v>
      </c>
      <c r="EI129" s="8" t="s">
        <v>215</v>
      </c>
      <c r="EJ129" s="8">
        <v>1</v>
      </c>
      <c r="EK129" s="8">
        <v>33001</v>
      </c>
      <c r="EL129" s="8" t="s">
        <v>215</v>
      </c>
      <c r="EM129" s="8" t="s">
        <v>216</v>
      </c>
      <c r="EN129" s="8"/>
      <c r="EO129" s="8" t="s">
        <v>373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181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24392.95</v>
      </c>
      <c r="GN129" s="8">
        <f ca="1" t="shared" si="74"/>
        <v>24392.95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181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181</v>
      </c>
      <c r="HF129" s="8" t="s">
        <v>181</v>
      </c>
      <c r="HG129" s="8"/>
      <c r="HH129" s="8"/>
      <c r="HI129" s="8"/>
      <c r="HJ129" s="8"/>
      <c r="HK129" s="8"/>
      <c r="HL129" s="8"/>
      <c r="HM129" s="8" t="s">
        <v>181</v>
      </c>
      <c r="HN129" s="8" t="s">
        <v>68</v>
      </c>
      <c r="HO129" s="8" t="s">
        <v>71</v>
      </c>
      <c r="HP129" s="8" t="s">
        <v>215</v>
      </c>
      <c r="HQ129" s="8" t="s">
        <v>215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93</v>
      </c>
      <c r="F130" t="s">
        <v>398</v>
      </c>
      <c r="G130" t="s">
        <v>399</v>
      </c>
      <c r="H130" t="s">
        <v>210</v>
      </c>
      <c r="I130">
        <v>1</v>
      </c>
      <c r="J130">
        <v>0</v>
      </c>
      <c r="K130">
        <v>1</v>
      </c>
      <c r="L130">
        <v>1</v>
      </c>
      <c r="M130">
        <v>0</v>
      </c>
      <c r="N130">
        <f t="shared" si="57"/>
        <v>1</v>
      </c>
      <c r="O130">
        <f ca="1" t="shared" si="58"/>
        <v>12599.44</v>
      </c>
      <c r="P130">
        <f ca="1">SUMIF(SmtRes!AQ292:SmtRes!AQ298,"=1",SmtRes!DF292:SmtRes!DF298)</f>
        <v>34.21</v>
      </c>
      <c r="Q130">
        <f ca="1">SUMIF(SmtRes!AQ292:SmtRes!AQ298,"=1",SmtRes!DG292:SmtRes!DG298)</f>
        <v>5329.95</v>
      </c>
      <c r="R130">
        <f ca="1">SUMIF(SmtRes!AQ292:SmtRes!AQ298,"=1",SmtRes!DH292:SmtRes!DH298)</f>
        <v>2090.05</v>
      </c>
      <c r="S130">
        <f ca="1">SUMIF(SmtRes!AQ292:SmtRes!AQ298,"=1",SmtRes!DI292:SmtRes!DI298)</f>
        <v>5145.23</v>
      </c>
      <c r="T130">
        <f t="shared" si="59"/>
        <v>0</v>
      </c>
      <c r="U130">
        <f ca="1">SUMIF(SmtRes!AQ292:SmtRes!AQ298,"=1",SmtRes!CV292:SmtRes!CV298)</f>
        <v>6.877</v>
      </c>
      <c r="V130">
        <f ca="1">SUMIF(SmtRes!AQ292:SmtRes!AQ298,"=1",SmtRes!CW292:SmtRes!CW298)</f>
        <v>2.3</v>
      </c>
      <c r="W130">
        <f t="shared" si="60"/>
        <v>0</v>
      </c>
      <c r="X130">
        <f ca="1" t="shared" si="61"/>
        <v>7452.34</v>
      </c>
      <c r="Y130">
        <f ca="1" t="shared" si="62"/>
        <v>4341.17</v>
      </c>
      <c r="AA130">
        <v>85260757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181</v>
      </c>
      <c r="BE130" t="s">
        <v>181</v>
      </c>
      <c r="BF130" t="s">
        <v>181</v>
      </c>
      <c r="BG130" t="s">
        <v>181</v>
      </c>
      <c r="BH130">
        <v>0</v>
      </c>
      <c r="BI130">
        <v>1</v>
      </c>
      <c r="BJ130" t="s">
        <v>400</v>
      </c>
      <c r="BM130">
        <v>33001</v>
      </c>
      <c r="BN130">
        <v>0</v>
      </c>
      <c r="BO130" t="s">
        <v>181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181</v>
      </c>
      <c r="BZ130">
        <v>103</v>
      </c>
      <c r="CA130">
        <v>60</v>
      </c>
      <c r="CB130" t="s">
        <v>181</v>
      </c>
      <c r="CE130">
        <v>0</v>
      </c>
      <c r="CF130">
        <v>0</v>
      </c>
      <c r="CG130">
        <v>0</v>
      </c>
      <c r="CH130">
        <v>5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369</v>
      </c>
      <c r="CO130">
        <v>0</v>
      </c>
      <c r="CP130">
        <f ca="1" t="shared" si="67"/>
        <v>12599.44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7452.3384</v>
      </c>
      <c r="CZ130">
        <f ca="1" t="shared" si="71"/>
        <v>4341.168</v>
      </c>
      <c r="DB130">
        <v>20</v>
      </c>
      <c r="DC130" t="s">
        <v>181</v>
      </c>
      <c r="DD130" t="s">
        <v>181</v>
      </c>
      <c r="DE130" t="s">
        <v>370</v>
      </c>
      <c r="DF130" t="s">
        <v>370</v>
      </c>
      <c r="DG130" t="s">
        <v>370</v>
      </c>
      <c r="DH130" t="s">
        <v>181</v>
      </c>
      <c r="DI130" t="s">
        <v>370</v>
      </c>
      <c r="DJ130" t="s">
        <v>370</v>
      </c>
      <c r="DK130" t="s">
        <v>181</v>
      </c>
      <c r="DL130" t="s">
        <v>181</v>
      </c>
      <c r="DM130" t="s">
        <v>181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210</v>
      </c>
      <c r="DW130" t="s">
        <v>210</v>
      </c>
      <c r="DX130">
        <v>1</v>
      </c>
      <c r="DZ130" t="s">
        <v>181</v>
      </c>
      <c r="EA130" t="s">
        <v>181</v>
      </c>
      <c r="EB130" t="s">
        <v>181</v>
      </c>
      <c r="EC130" t="s">
        <v>181</v>
      </c>
      <c r="EE130">
        <v>82815206</v>
      </c>
      <c r="EF130">
        <v>2</v>
      </c>
      <c r="EG130" t="s">
        <v>214</v>
      </c>
      <c r="EH130">
        <v>27</v>
      </c>
      <c r="EI130" t="s">
        <v>215</v>
      </c>
      <c r="EJ130">
        <v>1</v>
      </c>
      <c r="EK130">
        <v>33001</v>
      </c>
      <c r="EL130" t="s">
        <v>215</v>
      </c>
      <c r="EM130" t="s">
        <v>216</v>
      </c>
      <c r="EO130" t="s">
        <v>373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181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24392.95</v>
      </c>
      <c r="GN130">
        <f ca="1" t="shared" si="74"/>
        <v>24392.95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181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181</v>
      </c>
      <c r="HF130" t="s">
        <v>181</v>
      </c>
      <c r="HM130" t="s">
        <v>181</v>
      </c>
      <c r="HN130" t="s">
        <v>68</v>
      </c>
      <c r="HO130" t="s">
        <v>71</v>
      </c>
      <c r="HP130" t="s">
        <v>215</v>
      </c>
      <c r="HQ130" t="s">
        <v>215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181</v>
      </c>
      <c r="F131" s="8" t="s">
        <v>401</v>
      </c>
      <c r="G131" s="8" t="s">
        <v>402</v>
      </c>
      <c r="H131" s="8" t="s">
        <v>210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181</v>
      </c>
      <c r="BE131" s="8" t="s">
        <v>181</v>
      </c>
      <c r="BF131" s="8" t="s">
        <v>181</v>
      </c>
      <c r="BG131" s="8" t="s">
        <v>181</v>
      </c>
      <c r="BH131" s="8">
        <v>0</v>
      </c>
      <c r="BI131" s="8">
        <v>1</v>
      </c>
      <c r="BJ131" s="8" t="s">
        <v>403</v>
      </c>
      <c r="BK131" s="8"/>
      <c r="BL131" s="8"/>
      <c r="BM131" s="8">
        <v>33001</v>
      </c>
      <c r="BN131" s="8">
        <v>0</v>
      </c>
      <c r="BO131" s="8" t="s">
        <v>181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181</v>
      </c>
      <c r="BZ131" s="8">
        <v>103</v>
      </c>
      <c r="CA131" s="8">
        <v>60</v>
      </c>
      <c r="CB131" s="8" t="s">
        <v>181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369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181</v>
      </c>
      <c r="DD131" s="8" t="s">
        <v>181</v>
      </c>
      <c r="DE131" s="8" t="s">
        <v>370</v>
      </c>
      <c r="DF131" s="8" t="s">
        <v>370</v>
      </c>
      <c r="DG131" s="8" t="s">
        <v>370</v>
      </c>
      <c r="DH131" s="8" t="s">
        <v>181</v>
      </c>
      <c r="DI131" s="8" t="s">
        <v>370</v>
      </c>
      <c r="DJ131" s="8" t="s">
        <v>370</v>
      </c>
      <c r="DK131" s="8" t="s">
        <v>181</v>
      </c>
      <c r="DL131" s="8" t="s">
        <v>181</v>
      </c>
      <c r="DM131" s="8" t="s">
        <v>181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210</v>
      </c>
      <c r="DW131" s="8" t="s">
        <v>210</v>
      </c>
      <c r="DX131" s="8">
        <v>1</v>
      </c>
      <c r="DY131" s="8"/>
      <c r="DZ131" s="8" t="s">
        <v>181</v>
      </c>
      <c r="EA131" s="8" t="s">
        <v>181</v>
      </c>
      <c r="EB131" s="8" t="s">
        <v>181</v>
      </c>
      <c r="EC131" s="8" t="s">
        <v>181</v>
      </c>
      <c r="ED131" s="8"/>
      <c r="EE131" s="8">
        <v>82815206</v>
      </c>
      <c r="EF131" s="8">
        <v>2</v>
      </c>
      <c r="EG131" s="8" t="s">
        <v>214</v>
      </c>
      <c r="EH131" s="8">
        <v>27</v>
      </c>
      <c r="EI131" s="8" t="s">
        <v>215</v>
      </c>
      <c r="EJ131" s="8">
        <v>1</v>
      </c>
      <c r="EK131" s="8">
        <v>33001</v>
      </c>
      <c r="EL131" s="8" t="s">
        <v>215</v>
      </c>
      <c r="EM131" s="8" t="s">
        <v>216</v>
      </c>
      <c r="EN131" s="8"/>
      <c r="EO131" s="8" t="s">
        <v>373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181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181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181</v>
      </c>
      <c r="HF131" s="8" t="s">
        <v>181</v>
      </c>
      <c r="HG131" s="8"/>
      <c r="HH131" s="8"/>
      <c r="HI131" s="8"/>
      <c r="HJ131" s="8"/>
      <c r="HK131" s="8"/>
      <c r="HL131" s="8"/>
      <c r="HM131" s="8" t="s">
        <v>181</v>
      </c>
      <c r="HN131" s="8" t="s">
        <v>68</v>
      </c>
      <c r="HO131" s="8" t="s">
        <v>71</v>
      </c>
      <c r="HP131" s="8" t="s">
        <v>215</v>
      </c>
      <c r="HQ131" s="8" t="s">
        <v>215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181</v>
      </c>
      <c r="F132" t="s">
        <v>401</v>
      </c>
      <c r="G132" t="s">
        <v>402</v>
      </c>
      <c r="H132" t="s">
        <v>210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181</v>
      </c>
      <c r="BE132" t="s">
        <v>181</v>
      </c>
      <c r="BF132" t="s">
        <v>181</v>
      </c>
      <c r="BG132" t="s">
        <v>181</v>
      </c>
      <c r="BH132">
        <v>0</v>
      </c>
      <c r="BI132">
        <v>1</v>
      </c>
      <c r="BJ132" t="s">
        <v>403</v>
      </c>
      <c r="BM132">
        <v>33001</v>
      </c>
      <c r="BN132">
        <v>0</v>
      </c>
      <c r="BO132" t="s">
        <v>181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181</v>
      </c>
      <c r="BZ132">
        <v>103</v>
      </c>
      <c r="CA132">
        <v>60</v>
      </c>
      <c r="CB132" t="s">
        <v>181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369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181</v>
      </c>
      <c r="DD132" t="s">
        <v>181</v>
      </c>
      <c r="DE132" t="s">
        <v>370</v>
      </c>
      <c r="DF132" t="s">
        <v>370</v>
      </c>
      <c r="DG132" t="s">
        <v>370</v>
      </c>
      <c r="DH132" t="s">
        <v>181</v>
      </c>
      <c r="DI132" t="s">
        <v>370</v>
      </c>
      <c r="DJ132" t="s">
        <v>370</v>
      </c>
      <c r="DK132" t="s">
        <v>181</v>
      </c>
      <c r="DL132" t="s">
        <v>181</v>
      </c>
      <c r="DM132" t="s">
        <v>181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210</v>
      </c>
      <c r="DW132" t="s">
        <v>210</v>
      </c>
      <c r="DX132">
        <v>1</v>
      </c>
      <c r="DZ132" t="s">
        <v>181</v>
      </c>
      <c r="EA132" t="s">
        <v>181</v>
      </c>
      <c r="EB132" t="s">
        <v>181</v>
      </c>
      <c r="EC132" t="s">
        <v>181</v>
      </c>
      <c r="EE132">
        <v>82815206</v>
      </c>
      <c r="EF132">
        <v>2</v>
      </c>
      <c r="EG132" t="s">
        <v>214</v>
      </c>
      <c r="EH132">
        <v>27</v>
      </c>
      <c r="EI132" t="s">
        <v>215</v>
      </c>
      <c r="EJ132">
        <v>1</v>
      </c>
      <c r="EK132">
        <v>33001</v>
      </c>
      <c r="EL132" t="s">
        <v>215</v>
      </c>
      <c r="EM132" t="s">
        <v>216</v>
      </c>
      <c r="EO132" t="s">
        <v>373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181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181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181</v>
      </c>
      <c r="HF132" t="s">
        <v>181</v>
      </c>
      <c r="HM132" t="s">
        <v>181</v>
      </c>
      <c r="HN132" t="s">
        <v>68</v>
      </c>
      <c r="HO132" t="s">
        <v>71</v>
      </c>
      <c r="HP132" t="s">
        <v>215</v>
      </c>
      <c r="HQ132" t="s">
        <v>215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181</v>
      </c>
      <c r="F133" s="8" t="s">
        <v>388</v>
      </c>
      <c r="G133" s="8" t="s">
        <v>389</v>
      </c>
      <c r="H133" s="8" t="s">
        <v>210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181</v>
      </c>
      <c r="BE133" s="8" t="s">
        <v>181</v>
      </c>
      <c r="BF133" s="8" t="s">
        <v>181</v>
      </c>
      <c r="BG133" s="8" t="s">
        <v>181</v>
      </c>
      <c r="BH133" s="8">
        <v>0</v>
      </c>
      <c r="BI133" s="8">
        <v>1</v>
      </c>
      <c r="BJ133" s="8" t="s">
        <v>390</v>
      </c>
      <c r="BK133" s="8"/>
      <c r="BL133" s="8"/>
      <c r="BM133" s="8">
        <v>33001</v>
      </c>
      <c r="BN133" s="8">
        <v>0</v>
      </c>
      <c r="BO133" s="8" t="s">
        <v>181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181</v>
      </c>
      <c r="BZ133" s="8">
        <v>103</v>
      </c>
      <c r="CA133" s="8">
        <v>60</v>
      </c>
      <c r="CB133" s="8" t="s">
        <v>181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391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181</v>
      </c>
      <c r="DD133" s="8" t="s">
        <v>181</v>
      </c>
      <c r="DE133" s="8" t="s">
        <v>392</v>
      </c>
      <c r="DF133" s="8" t="s">
        <v>392</v>
      </c>
      <c r="DG133" s="8" t="s">
        <v>392</v>
      </c>
      <c r="DH133" s="8" t="s">
        <v>181</v>
      </c>
      <c r="DI133" s="8" t="s">
        <v>392</v>
      </c>
      <c r="DJ133" s="8" t="s">
        <v>392</v>
      </c>
      <c r="DK133" s="8" t="s">
        <v>181</v>
      </c>
      <c r="DL133" s="8" t="s">
        <v>181</v>
      </c>
      <c r="DM133" s="8" t="s">
        <v>181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210</v>
      </c>
      <c r="DW133" s="8" t="s">
        <v>210</v>
      </c>
      <c r="DX133" s="8">
        <v>1</v>
      </c>
      <c r="DY133" s="8"/>
      <c r="DZ133" s="8" t="s">
        <v>181</v>
      </c>
      <c r="EA133" s="8" t="s">
        <v>181</v>
      </c>
      <c r="EB133" s="8" t="s">
        <v>181</v>
      </c>
      <c r="EC133" s="8" t="s">
        <v>181</v>
      </c>
      <c r="ED133" s="8"/>
      <c r="EE133" s="8">
        <v>82815206</v>
      </c>
      <c r="EF133" s="8">
        <v>2</v>
      </c>
      <c r="EG133" s="8" t="s">
        <v>214</v>
      </c>
      <c r="EH133" s="8">
        <v>27</v>
      </c>
      <c r="EI133" s="8" t="s">
        <v>215</v>
      </c>
      <c r="EJ133" s="8">
        <v>1</v>
      </c>
      <c r="EK133" s="8">
        <v>33001</v>
      </c>
      <c r="EL133" s="8" t="s">
        <v>215</v>
      </c>
      <c r="EM133" s="8" t="s">
        <v>216</v>
      </c>
      <c r="EN133" s="8"/>
      <c r="EO133" s="8" t="s">
        <v>393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181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181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181</v>
      </c>
      <c r="HF133" s="8" t="s">
        <v>181</v>
      </c>
      <c r="HG133" s="8"/>
      <c r="HH133" s="8"/>
      <c r="HI133" s="8"/>
      <c r="HJ133" s="8"/>
      <c r="HK133" s="8"/>
      <c r="HL133" s="8"/>
      <c r="HM133" s="8" t="s">
        <v>181</v>
      </c>
      <c r="HN133" s="8" t="s">
        <v>68</v>
      </c>
      <c r="HO133" s="8" t="s">
        <v>71</v>
      </c>
      <c r="HP133" s="8" t="s">
        <v>215</v>
      </c>
      <c r="HQ133" s="8" t="s">
        <v>215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181</v>
      </c>
      <c r="F134" t="s">
        <v>388</v>
      </c>
      <c r="G134" t="s">
        <v>389</v>
      </c>
      <c r="H134" t="s">
        <v>210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181</v>
      </c>
      <c r="BE134" t="s">
        <v>181</v>
      </c>
      <c r="BF134" t="s">
        <v>181</v>
      </c>
      <c r="BG134" t="s">
        <v>181</v>
      </c>
      <c r="BH134">
        <v>0</v>
      </c>
      <c r="BI134">
        <v>1</v>
      </c>
      <c r="BJ134" t="s">
        <v>390</v>
      </c>
      <c r="BM134">
        <v>33001</v>
      </c>
      <c r="BN134">
        <v>0</v>
      </c>
      <c r="BO134" t="s">
        <v>181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181</v>
      </c>
      <c r="BZ134">
        <v>103</v>
      </c>
      <c r="CA134">
        <v>60</v>
      </c>
      <c r="CB134" t="s">
        <v>181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391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181</v>
      </c>
      <c r="DD134" t="s">
        <v>181</v>
      </c>
      <c r="DE134" t="s">
        <v>392</v>
      </c>
      <c r="DF134" t="s">
        <v>392</v>
      </c>
      <c r="DG134" t="s">
        <v>392</v>
      </c>
      <c r="DH134" t="s">
        <v>181</v>
      </c>
      <c r="DI134" t="s">
        <v>392</v>
      </c>
      <c r="DJ134" t="s">
        <v>392</v>
      </c>
      <c r="DK134" t="s">
        <v>181</v>
      </c>
      <c r="DL134" t="s">
        <v>181</v>
      </c>
      <c r="DM134" t="s">
        <v>181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210</v>
      </c>
      <c r="DW134" t="s">
        <v>210</v>
      </c>
      <c r="DX134">
        <v>1</v>
      </c>
      <c r="DZ134" t="s">
        <v>181</v>
      </c>
      <c r="EA134" t="s">
        <v>181</v>
      </c>
      <c r="EB134" t="s">
        <v>181</v>
      </c>
      <c r="EC134" t="s">
        <v>181</v>
      </c>
      <c r="EE134">
        <v>82815206</v>
      </c>
      <c r="EF134">
        <v>2</v>
      </c>
      <c r="EG134" t="s">
        <v>214</v>
      </c>
      <c r="EH134">
        <v>27</v>
      </c>
      <c r="EI134" t="s">
        <v>215</v>
      </c>
      <c r="EJ134">
        <v>1</v>
      </c>
      <c r="EK134">
        <v>33001</v>
      </c>
      <c r="EL134" t="s">
        <v>215</v>
      </c>
      <c r="EM134" t="s">
        <v>216</v>
      </c>
      <c r="EO134" t="s">
        <v>393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181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181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181</v>
      </c>
      <c r="HF134" t="s">
        <v>181</v>
      </c>
      <c r="HM134" t="s">
        <v>181</v>
      </c>
      <c r="HN134" t="s">
        <v>68</v>
      </c>
      <c r="HO134" t="s">
        <v>71</v>
      </c>
      <c r="HP134" t="s">
        <v>215</v>
      </c>
      <c r="HQ134" t="s">
        <v>215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181</v>
      </c>
      <c r="F135" s="8" t="s">
        <v>404</v>
      </c>
      <c r="G135" s="8" t="s">
        <v>405</v>
      </c>
      <c r="H135" s="8" t="s">
        <v>210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181</v>
      </c>
      <c r="BE135" s="8" t="s">
        <v>181</v>
      </c>
      <c r="BF135" s="8" t="s">
        <v>181</v>
      </c>
      <c r="BG135" s="8" t="s">
        <v>181</v>
      </c>
      <c r="BH135" s="8">
        <v>0</v>
      </c>
      <c r="BI135" s="8">
        <v>1</v>
      </c>
      <c r="BJ135" s="8" t="s">
        <v>406</v>
      </c>
      <c r="BK135" s="8"/>
      <c r="BL135" s="8"/>
      <c r="BM135" s="8">
        <v>33001</v>
      </c>
      <c r="BN135" s="8">
        <v>0</v>
      </c>
      <c r="BO135" s="8" t="s">
        <v>181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181</v>
      </c>
      <c r="BZ135" s="8">
        <v>103</v>
      </c>
      <c r="CA135" s="8">
        <v>60</v>
      </c>
      <c r="CB135" s="8" t="s">
        <v>181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181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181</v>
      </c>
      <c r="DD135" s="8" t="s">
        <v>181</v>
      </c>
      <c r="DE135" s="8" t="s">
        <v>181</v>
      </c>
      <c r="DF135" s="8" t="s">
        <v>181</v>
      </c>
      <c r="DG135" s="8" t="s">
        <v>181</v>
      </c>
      <c r="DH135" s="8" t="s">
        <v>181</v>
      </c>
      <c r="DI135" s="8" t="s">
        <v>181</v>
      </c>
      <c r="DJ135" s="8" t="s">
        <v>181</v>
      </c>
      <c r="DK135" s="8" t="s">
        <v>181</v>
      </c>
      <c r="DL135" s="8" t="s">
        <v>181</v>
      </c>
      <c r="DM135" s="8" t="s">
        <v>181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210</v>
      </c>
      <c r="DW135" s="8" t="s">
        <v>210</v>
      </c>
      <c r="DX135" s="8">
        <v>1</v>
      </c>
      <c r="DY135" s="8"/>
      <c r="DZ135" s="8" t="s">
        <v>181</v>
      </c>
      <c r="EA135" s="8" t="s">
        <v>181</v>
      </c>
      <c r="EB135" s="8" t="s">
        <v>181</v>
      </c>
      <c r="EC135" s="8" t="s">
        <v>181</v>
      </c>
      <c r="ED135" s="8"/>
      <c r="EE135" s="8">
        <v>82815206</v>
      </c>
      <c r="EF135" s="8">
        <v>2</v>
      </c>
      <c r="EG135" s="8" t="s">
        <v>214</v>
      </c>
      <c r="EH135" s="8">
        <v>27</v>
      </c>
      <c r="EI135" s="8" t="s">
        <v>215</v>
      </c>
      <c r="EJ135" s="8">
        <v>1</v>
      </c>
      <c r="EK135" s="8">
        <v>33001</v>
      </c>
      <c r="EL135" s="8" t="s">
        <v>215</v>
      </c>
      <c r="EM135" s="8" t="s">
        <v>216</v>
      </c>
      <c r="EN135" s="8"/>
      <c r="EO135" s="8" t="s">
        <v>181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181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181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181</v>
      </c>
      <c r="HF135" s="8" t="s">
        <v>181</v>
      </c>
      <c r="HG135" s="8"/>
      <c r="HH135" s="8"/>
      <c r="HI135" s="8"/>
      <c r="HJ135" s="8"/>
      <c r="HK135" s="8"/>
      <c r="HL135" s="8"/>
      <c r="HM135" s="8" t="s">
        <v>181</v>
      </c>
      <c r="HN135" s="8" t="s">
        <v>68</v>
      </c>
      <c r="HO135" s="8" t="s">
        <v>71</v>
      </c>
      <c r="HP135" s="8" t="s">
        <v>215</v>
      </c>
      <c r="HQ135" s="8" t="s">
        <v>215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181</v>
      </c>
      <c r="F136" t="s">
        <v>404</v>
      </c>
      <c r="G136" t="s">
        <v>405</v>
      </c>
      <c r="H136" t="s">
        <v>210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181</v>
      </c>
      <c r="BE136" t="s">
        <v>181</v>
      </c>
      <c r="BF136" t="s">
        <v>181</v>
      </c>
      <c r="BG136" t="s">
        <v>181</v>
      </c>
      <c r="BH136">
        <v>0</v>
      </c>
      <c r="BI136">
        <v>1</v>
      </c>
      <c r="BJ136" t="s">
        <v>406</v>
      </c>
      <c r="BM136">
        <v>33001</v>
      </c>
      <c r="BN136">
        <v>0</v>
      </c>
      <c r="BO136" t="s">
        <v>181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181</v>
      </c>
      <c r="BZ136">
        <v>103</v>
      </c>
      <c r="CA136">
        <v>60</v>
      </c>
      <c r="CB136" t="s">
        <v>181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181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181</v>
      </c>
      <c r="DD136" t="s">
        <v>181</v>
      </c>
      <c r="DE136" t="s">
        <v>181</v>
      </c>
      <c r="DF136" t="s">
        <v>181</v>
      </c>
      <c r="DG136" t="s">
        <v>181</v>
      </c>
      <c r="DH136" t="s">
        <v>181</v>
      </c>
      <c r="DI136" t="s">
        <v>181</v>
      </c>
      <c r="DJ136" t="s">
        <v>181</v>
      </c>
      <c r="DK136" t="s">
        <v>181</v>
      </c>
      <c r="DL136" t="s">
        <v>181</v>
      </c>
      <c r="DM136" t="s">
        <v>181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210</v>
      </c>
      <c r="DW136" t="s">
        <v>210</v>
      </c>
      <c r="DX136">
        <v>1</v>
      </c>
      <c r="DZ136" t="s">
        <v>181</v>
      </c>
      <c r="EA136" t="s">
        <v>181</v>
      </c>
      <c r="EB136" t="s">
        <v>181</v>
      </c>
      <c r="EC136" t="s">
        <v>181</v>
      </c>
      <c r="EE136">
        <v>82815206</v>
      </c>
      <c r="EF136">
        <v>2</v>
      </c>
      <c r="EG136" t="s">
        <v>214</v>
      </c>
      <c r="EH136">
        <v>27</v>
      </c>
      <c r="EI136" t="s">
        <v>215</v>
      </c>
      <c r="EJ136">
        <v>1</v>
      </c>
      <c r="EK136">
        <v>33001</v>
      </c>
      <c r="EL136" t="s">
        <v>215</v>
      </c>
      <c r="EM136" t="s">
        <v>216</v>
      </c>
      <c r="EO136" t="s">
        <v>181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181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181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181</v>
      </c>
      <c r="HF136" t="s">
        <v>181</v>
      </c>
      <c r="HM136" t="s">
        <v>181</v>
      </c>
      <c r="HN136" t="s">
        <v>68</v>
      </c>
      <c r="HO136" t="s">
        <v>71</v>
      </c>
      <c r="HP136" t="s">
        <v>215</v>
      </c>
      <c r="HQ136" t="s">
        <v>215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181</v>
      </c>
      <c r="F137" s="8" t="s">
        <v>407</v>
      </c>
      <c r="G137" s="8" t="s">
        <v>408</v>
      </c>
      <c r="H137" s="8" t="s">
        <v>409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181</v>
      </c>
      <c r="BE137" s="8" t="s">
        <v>181</v>
      </c>
      <c r="BF137" s="8" t="s">
        <v>181</v>
      </c>
      <c r="BG137" s="8" t="s">
        <v>181</v>
      </c>
      <c r="BH137" s="8">
        <v>0</v>
      </c>
      <c r="BI137" s="8">
        <v>1</v>
      </c>
      <c r="BJ137" s="8" t="s">
        <v>410</v>
      </c>
      <c r="BK137" s="8"/>
      <c r="BL137" s="8"/>
      <c r="BM137" s="8">
        <v>33001</v>
      </c>
      <c r="BN137" s="8">
        <v>0</v>
      </c>
      <c r="BO137" s="8" t="s">
        <v>181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181</v>
      </c>
      <c r="BZ137" s="8">
        <v>103</v>
      </c>
      <c r="CA137" s="8">
        <v>60</v>
      </c>
      <c r="CB137" s="8" t="s">
        <v>181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391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181</v>
      </c>
      <c r="DD137" s="8" t="s">
        <v>181</v>
      </c>
      <c r="DE137" s="8" t="s">
        <v>392</v>
      </c>
      <c r="DF137" s="8" t="s">
        <v>392</v>
      </c>
      <c r="DG137" s="8" t="s">
        <v>392</v>
      </c>
      <c r="DH137" s="8" t="s">
        <v>181</v>
      </c>
      <c r="DI137" s="8" t="s">
        <v>392</v>
      </c>
      <c r="DJ137" s="8" t="s">
        <v>392</v>
      </c>
      <c r="DK137" s="8" t="s">
        <v>181</v>
      </c>
      <c r="DL137" s="8" t="s">
        <v>181</v>
      </c>
      <c r="DM137" s="8" t="s">
        <v>181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409</v>
      </c>
      <c r="DW137" s="8" t="s">
        <v>411</v>
      </c>
      <c r="DX137" s="8">
        <v>1</v>
      </c>
      <c r="DY137" s="8"/>
      <c r="DZ137" s="8" t="s">
        <v>181</v>
      </c>
      <c r="EA137" s="8" t="s">
        <v>181</v>
      </c>
      <c r="EB137" s="8" t="s">
        <v>181</v>
      </c>
      <c r="EC137" s="8" t="s">
        <v>181</v>
      </c>
      <c r="ED137" s="8"/>
      <c r="EE137" s="8">
        <v>82815206</v>
      </c>
      <c r="EF137" s="8">
        <v>2</v>
      </c>
      <c r="EG137" s="8" t="s">
        <v>214</v>
      </c>
      <c r="EH137" s="8">
        <v>27</v>
      </c>
      <c r="EI137" s="8" t="s">
        <v>215</v>
      </c>
      <c r="EJ137" s="8">
        <v>1</v>
      </c>
      <c r="EK137" s="8">
        <v>33001</v>
      </c>
      <c r="EL137" s="8" t="s">
        <v>215</v>
      </c>
      <c r="EM137" s="8" t="s">
        <v>216</v>
      </c>
      <c r="EN137" s="8"/>
      <c r="EO137" s="8" t="s">
        <v>393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181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181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181</v>
      </c>
      <c r="HF137" s="8" t="s">
        <v>181</v>
      </c>
      <c r="HG137" s="8"/>
      <c r="HH137" s="8"/>
      <c r="HI137" s="8"/>
      <c r="HJ137" s="8"/>
      <c r="HK137" s="8"/>
      <c r="HL137" s="8"/>
      <c r="HM137" s="8" t="s">
        <v>181</v>
      </c>
      <c r="HN137" s="8" t="s">
        <v>68</v>
      </c>
      <c r="HO137" s="8" t="s">
        <v>71</v>
      </c>
      <c r="HP137" s="8" t="s">
        <v>215</v>
      </c>
      <c r="HQ137" s="8" t="s">
        <v>215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181</v>
      </c>
      <c r="F138" t="s">
        <v>407</v>
      </c>
      <c r="G138" t="s">
        <v>408</v>
      </c>
      <c r="H138" t="s">
        <v>409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181</v>
      </c>
      <c r="BE138" t="s">
        <v>181</v>
      </c>
      <c r="BF138" t="s">
        <v>181</v>
      </c>
      <c r="BG138" t="s">
        <v>181</v>
      </c>
      <c r="BH138">
        <v>0</v>
      </c>
      <c r="BI138">
        <v>1</v>
      </c>
      <c r="BJ138" t="s">
        <v>410</v>
      </c>
      <c r="BM138">
        <v>33001</v>
      </c>
      <c r="BN138">
        <v>0</v>
      </c>
      <c r="BO138" t="s">
        <v>181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181</v>
      </c>
      <c r="BZ138">
        <v>103</v>
      </c>
      <c r="CA138">
        <v>60</v>
      </c>
      <c r="CB138" t="s">
        <v>181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391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181</v>
      </c>
      <c r="DD138" t="s">
        <v>181</v>
      </c>
      <c r="DE138" t="s">
        <v>392</v>
      </c>
      <c r="DF138" t="s">
        <v>392</v>
      </c>
      <c r="DG138" t="s">
        <v>392</v>
      </c>
      <c r="DH138" t="s">
        <v>181</v>
      </c>
      <c r="DI138" t="s">
        <v>392</v>
      </c>
      <c r="DJ138" t="s">
        <v>392</v>
      </c>
      <c r="DK138" t="s">
        <v>181</v>
      </c>
      <c r="DL138" t="s">
        <v>181</v>
      </c>
      <c r="DM138" t="s">
        <v>181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409</v>
      </c>
      <c r="DW138" t="s">
        <v>411</v>
      </c>
      <c r="DX138">
        <v>1</v>
      </c>
      <c r="DZ138" t="s">
        <v>181</v>
      </c>
      <c r="EA138" t="s">
        <v>181</v>
      </c>
      <c r="EB138" t="s">
        <v>181</v>
      </c>
      <c r="EC138" t="s">
        <v>181</v>
      </c>
      <c r="EE138">
        <v>82815206</v>
      </c>
      <c r="EF138">
        <v>2</v>
      </c>
      <c r="EG138" t="s">
        <v>214</v>
      </c>
      <c r="EH138">
        <v>27</v>
      </c>
      <c r="EI138" t="s">
        <v>215</v>
      </c>
      <c r="EJ138">
        <v>1</v>
      </c>
      <c r="EK138">
        <v>33001</v>
      </c>
      <c r="EL138" t="s">
        <v>215</v>
      </c>
      <c r="EM138" t="s">
        <v>216</v>
      </c>
      <c r="EO138" t="s">
        <v>393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181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181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181</v>
      </c>
      <c r="HF138" t="s">
        <v>181</v>
      </c>
      <c r="HM138" t="s">
        <v>181</v>
      </c>
      <c r="HN138" t="s">
        <v>68</v>
      </c>
      <c r="HO138" t="s">
        <v>71</v>
      </c>
      <c r="HP138" t="s">
        <v>215</v>
      </c>
      <c r="HQ138" t="s">
        <v>215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181</v>
      </c>
      <c r="F139" s="8" t="s">
        <v>412</v>
      </c>
      <c r="G139" s="8" t="s">
        <v>413</v>
      </c>
      <c r="H139" s="8" t="s">
        <v>210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181</v>
      </c>
      <c r="BE139" s="8" t="s">
        <v>181</v>
      </c>
      <c r="BF139" s="8" t="s">
        <v>181</v>
      </c>
      <c r="BG139" s="8" t="s">
        <v>181</v>
      </c>
      <c r="BH139" s="8">
        <v>0</v>
      </c>
      <c r="BI139" s="8">
        <v>1</v>
      </c>
      <c r="BJ139" s="8" t="s">
        <v>414</v>
      </c>
      <c r="BK139" s="8"/>
      <c r="BL139" s="8"/>
      <c r="BM139" s="8">
        <v>33001</v>
      </c>
      <c r="BN139" s="8">
        <v>0</v>
      </c>
      <c r="BO139" s="8" t="s">
        <v>181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181</v>
      </c>
      <c r="BZ139" s="8">
        <v>103</v>
      </c>
      <c r="CA139" s="8">
        <v>60</v>
      </c>
      <c r="CB139" s="8" t="s">
        <v>181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391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181</v>
      </c>
      <c r="DD139" s="8" t="s">
        <v>181</v>
      </c>
      <c r="DE139" s="8" t="s">
        <v>392</v>
      </c>
      <c r="DF139" s="8" t="s">
        <v>392</v>
      </c>
      <c r="DG139" s="8" t="s">
        <v>392</v>
      </c>
      <c r="DH139" s="8" t="s">
        <v>181</v>
      </c>
      <c r="DI139" s="8" t="s">
        <v>392</v>
      </c>
      <c r="DJ139" s="8" t="s">
        <v>392</v>
      </c>
      <c r="DK139" s="8" t="s">
        <v>181</v>
      </c>
      <c r="DL139" s="8" t="s">
        <v>181</v>
      </c>
      <c r="DM139" s="8" t="s">
        <v>181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210</v>
      </c>
      <c r="DW139" s="8" t="s">
        <v>210</v>
      </c>
      <c r="DX139" s="8">
        <v>1</v>
      </c>
      <c r="DY139" s="8"/>
      <c r="DZ139" s="8" t="s">
        <v>181</v>
      </c>
      <c r="EA139" s="8" t="s">
        <v>181</v>
      </c>
      <c r="EB139" s="8" t="s">
        <v>181</v>
      </c>
      <c r="EC139" s="8" t="s">
        <v>181</v>
      </c>
      <c r="ED139" s="8"/>
      <c r="EE139" s="8">
        <v>82815206</v>
      </c>
      <c r="EF139" s="8">
        <v>2</v>
      </c>
      <c r="EG139" s="8" t="s">
        <v>214</v>
      </c>
      <c r="EH139" s="8">
        <v>27</v>
      </c>
      <c r="EI139" s="8" t="s">
        <v>215</v>
      </c>
      <c r="EJ139" s="8">
        <v>1</v>
      </c>
      <c r="EK139" s="8">
        <v>33001</v>
      </c>
      <c r="EL139" s="8" t="s">
        <v>215</v>
      </c>
      <c r="EM139" s="8" t="s">
        <v>216</v>
      </c>
      <c r="EN139" s="8"/>
      <c r="EO139" s="8" t="s">
        <v>393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181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181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181</v>
      </c>
      <c r="HF139" s="8" t="s">
        <v>181</v>
      </c>
      <c r="HG139" s="8"/>
      <c r="HH139" s="8"/>
      <c r="HI139" s="8"/>
      <c r="HJ139" s="8"/>
      <c r="HK139" s="8"/>
      <c r="HL139" s="8"/>
      <c r="HM139" s="8" t="s">
        <v>181</v>
      </c>
      <c r="HN139" s="8" t="s">
        <v>68</v>
      </c>
      <c r="HO139" s="8" t="s">
        <v>71</v>
      </c>
      <c r="HP139" s="8" t="s">
        <v>215</v>
      </c>
      <c r="HQ139" s="8" t="s">
        <v>215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181</v>
      </c>
      <c r="F140" t="s">
        <v>412</v>
      </c>
      <c r="G140" t="s">
        <v>413</v>
      </c>
      <c r="H140" t="s">
        <v>210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181</v>
      </c>
      <c r="BE140" t="s">
        <v>181</v>
      </c>
      <c r="BF140" t="s">
        <v>181</v>
      </c>
      <c r="BG140" t="s">
        <v>181</v>
      </c>
      <c r="BH140">
        <v>0</v>
      </c>
      <c r="BI140">
        <v>1</v>
      </c>
      <c r="BJ140" t="s">
        <v>414</v>
      </c>
      <c r="BM140">
        <v>33001</v>
      </c>
      <c r="BN140">
        <v>0</v>
      </c>
      <c r="BO140" t="s">
        <v>181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181</v>
      </c>
      <c r="BZ140">
        <v>103</v>
      </c>
      <c r="CA140">
        <v>60</v>
      </c>
      <c r="CB140" t="s">
        <v>181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391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181</v>
      </c>
      <c r="DD140" t="s">
        <v>181</v>
      </c>
      <c r="DE140" t="s">
        <v>392</v>
      </c>
      <c r="DF140" t="s">
        <v>392</v>
      </c>
      <c r="DG140" t="s">
        <v>392</v>
      </c>
      <c r="DH140" t="s">
        <v>181</v>
      </c>
      <c r="DI140" t="s">
        <v>392</v>
      </c>
      <c r="DJ140" t="s">
        <v>392</v>
      </c>
      <c r="DK140" t="s">
        <v>181</v>
      </c>
      <c r="DL140" t="s">
        <v>181</v>
      </c>
      <c r="DM140" t="s">
        <v>181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210</v>
      </c>
      <c r="DW140" t="s">
        <v>210</v>
      </c>
      <c r="DX140">
        <v>1</v>
      </c>
      <c r="DZ140" t="s">
        <v>181</v>
      </c>
      <c r="EA140" t="s">
        <v>181</v>
      </c>
      <c r="EB140" t="s">
        <v>181</v>
      </c>
      <c r="EC140" t="s">
        <v>181</v>
      </c>
      <c r="EE140">
        <v>82815206</v>
      </c>
      <c r="EF140">
        <v>2</v>
      </c>
      <c r="EG140" t="s">
        <v>214</v>
      </c>
      <c r="EH140">
        <v>27</v>
      </c>
      <c r="EI140" t="s">
        <v>215</v>
      </c>
      <c r="EJ140">
        <v>1</v>
      </c>
      <c r="EK140">
        <v>33001</v>
      </c>
      <c r="EL140" t="s">
        <v>215</v>
      </c>
      <c r="EM140" t="s">
        <v>216</v>
      </c>
      <c r="EO140" t="s">
        <v>393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181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181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181</v>
      </c>
      <c r="HF140" t="s">
        <v>181</v>
      </c>
      <c r="HM140" t="s">
        <v>181</v>
      </c>
      <c r="HN140" t="s">
        <v>68</v>
      </c>
      <c r="HO140" t="s">
        <v>71</v>
      </c>
      <c r="HP140" t="s">
        <v>215</v>
      </c>
      <c r="HQ140" t="s">
        <v>215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95</v>
      </c>
      <c r="F141" s="8" t="s">
        <v>407</v>
      </c>
      <c r="G141" s="8" t="s">
        <v>408</v>
      </c>
      <c r="H141" s="8" t="s">
        <v>409</v>
      </c>
      <c r="I141" s="8">
        <v>0.043</v>
      </c>
      <c r="J141" s="8">
        <v>0</v>
      </c>
      <c r="K141" s="8">
        <v>0.043</v>
      </c>
      <c r="L141" s="8">
        <v>0.043</v>
      </c>
      <c r="M141" s="8">
        <v>0</v>
      </c>
      <c r="N141" s="8">
        <f t="shared" si="57"/>
        <v>0.043</v>
      </c>
      <c r="O141" s="8">
        <f ca="1" t="shared" si="58"/>
        <v>5404.97</v>
      </c>
      <c r="P141" s="8">
        <f ca="1">SUMIF(SmtRes!AQ371:SmtRes!AQ380,"=1",SmtRes!DF371:SmtRes!DF380)</f>
        <v>0</v>
      </c>
      <c r="Q141" s="8">
        <f ca="1">SUMIF(SmtRes!AQ371:SmtRes!AQ380,"=1",SmtRes!DG371:SmtRes!DG380)</f>
        <v>656.69</v>
      </c>
      <c r="R141" s="8">
        <f ca="1">SUMIF(SmtRes!AQ371:SmtRes!AQ380,"=1",SmtRes!DH371:SmtRes!DH380)</f>
        <v>1009.49</v>
      </c>
      <c r="S141" s="8">
        <f ca="1">SUMIF(SmtRes!AQ371:SmtRes!AQ380,"=1",SmtRes!DI371:SmtRes!DI380)</f>
        <v>3738.79</v>
      </c>
      <c r="T141" s="8">
        <f t="shared" si="59"/>
        <v>0</v>
      </c>
      <c r="U141" s="8">
        <f ca="1">SUMIF(SmtRes!AQ371:SmtRes!AQ380,"=1",SmtRes!CV371:SmtRes!CV380)</f>
        <v>4.703684</v>
      </c>
      <c r="V141" s="8">
        <f ca="1">SUMIF(SmtRes!AQ371:SmtRes!AQ380,"=1",SmtRes!CW371:SmtRes!CW380)</f>
        <v>1.2308105</v>
      </c>
      <c r="W141" s="8">
        <f t="shared" si="60"/>
        <v>0</v>
      </c>
      <c r="X141" s="8">
        <f ca="1" t="shared" si="61"/>
        <v>4890.73</v>
      </c>
      <c r="Y141" s="8">
        <f ca="1" t="shared" si="62"/>
        <v>2848.97</v>
      </c>
      <c r="Z141" s="8"/>
      <c r="AA141" s="8">
        <v>85260822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181</v>
      </c>
      <c r="BE141" s="8" t="s">
        <v>181</v>
      </c>
      <c r="BF141" s="8" t="s">
        <v>181</v>
      </c>
      <c r="BG141" s="8" t="s">
        <v>181</v>
      </c>
      <c r="BH141" s="8">
        <v>0</v>
      </c>
      <c r="BI141" s="8">
        <v>1</v>
      </c>
      <c r="BJ141" s="8" t="s">
        <v>410</v>
      </c>
      <c r="BK141" s="8"/>
      <c r="BL141" s="8"/>
      <c r="BM141" s="8">
        <v>33001</v>
      </c>
      <c r="BN141" s="8">
        <v>0</v>
      </c>
      <c r="BO141" s="8" t="s">
        <v>181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181</v>
      </c>
      <c r="BZ141" s="8">
        <v>103</v>
      </c>
      <c r="CA141" s="8">
        <v>60</v>
      </c>
      <c r="CB141" s="8" t="s">
        <v>181</v>
      </c>
      <c r="CC141" s="8"/>
      <c r="CD141" s="8"/>
      <c r="CE141" s="8">
        <v>0</v>
      </c>
      <c r="CF141" s="8">
        <v>0</v>
      </c>
      <c r="CG141" s="8">
        <v>0</v>
      </c>
      <c r="CH141" s="8">
        <v>6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369</v>
      </c>
      <c r="CO141" s="8">
        <v>0</v>
      </c>
      <c r="CP141" s="8">
        <f ca="1" t="shared" si="67"/>
        <v>5404.97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4890.7284</v>
      </c>
      <c r="CZ141" s="8">
        <f ca="1" t="shared" si="71"/>
        <v>2848.968</v>
      </c>
      <c r="DA141" s="8"/>
      <c r="DB141" s="8">
        <v>35</v>
      </c>
      <c r="DC141" s="8" t="s">
        <v>181</v>
      </c>
      <c r="DD141" s="8" t="s">
        <v>181</v>
      </c>
      <c r="DE141" s="8" t="s">
        <v>370</v>
      </c>
      <c r="DF141" s="8" t="s">
        <v>370</v>
      </c>
      <c r="DG141" s="8" t="s">
        <v>370</v>
      </c>
      <c r="DH141" s="8" t="s">
        <v>181</v>
      </c>
      <c r="DI141" s="8" t="s">
        <v>370</v>
      </c>
      <c r="DJ141" s="8" t="s">
        <v>370</v>
      </c>
      <c r="DK141" s="8" t="s">
        <v>181</v>
      </c>
      <c r="DL141" s="8" t="s">
        <v>181</v>
      </c>
      <c r="DM141" s="8" t="s">
        <v>181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409</v>
      </c>
      <c r="DW141" s="8" t="s">
        <v>411</v>
      </c>
      <c r="DX141" s="8">
        <v>1</v>
      </c>
      <c r="DY141" s="8"/>
      <c r="DZ141" s="8" t="s">
        <v>181</v>
      </c>
      <c r="EA141" s="8" t="s">
        <v>181</v>
      </c>
      <c r="EB141" s="8" t="s">
        <v>181</v>
      </c>
      <c r="EC141" s="8" t="s">
        <v>181</v>
      </c>
      <c r="ED141" s="8"/>
      <c r="EE141" s="8">
        <v>82815206</v>
      </c>
      <c r="EF141" s="8">
        <v>2</v>
      </c>
      <c r="EG141" s="8" t="s">
        <v>214</v>
      </c>
      <c r="EH141" s="8">
        <v>27</v>
      </c>
      <c r="EI141" s="8" t="s">
        <v>215</v>
      </c>
      <c r="EJ141" s="8">
        <v>1</v>
      </c>
      <c r="EK141" s="8">
        <v>33001</v>
      </c>
      <c r="EL141" s="8" t="s">
        <v>215</v>
      </c>
      <c r="EM141" s="8" t="s">
        <v>216</v>
      </c>
      <c r="EN141" s="8"/>
      <c r="EO141" s="8" t="s">
        <v>373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181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13144.67</v>
      </c>
      <c r="GN141" s="8">
        <f ca="1" t="shared" si="74"/>
        <v>13144.67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181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181</v>
      </c>
      <c r="HF141" s="8" t="s">
        <v>181</v>
      </c>
      <c r="HG141" s="8"/>
      <c r="HH141" s="8"/>
      <c r="HI141" s="8"/>
      <c r="HJ141" s="8"/>
      <c r="HK141" s="8"/>
      <c r="HL141" s="8"/>
      <c r="HM141" s="8" t="s">
        <v>181</v>
      </c>
      <c r="HN141" s="8" t="s">
        <v>68</v>
      </c>
      <c r="HO141" s="8" t="s">
        <v>71</v>
      </c>
      <c r="HP141" s="8" t="s">
        <v>215</v>
      </c>
      <c r="HQ141" s="8" t="s">
        <v>215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95</v>
      </c>
      <c r="F142" t="s">
        <v>407</v>
      </c>
      <c r="G142" t="s">
        <v>408</v>
      </c>
      <c r="H142" t="s">
        <v>409</v>
      </c>
      <c r="I142">
        <v>0.043</v>
      </c>
      <c r="J142">
        <v>0</v>
      </c>
      <c r="K142">
        <v>0.043</v>
      </c>
      <c r="L142">
        <v>0.043</v>
      </c>
      <c r="M142">
        <v>0</v>
      </c>
      <c r="N142">
        <f t="shared" si="57"/>
        <v>0.043</v>
      </c>
      <c r="O142">
        <f ca="1" t="shared" si="58"/>
        <v>5404.97</v>
      </c>
      <c r="P142">
        <f ca="1">SUMIF(SmtRes!AQ381:SmtRes!AQ390,"=1",SmtRes!DF381:SmtRes!DF390)</f>
        <v>0</v>
      </c>
      <c r="Q142">
        <f ca="1">SUMIF(SmtRes!AQ381:SmtRes!AQ390,"=1",SmtRes!DG381:SmtRes!DG390)</f>
        <v>656.69</v>
      </c>
      <c r="R142">
        <f ca="1">SUMIF(SmtRes!AQ381:SmtRes!AQ390,"=1",SmtRes!DH381:SmtRes!DH390)</f>
        <v>1009.49</v>
      </c>
      <c r="S142">
        <f ca="1">SUMIF(SmtRes!AQ381:SmtRes!AQ390,"=1",SmtRes!DI381:SmtRes!DI390)</f>
        <v>3738.79</v>
      </c>
      <c r="T142">
        <f t="shared" si="59"/>
        <v>0</v>
      </c>
      <c r="U142">
        <f ca="1">SUMIF(SmtRes!AQ381:SmtRes!AQ390,"=1",SmtRes!CV381:SmtRes!CV390)</f>
        <v>4.703684</v>
      </c>
      <c r="V142">
        <f ca="1">SUMIF(SmtRes!AQ381:SmtRes!AQ390,"=1",SmtRes!CW381:SmtRes!CW390)</f>
        <v>1.2308105</v>
      </c>
      <c r="W142">
        <f t="shared" si="60"/>
        <v>0</v>
      </c>
      <c r="X142">
        <f ca="1" t="shared" si="61"/>
        <v>4890.73</v>
      </c>
      <c r="Y142">
        <f ca="1" t="shared" si="62"/>
        <v>2848.97</v>
      </c>
      <c r="AA142">
        <v>85260757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181</v>
      </c>
      <c r="BE142" t="s">
        <v>181</v>
      </c>
      <c r="BF142" t="s">
        <v>181</v>
      </c>
      <c r="BG142" t="s">
        <v>181</v>
      </c>
      <c r="BH142">
        <v>0</v>
      </c>
      <c r="BI142">
        <v>1</v>
      </c>
      <c r="BJ142" t="s">
        <v>410</v>
      </c>
      <c r="BM142">
        <v>33001</v>
      </c>
      <c r="BN142">
        <v>0</v>
      </c>
      <c r="BO142" t="s">
        <v>181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181</v>
      </c>
      <c r="BZ142">
        <v>103</v>
      </c>
      <c r="CA142">
        <v>60</v>
      </c>
      <c r="CB142" t="s">
        <v>181</v>
      </c>
      <c r="CE142">
        <v>0</v>
      </c>
      <c r="CF142">
        <v>0</v>
      </c>
      <c r="CG142">
        <v>0</v>
      </c>
      <c r="CH142">
        <v>6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369</v>
      </c>
      <c r="CO142">
        <v>0</v>
      </c>
      <c r="CP142">
        <f ca="1" t="shared" si="67"/>
        <v>5404.97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4890.7284</v>
      </c>
      <c r="CZ142">
        <f ca="1" t="shared" si="71"/>
        <v>2848.968</v>
      </c>
      <c r="DB142">
        <v>36</v>
      </c>
      <c r="DC142" t="s">
        <v>181</v>
      </c>
      <c r="DD142" t="s">
        <v>181</v>
      </c>
      <c r="DE142" t="s">
        <v>370</v>
      </c>
      <c r="DF142" t="s">
        <v>370</v>
      </c>
      <c r="DG142" t="s">
        <v>370</v>
      </c>
      <c r="DH142" t="s">
        <v>181</v>
      </c>
      <c r="DI142" t="s">
        <v>370</v>
      </c>
      <c r="DJ142" t="s">
        <v>370</v>
      </c>
      <c r="DK142" t="s">
        <v>181</v>
      </c>
      <c r="DL142" t="s">
        <v>181</v>
      </c>
      <c r="DM142" t="s">
        <v>181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409</v>
      </c>
      <c r="DW142" t="s">
        <v>411</v>
      </c>
      <c r="DX142">
        <v>1</v>
      </c>
      <c r="DZ142" t="s">
        <v>181</v>
      </c>
      <c r="EA142" t="s">
        <v>181</v>
      </c>
      <c r="EB142" t="s">
        <v>181</v>
      </c>
      <c r="EC142" t="s">
        <v>181</v>
      </c>
      <c r="EE142">
        <v>82815206</v>
      </c>
      <c r="EF142">
        <v>2</v>
      </c>
      <c r="EG142" t="s">
        <v>214</v>
      </c>
      <c r="EH142">
        <v>27</v>
      </c>
      <c r="EI142" t="s">
        <v>215</v>
      </c>
      <c r="EJ142">
        <v>1</v>
      </c>
      <c r="EK142">
        <v>33001</v>
      </c>
      <c r="EL142" t="s">
        <v>215</v>
      </c>
      <c r="EM142" t="s">
        <v>216</v>
      </c>
      <c r="EO142" t="s">
        <v>373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181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13144.67</v>
      </c>
      <c r="GN142">
        <f ca="1" t="shared" si="74"/>
        <v>13144.67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181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181</v>
      </c>
      <c r="HF142" t="s">
        <v>181</v>
      </c>
      <c r="HM142" t="s">
        <v>181</v>
      </c>
      <c r="HN142" t="s">
        <v>68</v>
      </c>
      <c r="HO142" t="s">
        <v>71</v>
      </c>
      <c r="HP142" t="s">
        <v>215</v>
      </c>
      <c r="HQ142" t="s">
        <v>215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181</v>
      </c>
      <c r="F143" s="8" t="s">
        <v>407</v>
      </c>
      <c r="G143" s="8" t="s">
        <v>408</v>
      </c>
      <c r="H143" s="8" t="s">
        <v>409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181</v>
      </c>
      <c r="BE143" s="8" t="s">
        <v>181</v>
      </c>
      <c r="BF143" s="8" t="s">
        <v>181</v>
      </c>
      <c r="BG143" s="8" t="s">
        <v>181</v>
      </c>
      <c r="BH143" s="8">
        <v>0</v>
      </c>
      <c r="BI143" s="8">
        <v>1</v>
      </c>
      <c r="BJ143" s="8" t="s">
        <v>410</v>
      </c>
      <c r="BK143" s="8"/>
      <c r="BL143" s="8"/>
      <c r="BM143" s="8">
        <v>33001</v>
      </c>
      <c r="BN143" s="8">
        <v>0</v>
      </c>
      <c r="BO143" s="8" t="s">
        <v>181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181</v>
      </c>
      <c r="BZ143" s="8">
        <v>103</v>
      </c>
      <c r="CA143" s="8">
        <v>60</v>
      </c>
      <c r="CB143" s="8" t="s">
        <v>181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391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181</v>
      </c>
      <c r="DD143" s="8" t="s">
        <v>181</v>
      </c>
      <c r="DE143" s="8" t="s">
        <v>392</v>
      </c>
      <c r="DF143" s="8" t="s">
        <v>392</v>
      </c>
      <c r="DG143" s="8" t="s">
        <v>392</v>
      </c>
      <c r="DH143" s="8" t="s">
        <v>181</v>
      </c>
      <c r="DI143" s="8" t="s">
        <v>392</v>
      </c>
      <c r="DJ143" s="8" t="s">
        <v>392</v>
      </c>
      <c r="DK143" s="8" t="s">
        <v>181</v>
      </c>
      <c r="DL143" s="8" t="s">
        <v>181</v>
      </c>
      <c r="DM143" s="8" t="s">
        <v>181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409</v>
      </c>
      <c r="DW143" s="8" t="s">
        <v>411</v>
      </c>
      <c r="DX143" s="8">
        <v>1</v>
      </c>
      <c r="DY143" s="8"/>
      <c r="DZ143" s="8" t="s">
        <v>181</v>
      </c>
      <c r="EA143" s="8" t="s">
        <v>181</v>
      </c>
      <c r="EB143" s="8" t="s">
        <v>181</v>
      </c>
      <c r="EC143" s="8" t="s">
        <v>181</v>
      </c>
      <c r="ED143" s="8"/>
      <c r="EE143" s="8">
        <v>82815206</v>
      </c>
      <c r="EF143" s="8">
        <v>2</v>
      </c>
      <c r="EG143" s="8" t="s">
        <v>214</v>
      </c>
      <c r="EH143" s="8">
        <v>27</v>
      </c>
      <c r="EI143" s="8" t="s">
        <v>215</v>
      </c>
      <c r="EJ143" s="8">
        <v>1</v>
      </c>
      <c r="EK143" s="8">
        <v>33001</v>
      </c>
      <c r="EL143" s="8" t="s">
        <v>215</v>
      </c>
      <c r="EM143" s="8" t="s">
        <v>216</v>
      </c>
      <c r="EN143" s="8"/>
      <c r="EO143" s="8" t="s">
        <v>393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181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181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181</v>
      </c>
      <c r="HF143" s="8" t="s">
        <v>181</v>
      </c>
      <c r="HG143" s="8"/>
      <c r="HH143" s="8"/>
      <c r="HI143" s="8"/>
      <c r="HJ143" s="8"/>
      <c r="HK143" s="8"/>
      <c r="HL143" s="8"/>
      <c r="HM143" s="8" t="s">
        <v>181</v>
      </c>
      <c r="HN143" s="8" t="s">
        <v>68</v>
      </c>
      <c r="HO143" s="8" t="s">
        <v>71</v>
      </c>
      <c r="HP143" s="8" t="s">
        <v>215</v>
      </c>
      <c r="HQ143" s="8" t="s">
        <v>215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181</v>
      </c>
      <c r="F144" t="s">
        <v>407</v>
      </c>
      <c r="G144" t="s">
        <v>408</v>
      </c>
      <c r="H144" t="s">
        <v>409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181</v>
      </c>
      <c r="BE144" t="s">
        <v>181</v>
      </c>
      <c r="BF144" t="s">
        <v>181</v>
      </c>
      <c r="BG144" t="s">
        <v>181</v>
      </c>
      <c r="BH144">
        <v>0</v>
      </c>
      <c r="BI144">
        <v>1</v>
      </c>
      <c r="BJ144" t="s">
        <v>410</v>
      </c>
      <c r="BM144">
        <v>33001</v>
      </c>
      <c r="BN144">
        <v>0</v>
      </c>
      <c r="BO144" t="s">
        <v>181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181</v>
      </c>
      <c r="BZ144">
        <v>103</v>
      </c>
      <c r="CA144">
        <v>60</v>
      </c>
      <c r="CB144" t="s">
        <v>181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391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181</v>
      </c>
      <c r="DD144" t="s">
        <v>181</v>
      </c>
      <c r="DE144" t="s">
        <v>392</v>
      </c>
      <c r="DF144" t="s">
        <v>392</v>
      </c>
      <c r="DG144" t="s">
        <v>392</v>
      </c>
      <c r="DH144" t="s">
        <v>181</v>
      </c>
      <c r="DI144" t="s">
        <v>392</v>
      </c>
      <c r="DJ144" t="s">
        <v>392</v>
      </c>
      <c r="DK144" t="s">
        <v>181</v>
      </c>
      <c r="DL144" t="s">
        <v>181</v>
      </c>
      <c r="DM144" t="s">
        <v>181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409</v>
      </c>
      <c r="DW144" t="s">
        <v>411</v>
      </c>
      <c r="DX144">
        <v>1</v>
      </c>
      <c r="DZ144" t="s">
        <v>181</v>
      </c>
      <c r="EA144" t="s">
        <v>181</v>
      </c>
      <c r="EB144" t="s">
        <v>181</v>
      </c>
      <c r="EC144" t="s">
        <v>181</v>
      </c>
      <c r="EE144">
        <v>82815206</v>
      </c>
      <c r="EF144">
        <v>2</v>
      </c>
      <c r="EG144" t="s">
        <v>214</v>
      </c>
      <c r="EH144">
        <v>27</v>
      </c>
      <c r="EI144" t="s">
        <v>215</v>
      </c>
      <c r="EJ144">
        <v>1</v>
      </c>
      <c r="EK144">
        <v>33001</v>
      </c>
      <c r="EL144" t="s">
        <v>215</v>
      </c>
      <c r="EM144" t="s">
        <v>216</v>
      </c>
      <c r="EO144" t="s">
        <v>393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181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181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181</v>
      </c>
      <c r="HF144" t="s">
        <v>181</v>
      </c>
      <c r="HM144" t="s">
        <v>181</v>
      </c>
      <c r="HN144" t="s">
        <v>68</v>
      </c>
      <c r="HO144" t="s">
        <v>71</v>
      </c>
      <c r="HP144" t="s">
        <v>215</v>
      </c>
      <c r="HQ144" t="s">
        <v>215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112</v>
      </c>
      <c r="F145" s="8" t="s">
        <v>412</v>
      </c>
      <c r="G145" s="8" t="s">
        <v>413</v>
      </c>
      <c r="H145" s="8" t="s">
        <v>210</v>
      </c>
      <c r="I145" s="8">
        <v>2</v>
      </c>
      <c r="J145" s="8">
        <v>0</v>
      </c>
      <c r="K145" s="8">
        <v>2</v>
      </c>
      <c r="L145" s="8">
        <v>2</v>
      </c>
      <c r="M145" s="8">
        <v>0</v>
      </c>
      <c r="N145" s="8">
        <f t="shared" si="57"/>
        <v>2</v>
      </c>
      <c r="O145" s="8">
        <f ca="1" t="shared" si="58"/>
        <v>4648.49</v>
      </c>
      <c r="P145" s="8">
        <f ca="1">SUMIF(SmtRes!AQ411:SmtRes!AQ415,"=1",SmtRes!DF411:SmtRes!DF415)</f>
        <v>0</v>
      </c>
      <c r="Q145" s="8">
        <f ca="1">SUMIF(SmtRes!AQ411:SmtRes!AQ415,"=1",SmtRes!DG411:SmtRes!DG415)</f>
        <v>512.3</v>
      </c>
      <c r="R145" s="8">
        <f ca="1">SUMIF(SmtRes!AQ411:SmtRes!AQ415,"=1",SmtRes!DH411:SmtRes!DH415)</f>
        <v>821.53</v>
      </c>
      <c r="S145" s="8">
        <f ca="1">SUMIF(SmtRes!AQ411:SmtRes!AQ415,"=1",SmtRes!DI411:SmtRes!DI415)</f>
        <v>3314.66</v>
      </c>
      <c r="T145" s="8">
        <f t="shared" si="59"/>
        <v>0</v>
      </c>
      <c r="U145" s="8">
        <f ca="1">SUMIF(SmtRes!AQ411:SmtRes!AQ415,"=1",SmtRes!CV411:SmtRes!CV415)</f>
        <v>4.163</v>
      </c>
      <c r="V145" s="8">
        <f ca="1">SUMIF(SmtRes!AQ411:SmtRes!AQ415,"=1",SmtRes!CW411:SmtRes!CW415)</f>
        <v>1.012</v>
      </c>
      <c r="W145" s="8">
        <f t="shared" si="60"/>
        <v>0</v>
      </c>
      <c r="X145" s="8">
        <f ca="1" t="shared" si="61"/>
        <v>4260.28</v>
      </c>
      <c r="Y145" s="8">
        <f ca="1" t="shared" si="62"/>
        <v>2481.71</v>
      </c>
      <c r="Z145" s="8"/>
      <c r="AA145" s="8">
        <v>85260822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181</v>
      </c>
      <c r="BE145" s="8" t="s">
        <v>181</v>
      </c>
      <c r="BF145" s="8" t="s">
        <v>181</v>
      </c>
      <c r="BG145" s="8" t="s">
        <v>181</v>
      </c>
      <c r="BH145" s="8">
        <v>0</v>
      </c>
      <c r="BI145" s="8">
        <v>1</v>
      </c>
      <c r="BJ145" s="8" t="s">
        <v>414</v>
      </c>
      <c r="BK145" s="8"/>
      <c r="BL145" s="8"/>
      <c r="BM145" s="8">
        <v>33001</v>
      </c>
      <c r="BN145" s="8">
        <v>0</v>
      </c>
      <c r="BO145" s="8" t="s">
        <v>181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181</v>
      </c>
      <c r="BZ145" s="8">
        <v>103</v>
      </c>
      <c r="CA145" s="8">
        <v>60</v>
      </c>
      <c r="CB145" s="8" t="s">
        <v>181</v>
      </c>
      <c r="CC145" s="8"/>
      <c r="CD145" s="8"/>
      <c r="CE145" s="8">
        <v>0</v>
      </c>
      <c r="CF145" s="8">
        <v>0</v>
      </c>
      <c r="CG145" s="8">
        <v>0</v>
      </c>
      <c r="CH145" s="8">
        <v>7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369</v>
      </c>
      <c r="CO145" s="8">
        <v>0</v>
      </c>
      <c r="CP145" s="8">
        <f ca="1" t="shared" si="67"/>
        <v>4648.49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4260.2757</v>
      </c>
      <c r="CZ145" s="8">
        <f ca="1" t="shared" si="71"/>
        <v>2481.714</v>
      </c>
      <c r="DA145" s="8"/>
      <c r="DB145" s="8">
        <v>41</v>
      </c>
      <c r="DC145" s="8" t="s">
        <v>181</v>
      </c>
      <c r="DD145" s="8" t="s">
        <v>181</v>
      </c>
      <c r="DE145" s="8" t="s">
        <v>370</v>
      </c>
      <c r="DF145" s="8" t="s">
        <v>370</v>
      </c>
      <c r="DG145" s="8" t="s">
        <v>370</v>
      </c>
      <c r="DH145" s="8" t="s">
        <v>181</v>
      </c>
      <c r="DI145" s="8" t="s">
        <v>370</v>
      </c>
      <c r="DJ145" s="8" t="s">
        <v>370</v>
      </c>
      <c r="DK145" s="8" t="s">
        <v>181</v>
      </c>
      <c r="DL145" s="8" t="s">
        <v>181</v>
      </c>
      <c r="DM145" s="8" t="s">
        <v>181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210</v>
      </c>
      <c r="DW145" s="8" t="s">
        <v>210</v>
      </c>
      <c r="DX145" s="8">
        <v>1</v>
      </c>
      <c r="DY145" s="8"/>
      <c r="DZ145" s="8" t="s">
        <v>181</v>
      </c>
      <c r="EA145" s="8" t="s">
        <v>181</v>
      </c>
      <c r="EB145" s="8" t="s">
        <v>181</v>
      </c>
      <c r="EC145" s="8" t="s">
        <v>181</v>
      </c>
      <c r="ED145" s="8"/>
      <c r="EE145" s="8">
        <v>82815206</v>
      </c>
      <c r="EF145" s="8">
        <v>2</v>
      </c>
      <c r="EG145" s="8" t="s">
        <v>214</v>
      </c>
      <c r="EH145" s="8">
        <v>27</v>
      </c>
      <c r="EI145" s="8" t="s">
        <v>215</v>
      </c>
      <c r="EJ145" s="8">
        <v>1</v>
      </c>
      <c r="EK145" s="8">
        <v>33001</v>
      </c>
      <c r="EL145" s="8" t="s">
        <v>215</v>
      </c>
      <c r="EM145" s="8" t="s">
        <v>216</v>
      </c>
      <c r="EN145" s="8"/>
      <c r="EO145" s="8" t="s">
        <v>373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181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11390.48</v>
      </c>
      <c r="GN145" s="8">
        <f ca="1" t="shared" si="74"/>
        <v>11390.48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181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181</v>
      </c>
      <c r="HF145" s="8" t="s">
        <v>181</v>
      </c>
      <c r="HG145" s="8"/>
      <c r="HH145" s="8"/>
      <c r="HI145" s="8"/>
      <c r="HJ145" s="8"/>
      <c r="HK145" s="8"/>
      <c r="HL145" s="8"/>
      <c r="HM145" s="8" t="s">
        <v>181</v>
      </c>
      <c r="HN145" s="8" t="s">
        <v>68</v>
      </c>
      <c r="HO145" s="8" t="s">
        <v>71</v>
      </c>
      <c r="HP145" s="8" t="s">
        <v>215</v>
      </c>
      <c r="HQ145" s="8" t="s">
        <v>215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112</v>
      </c>
      <c r="F146" t="s">
        <v>412</v>
      </c>
      <c r="G146" t="s">
        <v>413</v>
      </c>
      <c r="H146" t="s">
        <v>210</v>
      </c>
      <c r="I146">
        <v>2</v>
      </c>
      <c r="J146">
        <v>0</v>
      </c>
      <c r="K146">
        <v>2</v>
      </c>
      <c r="L146">
        <v>2</v>
      </c>
      <c r="M146">
        <v>0</v>
      </c>
      <c r="N146">
        <f t="shared" si="57"/>
        <v>2</v>
      </c>
      <c r="O146">
        <f ca="1" t="shared" si="58"/>
        <v>4648.49</v>
      </c>
      <c r="P146">
        <f ca="1">SUMIF(SmtRes!AQ416:SmtRes!AQ420,"=1",SmtRes!DF416:SmtRes!DF420)</f>
        <v>0</v>
      </c>
      <c r="Q146">
        <f ca="1">SUMIF(SmtRes!AQ416:SmtRes!AQ420,"=1",SmtRes!DG416:SmtRes!DG420)</f>
        <v>512.3</v>
      </c>
      <c r="R146">
        <f ca="1">SUMIF(SmtRes!AQ416:SmtRes!AQ420,"=1",SmtRes!DH416:SmtRes!DH420)</f>
        <v>821.53</v>
      </c>
      <c r="S146">
        <f ca="1">SUMIF(SmtRes!AQ416:SmtRes!AQ420,"=1",SmtRes!DI416:SmtRes!DI420)</f>
        <v>3314.66</v>
      </c>
      <c r="T146">
        <f t="shared" si="59"/>
        <v>0</v>
      </c>
      <c r="U146">
        <f ca="1">SUMIF(SmtRes!AQ416:SmtRes!AQ420,"=1",SmtRes!CV416:SmtRes!CV420)</f>
        <v>4.163</v>
      </c>
      <c r="V146">
        <f ca="1">SUMIF(SmtRes!AQ416:SmtRes!AQ420,"=1",SmtRes!CW416:SmtRes!CW420)</f>
        <v>1.012</v>
      </c>
      <c r="W146">
        <f t="shared" si="60"/>
        <v>0</v>
      </c>
      <c r="X146">
        <f ca="1" t="shared" si="61"/>
        <v>4260.28</v>
      </c>
      <c r="Y146">
        <f ca="1" t="shared" si="62"/>
        <v>2481.71</v>
      </c>
      <c r="AA146">
        <v>85260757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181</v>
      </c>
      <c r="BE146" t="s">
        <v>181</v>
      </c>
      <c r="BF146" t="s">
        <v>181</v>
      </c>
      <c r="BG146" t="s">
        <v>181</v>
      </c>
      <c r="BH146">
        <v>0</v>
      </c>
      <c r="BI146">
        <v>1</v>
      </c>
      <c r="BJ146" t="s">
        <v>414</v>
      </c>
      <c r="BM146">
        <v>33001</v>
      </c>
      <c r="BN146">
        <v>0</v>
      </c>
      <c r="BO146" t="s">
        <v>181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181</v>
      </c>
      <c r="BZ146">
        <v>103</v>
      </c>
      <c r="CA146">
        <v>60</v>
      </c>
      <c r="CB146" t="s">
        <v>181</v>
      </c>
      <c r="CE146">
        <v>0</v>
      </c>
      <c r="CF146">
        <v>0</v>
      </c>
      <c r="CG146">
        <v>0</v>
      </c>
      <c r="CH146">
        <v>7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369</v>
      </c>
      <c r="CO146">
        <v>0</v>
      </c>
      <c r="CP146">
        <f ca="1" t="shared" si="67"/>
        <v>4648.49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4260.2757</v>
      </c>
      <c r="CZ146">
        <f ca="1" t="shared" si="71"/>
        <v>2481.714</v>
      </c>
      <c r="DB146">
        <v>42</v>
      </c>
      <c r="DC146" t="s">
        <v>181</v>
      </c>
      <c r="DD146" t="s">
        <v>181</v>
      </c>
      <c r="DE146" t="s">
        <v>370</v>
      </c>
      <c r="DF146" t="s">
        <v>370</v>
      </c>
      <c r="DG146" t="s">
        <v>370</v>
      </c>
      <c r="DH146" t="s">
        <v>181</v>
      </c>
      <c r="DI146" t="s">
        <v>370</v>
      </c>
      <c r="DJ146" t="s">
        <v>370</v>
      </c>
      <c r="DK146" t="s">
        <v>181</v>
      </c>
      <c r="DL146" t="s">
        <v>181</v>
      </c>
      <c r="DM146" t="s">
        <v>181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210</v>
      </c>
      <c r="DW146" t="s">
        <v>210</v>
      </c>
      <c r="DX146">
        <v>1</v>
      </c>
      <c r="DZ146" t="s">
        <v>181</v>
      </c>
      <c r="EA146" t="s">
        <v>181</v>
      </c>
      <c r="EB146" t="s">
        <v>181</v>
      </c>
      <c r="EC146" t="s">
        <v>181</v>
      </c>
      <c r="EE146">
        <v>82815206</v>
      </c>
      <c r="EF146">
        <v>2</v>
      </c>
      <c r="EG146" t="s">
        <v>214</v>
      </c>
      <c r="EH146">
        <v>27</v>
      </c>
      <c r="EI146" t="s">
        <v>215</v>
      </c>
      <c r="EJ146">
        <v>1</v>
      </c>
      <c r="EK146">
        <v>33001</v>
      </c>
      <c r="EL146" t="s">
        <v>215</v>
      </c>
      <c r="EM146" t="s">
        <v>216</v>
      </c>
      <c r="EO146" t="s">
        <v>373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181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11390.48</v>
      </c>
      <c r="GN146">
        <f ca="1" t="shared" si="74"/>
        <v>11390.48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181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181</v>
      </c>
      <c r="HF146" t="s">
        <v>181</v>
      </c>
      <c r="HM146" t="s">
        <v>181</v>
      </c>
      <c r="HN146" t="s">
        <v>68</v>
      </c>
      <c r="HO146" t="s">
        <v>71</v>
      </c>
      <c r="HP146" t="s">
        <v>215</v>
      </c>
      <c r="HQ146" t="s">
        <v>215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415</v>
      </c>
      <c r="F147" s="8" t="s">
        <v>416</v>
      </c>
      <c r="G147" s="8" t="s">
        <v>417</v>
      </c>
      <c r="H147" s="8" t="s">
        <v>418</v>
      </c>
      <c r="I147" s="8">
        <v>0</v>
      </c>
      <c r="J147" s="8">
        <v>0</v>
      </c>
      <c r="K147" s="8">
        <v>0</v>
      </c>
      <c r="L147" s="8">
        <v>0.1</v>
      </c>
      <c r="M147" s="8">
        <v>0</v>
      </c>
      <c r="N147" s="8">
        <f t="shared" si="57"/>
        <v>0.1</v>
      </c>
      <c r="O147" s="8">
        <f ca="1" t="shared" si="58"/>
        <v>0</v>
      </c>
      <c r="P147" s="8">
        <f ca="1">SUMIF(SmtRes!AQ421:SmtRes!AQ425,"=1",SmtRes!DF421:SmtRes!DF425)</f>
        <v>0</v>
      </c>
      <c r="Q147" s="8">
        <f ca="1">SUMIF(SmtRes!AQ421:SmtRes!AQ425,"=1",SmtRes!DG421:SmtRes!DG425)</f>
        <v>0</v>
      </c>
      <c r="R147" s="8">
        <f ca="1">SUMIF(SmtRes!AQ421:SmtRes!AQ425,"=1",SmtRes!DH421:SmtRes!DH425)</f>
        <v>0</v>
      </c>
      <c r="S147" s="8">
        <f ca="1">SUMIF(SmtRes!AQ421:SmtRes!AQ425,"=1",SmtRes!DI421:SmtRes!DI425)</f>
        <v>0</v>
      </c>
      <c r="T147" s="8">
        <f t="shared" si="59"/>
        <v>0</v>
      </c>
      <c r="U147" s="8">
        <f ca="1">SUMIF(SmtRes!AQ421:SmtRes!AQ425,"=1",SmtRes!CV421:SmtRes!CV425)</f>
        <v>0</v>
      </c>
      <c r="V147" s="8">
        <f ca="1">SUMIF(SmtRes!AQ421:SmtRes!AQ425,"=1",SmtRes!CW421:SmtRes!CW425)</f>
        <v>0</v>
      </c>
      <c r="W147" s="8">
        <f t="shared" si="60"/>
        <v>0</v>
      </c>
      <c r="X147" s="8">
        <f ca="1" t="shared" si="61"/>
        <v>0</v>
      </c>
      <c r="Y147" s="8">
        <f ca="1" t="shared" si="62"/>
        <v>0</v>
      </c>
      <c r="Z147" s="8"/>
      <c r="AA147" s="8">
        <v>85260822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181</v>
      </c>
      <c r="BE147" s="8" t="s">
        <v>181</v>
      </c>
      <c r="BF147" s="8" t="s">
        <v>181</v>
      </c>
      <c r="BG147" s="8" t="s">
        <v>181</v>
      </c>
      <c r="BH147" s="8">
        <v>0</v>
      </c>
      <c r="BI147" s="8">
        <v>2</v>
      </c>
      <c r="BJ147" s="8" t="s">
        <v>419</v>
      </c>
      <c r="BK147" s="8"/>
      <c r="BL147" s="8"/>
      <c r="BM147" s="8">
        <v>108001</v>
      </c>
      <c r="BN147" s="8">
        <v>0</v>
      </c>
      <c r="BO147" s="8" t="s">
        <v>181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181</v>
      </c>
      <c r="BZ147" s="8">
        <v>97</v>
      </c>
      <c r="CA147" s="8">
        <v>51</v>
      </c>
      <c r="CB147" s="8" t="s">
        <v>181</v>
      </c>
      <c r="CC147" s="8"/>
      <c r="CD147" s="8"/>
      <c r="CE147" s="8">
        <v>0</v>
      </c>
      <c r="CF147" s="8">
        <v>0</v>
      </c>
      <c r="CG147" s="8">
        <v>0</v>
      </c>
      <c r="CH147" s="8">
        <v>8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369</v>
      </c>
      <c r="CO147" s="8">
        <v>0</v>
      </c>
      <c r="CP147" s="8">
        <f ca="1" t="shared" si="67"/>
        <v>0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0</v>
      </c>
      <c r="CZ147" s="8">
        <f ca="1" t="shared" si="71"/>
        <v>0</v>
      </c>
      <c r="DA147" s="8"/>
      <c r="DB147" s="8">
        <v>43</v>
      </c>
      <c r="DC147" s="8" t="s">
        <v>181</v>
      </c>
      <c r="DD147" s="8" t="s">
        <v>181</v>
      </c>
      <c r="DE147" s="8" t="s">
        <v>370</v>
      </c>
      <c r="DF147" s="8" t="s">
        <v>370</v>
      </c>
      <c r="DG147" s="8" t="s">
        <v>370</v>
      </c>
      <c r="DH147" s="8" t="s">
        <v>181</v>
      </c>
      <c r="DI147" s="8" t="s">
        <v>370</v>
      </c>
      <c r="DJ147" s="8" t="s">
        <v>370</v>
      </c>
      <c r="DK147" s="8" t="s">
        <v>181</v>
      </c>
      <c r="DL147" s="8" t="s">
        <v>181</v>
      </c>
      <c r="DM147" s="8" t="s">
        <v>181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418</v>
      </c>
      <c r="DW147" s="8" t="s">
        <v>418</v>
      </c>
      <c r="DX147" s="8">
        <v>1</v>
      </c>
      <c r="DY147" s="8"/>
      <c r="DZ147" s="8" t="s">
        <v>181</v>
      </c>
      <c r="EA147" s="8" t="s">
        <v>181</v>
      </c>
      <c r="EB147" s="8" t="s">
        <v>181</v>
      </c>
      <c r="EC147" s="8" t="s">
        <v>181</v>
      </c>
      <c r="ED147" s="8"/>
      <c r="EE147" s="8">
        <v>82815029</v>
      </c>
      <c r="EF147" s="8">
        <v>3</v>
      </c>
      <c r="EG147" s="8" t="s">
        <v>270</v>
      </c>
      <c r="EH147" s="8">
        <v>0</v>
      </c>
      <c r="EI147" s="8" t="s">
        <v>181</v>
      </c>
      <c r="EJ147" s="8">
        <v>2</v>
      </c>
      <c r="EK147" s="8">
        <v>108001</v>
      </c>
      <c r="EL147" s="8" t="s">
        <v>271</v>
      </c>
      <c r="EM147" s="8" t="s">
        <v>272</v>
      </c>
      <c r="EN147" s="8"/>
      <c r="EO147" s="8" t="s">
        <v>373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181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0</v>
      </c>
      <c r="GN147" s="8">
        <f ca="1" t="shared" si="74"/>
        <v>0</v>
      </c>
      <c r="GO147" s="8">
        <f ca="1" t="shared" si="75"/>
        <v>0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181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181</v>
      </c>
      <c r="HF147" s="8" t="s">
        <v>181</v>
      </c>
      <c r="HG147" s="8"/>
      <c r="HH147" s="8"/>
      <c r="HI147" s="8"/>
      <c r="HJ147" s="8"/>
      <c r="HK147" s="8"/>
      <c r="HL147" s="8"/>
      <c r="HM147" s="8" t="s">
        <v>181</v>
      </c>
      <c r="HN147" s="8" t="s">
        <v>273</v>
      </c>
      <c r="HO147" s="8" t="s">
        <v>274</v>
      </c>
      <c r="HP147" s="8" t="s">
        <v>271</v>
      </c>
      <c r="HQ147" s="8" t="s">
        <v>271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415</v>
      </c>
      <c r="F148" t="s">
        <v>416</v>
      </c>
      <c r="G148" t="s">
        <v>417</v>
      </c>
      <c r="H148" t="s">
        <v>418</v>
      </c>
      <c r="I148">
        <v>0</v>
      </c>
      <c r="J148">
        <v>0</v>
      </c>
      <c r="K148">
        <v>0</v>
      </c>
      <c r="L148">
        <v>0.1</v>
      </c>
      <c r="M148">
        <v>0</v>
      </c>
      <c r="N148">
        <f t="shared" si="57"/>
        <v>0.1</v>
      </c>
      <c r="O148">
        <f ca="1" t="shared" si="58"/>
        <v>0</v>
      </c>
      <c r="P148">
        <f ca="1">SUMIF(SmtRes!AQ426:SmtRes!AQ430,"=1",SmtRes!DF426:SmtRes!DF430)</f>
        <v>0</v>
      </c>
      <c r="Q148">
        <f ca="1">SUMIF(SmtRes!AQ426:SmtRes!AQ430,"=1",SmtRes!DG426:SmtRes!DG430)</f>
        <v>0</v>
      </c>
      <c r="R148">
        <f ca="1">SUMIF(SmtRes!AQ426:SmtRes!AQ430,"=1",SmtRes!DH426:SmtRes!DH430)</f>
        <v>0</v>
      </c>
      <c r="S148">
        <f ca="1">SUMIF(SmtRes!AQ426:SmtRes!AQ430,"=1",SmtRes!DI426:SmtRes!DI430)</f>
        <v>0</v>
      </c>
      <c r="T148">
        <f t="shared" si="59"/>
        <v>0</v>
      </c>
      <c r="U148">
        <f ca="1">SUMIF(SmtRes!AQ426:SmtRes!AQ430,"=1",SmtRes!CV426:SmtRes!CV430)</f>
        <v>0</v>
      </c>
      <c r="V148">
        <f ca="1">SUMIF(SmtRes!AQ426:SmtRes!AQ430,"=1",SmtRes!CW426:SmtRes!CW430)</f>
        <v>0</v>
      </c>
      <c r="W148">
        <f t="shared" si="60"/>
        <v>0</v>
      </c>
      <c r="X148">
        <f ca="1" t="shared" si="61"/>
        <v>0</v>
      </c>
      <c r="Y148">
        <f ca="1" t="shared" si="62"/>
        <v>0</v>
      </c>
      <c r="AA148">
        <v>85260757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181</v>
      </c>
      <c r="BE148" t="s">
        <v>181</v>
      </c>
      <c r="BF148" t="s">
        <v>181</v>
      </c>
      <c r="BG148" t="s">
        <v>181</v>
      </c>
      <c r="BH148">
        <v>0</v>
      </c>
      <c r="BI148">
        <v>2</v>
      </c>
      <c r="BJ148" t="s">
        <v>419</v>
      </c>
      <c r="BM148">
        <v>108001</v>
      </c>
      <c r="BN148">
        <v>0</v>
      </c>
      <c r="BO148" t="s">
        <v>181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181</v>
      </c>
      <c r="BZ148">
        <v>97</v>
      </c>
      <c r="CA148">
        <v>51</v>
      </c>
      <c r="CB148" t="s">
        <v>181</v>
      </c>
      <c r="CE148">
        <v>0</v>
      </c>
      <c r="CF148">
        <v>0</v>
      </c>
      <c r="CG148">
        <v>0</v>
      </c>
      <c r="CH148">
        <v>8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369</v>
      </c>
      <c r="CO148">
        <v>0</v>
      </c>
      <c r="CP148">
        <f ca="1" t="shared" si="67"/>
        <v>0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0</v>
      </c>
      <c r="CZ148">
        <f ca="1" t="shared" si="71"/>
        <v>0</v>
      </c>
      <c r="DB148">
        <v>44</v>
      </c>
      <c r="DC148" t="s">
        <v>181</v>
      </c>
      <c r="DD148" t="s">
        <v>181</v>
      </c>
      <c r="DE148" t="s">
        <v>370</v>
      </c>
      <c r="DF148" t="s">
        <v>370</v>
      </c>
      <c r="DG148" t="s">
        <v>370</v>
      </c>
      <c r="DH148" t="s">
        <v>181</v>
      </c>
      <c r="DI148" t="s">
        <v>370</v>
      </c>
      <c r="DJ148" t="s">
        <v>370</v>
      </c>
      <c r="DK148" t="s">
        <v>181</v>
      </c>
      <c r="DL148" t="s">
        <v>181</v>
      </c>
      <c r="DM148" t="s">
        <v>181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418</v>
      </c>
      <c r="DW148" t="s">
        <v>418</v>
      </c>
      <c r="DX148">
        <v>1</v>
      </c>
      <c r="DZ148" t="s">
        <v>181</v>
      </c>
      <c r="EA148" t="s">
        <v>181</v>
      </c>
      <c r="EB148" t="s">
        <v>181</v>
      </c>
      <c r="EC148" t="s">
        <v>181</v>
      </c>
      <c r="EE148">
        <v>82815029</v>
      </c>
      <c r="EF148">
        <v>3</v>
      </c>
      <c r="EG148" t="s">
        <v>270</v>
      </c>
      <c r="EH148">
        <v>0</v>
      </c>
      <c r="EI148" t="s">
        <v>181</v>
      </c>
      <c r="EJ148">
        <v>2</v>
      </c>
      <c r="EK148">
        <v>108001</v>
      </c>
      <c r="EL148" t="s">
        <v>271</v>
      </c>
      <c r="EM148" t="s">
        <v>272</v>
      </c>
      <c r="EO148" t="s">
        <v>373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181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0</v>
      </c>
      <c r="GN148">
        <f ca="1" t="shared" si="74"/>
        <v>0</v>
      </c>
      <c r="GO148">
        <f ca="1" t="shared" si="75"/>
        <v>0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181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181</v>
      </c>
      <c r="HF148" t="s">
        <v>181</v>
      </c>
      <c r="HM148" t="s">
        <v>181</v>
      </c>
      <c r="HN148" t="s">
        <v>273</v>
      </c>
      <c r="HO148" t="s">
        <v>274</v>
      </c>
      <c r="HP148" t="s">
        <v>271</v>
      </c>
      <c r="HQ148" t="s">
        <v>271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420</v>
      </c>
      <c r="F149" s="8" t="s">
        <v>275</v>
      </c>
      <c r="G149" s="8" t="s">
        <v>276</v>
      </c>
      <c r="H149" s="8" t="s">
        <v>70</v>
      </c>
      <c r="I149" s="8">
        <f>J149</f>
        <v>2</v>
      </c>
      <c r="J149" s="8">
        <v>2</v>
      </c>
      <c r="K149" s="8">
        <v>2</v>
      </c>
      <c r="L149" s="8">
        <v>0.2</v>
      </c>
      <c r="M149" s="8">
        <v>0</v>
      </c>
      <c r="N149" s="8">
        <f t="shared" si="57"/>
        <v>0.2</v>
      </c>
      <c r="O149" s="8">
        <f ca="1">ROUND(P149,2)</f>
        <v>0</v>
      </c>
      <c r="P149" s="8">
        <f ca="1">ROUND(ROUND(ROUND(SUMIF(SmtRes!AQ426:SmtRes!AQ430,"=1",SmtRes!CU426:SmtRes!CU430),2),2)*I149/100,2)</f>
        <v>0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85260822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181</v>
      </c>
      <c r="BE149" s="8" t="s">
        <v>181</v>
      </c>
      <c r="BF149" s="8" t="s">
        <v>181</v>
      </c>
      <c r="BG149" s="8" t="s">
        <v>181</v>
      </c>
      <c r="BH149" s="8">
        <v>3</v>
      </c>
      <c r="BI149" s="8">
        <v>2</v>
      </c>
      <c r="BJ149" s="8" t="s">
        <v>181</v>
      </c>
      <c r="BK149" s="8"/>
      <c r="BL149" s="8"/>
      <c r="BM149" s="8">
        <v>108001</v>
      </c>
      <c r="BN149" s="8">
        <v>0</v>
      </c>
      <c r="BO149" s="8" t="s">
        <v>181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181</v>
      </c>
      <c r="BZ149" s="8">
        <v>97</v>
      </c>
      <c r="CA149" s="8">
        <v>51</v>
      </c>
      <c r="CB149" s="8" t="s">
        <v>181</v>
      </c>
      <c r="CC149" s="8"/>
      <c r="CD149" s="8"/>
      <c r="CE149" s="8">
        <v>0</v>
      </c>
      <c r="CF149" s="8">
        <v>0</v>
      </c>
      <c r="CG149" s="8">
        <v>0</v>
      </c>
      <c r="CH149" s="8">
        <v>8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181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181</v>
      </c>
      <c r="DD149" s="8" t="s">
        <v>181</v>
      </c>
      <c r="DE149" s="8" t="s">
        <v>181</v>
      </c>
      <c r="DF149" s="8" t="s">
        <v>181</v>
      </c>
      <c r="DG149" s="8" t="s">
        <v>181</v>
      </c>
      <c r="DH149" s="8" t="s">
        <v>181</v>
      </c>
      <c r="DI149" s="8" t="s">
        <v>181</v>
      </c>
      <c r="DJ149" s="8" t="s">
        <v>181</v>
      </c>
      <c r="DK149" s="8" t="s">
        <v>181</v>
      </c>
      <c r="DL149" s="8" t="s">
        <v>181</v>
      </c>
      <c r="DM149" s="8" t="s">
        <v>181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70</v>
      </c>
      <c r="DW149" s="8" t="s">
        <v>70</v>
      </c>
      <c r="DX149" s="8">
        <v>1</v>
      </c>
      <c r="DY149" s="8"/>
      <c r="DZ149" s="8" t="s">
        <v>181</v>
      </c>
      <c r="EA149" s="8" t="s">
        <v>181</v>
      </c>
      <c r="EB149" s="8" t="s">
        <v>181</v>
      </c>
      <c r="EC149" s="8" t="s">
        <v>181</v>
      </c>
      <c r="ED149" s="8"/>
      <c r="EE149" s="8">
        <v>82815029</v>
      </c>
      <c r="EF149" s="8">
        <v>3</v>
      </c>
      <c r="EG149" s="8" t="s">
        <v>270</v>
      </c>
      <c r="EH149" s="8">
        <v>0</v>
      </c>
      <c r="EI149" s="8" t="s">
        <v>181</v>
      </c>
      <c r="EJ149" s="8">
        <v>2</v>
      </c>
      <c r="EK149" s="8">
        <v>108001</v>
      </c>
      <c r="EL149" s="8" t="s">
        <v>271</v>
      </c>
      <c r="EM149" s="8" t="s">
        <v>272</v>
      </c>
      <c r="EN149" s="8"/>
      <c r="EO149" s="8" t="s">
        <v>181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181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0</v>
      </c>
      <c r="GN149" s="8">
        <f ca="1" t="shared" si="74"/>
        <v>0</v>
      </c>
      <c r="GO149" s="8">
        <f ca="1" t="shared" si="75"/>
        <v>0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181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181</v>
      </c>
      <c r="HF149" s="8" t="s">
        <v>181</v>
      </c>
      <c r="HG149" s="8"/>
      <c r="HH149" s="8"/>
      <c r="HI149" s="8"/>
      <c r="HJ149" s="8"/>
      <c r="HK149" s="8"/>
      <c r="HL149" s="8"/>
      <c r="HM149" s="8" t="s">
        <v>181</v>
      </c>
      <c r="HN149" s="8" t="s">
        <v>273</v>
      </c>
      <c r="HO149" s="8" t="s">
        <v>274</v>
      </c>
      <c r="HP149" s="8" t="s">
        <v>271</v>
      </c>
      <c r="HQ149" s="8" t="s">
        <v>271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420</v>
      </c>
      <c r="F150" t="s">
        <v>275</v>
      </c>
      <c r="G150" t="s">
        <v>276</v>
      </c>
      <c r="H150" t="s">
        <v>70</v>
      </c>
      <c r="I150">
        <f>J150</f>
        <v>2</v>
      </c>
      <c r="J150">
        <v>2</v>
      </c>
      <c r="K150">
        <v>2</v>
      </c>
      <c r="L150">
        <v>0.2</v>
      </c>
      <c r="M150">
        <v>0</v>
      </c>
      <c r="N150">
        <f t="shared" si="57"/>
        <v>0.2</v>
      </c>
      <c r="O150">
        <f ca="1">ROUND(P150,2)</f>
        <v>0</v>
      </c>
      <c r="P150">
        <f ca="1">ROUND(ROUND(ROUND(SUMIF(SmtRes!AQ426:SmtRes!AQ430,"=1",SmtRes!CU426:SmtRes!CU430),2),2)*I150/100,2)</f>
        <v>0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85260757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181</v>
      </c>
      <c r="BE150" t="s">
        <v>181</v>
      </c>
      <c r="BF150" t="s">
        <v>181</v>
      </c>
      <c r="BG150" t="s">
        <v>181</v>
      </c>
      <c r="BH150">
        <v>3</v>
      </c>
      <c r="BI150">
        <v>2</v>
      </c>
      <c r="BJ150" t="s">
        <v>181</v>
      </c>
      <c r="BM150">
        <v>108001</v>
      </c>
      <c r="BN150">
        <v>0</v>
      </c>
      <c r="BO150" t="s">
        <v>181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181</v>
      </c>
      <c r="BZ150">
        <v>97</v>
      </c>
      <c r="CA150">
        <v>51</v>
      </c>
      <c r="CB150" t="s">
        <v>181</v>
      </c>
      <c r="CE150">
        <v>0</v>
      </c>
      <c r="CF150">
        <v>0</v>
      </c>
      <c r="CG150">
        <v>0</v>
      </c>
      <c r="CH150">
        <v>8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181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181</v>
      </c>
      <c r="DD150" t="s">
        <v>181</v>
      </c>
      <c r="DE150" t="s">
        <v>181</v>
      </c>
      <c r="DF150" t="s">
        <v>181</v>
      </c>
      <c r="DG150" t="s">
        <v>181</v>
      </c>
      <c r="DH150" t="s">
        <v>181</v>
      </c>
      <c r="DI150" t="s">
        <v>181</v>
      </c>
      <c r="DJ150" t="s">
        <v>181</v>
      </c>
      <c r="DK150" t="s">
        <v>181</v>
      </c>
      <c r="DL150" t="s">
        <v>181</v>
      </c>
      <c r="DM150" t="s">
        <v>181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70</v>
      </c>
      <c r="DW150" t="s">
        <v>70</v>
      </c>
      <c r="DX150">
        <v>1</v>
      </c>
      <c r="DZ150" t="s">
        <v>181</v>
      </c>
      <c r="EA150" t="s">
        <v>181</v>
      </c>
      <c r="EB150" t="s">
        <v>181</v>
      </c>
      <c r="EC150" t="s">
        <v>181</v>
      </c>
      <c r="EE150">
        <v>82815029</v>
      </c>
      <c r="EF150">
        <v>3</v>
      </c>
      <c r="EG150" t="s">
        <v>270</v>
      </c>
      <c r="EH150">
        <v>0</v>
      </c>
      <c r="EI150" t="s">
        <v>181</v>
      </c>
      <c r="EJ150">
        <v>2</v>
      </c>
      <c r="EK150">
        <v>108001</v>
      </c>
      <c r="EL150" t="s">
        <v>271</v>
      </c>
      <c r="EM150" t="s">
        <v>272</v>
      </c>
      <c r="EO150" t="s">
        <v>181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181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0</v>
      </c>
      <c r="GN150">
        <f ca="1" t="shared" si="74"/>
        <v>0</v>
      </c>
      <c r="GO150">
        <f ca="1" t="shared" si="75"/>
        <v>0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181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181</v>
      </c>
      <c r="HF150" t="s">
        <v>181</v>
      </c>
      <c r="HM150" t="s">
        <v>181</v>
      </c>
      <c r="HN150" t="s">
        <v>273</v>
      </c>
      <c r="HO150" t="s">
        <v>274</v>
      </c>
      <c r="HP150" t="s">
        <v>271</v>
      </c>
      <c r="HQ150" t="s">
        <v>271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181</v>
      </c>
      <c r="F151" s="8" t="s">
        <v>421</v>
      </c>
      <c r="G151" s="8" t="s">
        <v>422</v>
      </c>
      <c r="H151" s="8" t="s">
        <v>288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181</v>
      </c>
      <c r="BE151" s="8" t="s">
        <v>181</v>
      </c>
      <c r="BF151" s="8" t="s">
        <v>181</v>
      </c>
      <c r="BG151" s="8" t="s">
        <v>181</v>
      </c>
      <c r="BH151" s="8">
        <v>0</v>
      </c>
      <c r="BI151" s="8">
        <v>1</v>
      </c>
      <c r="BJ151" s="8" t="s">
        <v>423</v>
      </c>
      <c r="BK151" s="8"/>
      <c r="BL151" s="8"/>
      <c r="BM151" s="8">
        <v>33001</v>
      </c>
      <c r="BN151" s="8">
        <v>0</v>
      </c>
      <c r="BO151" s="8" t="s">
        <v>181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181</v>
      </c>
      <c r="BZ151" s="8">
        <v>103</v>
      </c>
      <c r="CA151" s="8">
        <v>60</v>
      </c>
      <c r="CB151" s="8" t="s">
        <v>181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181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181</v>
      </c>
      <c r="DD151" s="8" t="s">
        <v>181</v>
      </c>
      <c r="DE151" s="8" t="s">
        <v>181</v>
      </c>
      <c r="DF151" s="8" t="s">
        <v>181</v>
      </c>
      <c r="DG151" s="8" t="s">
        <v>181</v>
      </c>
      <c r="DH151" s="8" t="s">
        <v>181</v>
      </c>
      <c r="DI151" s="8" t="s">
        <v>181</v>
      </c>
      <c r="DJ151" s="8" t="s">
        <v>181</v>
      </c>
      <c r="DK151" s="8" t="s">
        <v>181</v>
      </c>
      <c r="DL151" s="8" t="s">
        <v>181</v>
      </c>
      <c r="DM151" s="8" t="s">
        <v>181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288</v>
      </c>
      <c r="DW151" s="8" t="s">
        <v>288</v>
      </c>
      <c r="DX151" s="8">
        <v>1</v>
      </c>
      <c r="DY151" s="8"/>
      <c r="DZ151" s="8" t="s">
        <v>181</v>
      </c>
      <c r="EA151" s="8" t="s">
        <v>181</v>
      </c>
      <c r="EB151" s="8" t="s">
        <v>181</v>
      </c>
      <c r="EC151" s="8" t="s">
        <v>181</v>
      </c>
      <c r="ED151" s="8"/>
      <c r="EE151" s="8">
        <v>82815206</v>
      </c>
      <c r="EF151" s="8">
        <v>2</v>
      </c>
      <c r="EG151" s="8" t="s">
        <v>214</v>
      </c>
      <c r="EH151" s="8">
        <v>27</v>
      </c>
      <c r="EI151" s="8" t="s">
        <v>215</v>
      </c>
      <c r="EJ151" s="8">
        <v>1</v>
      </c>
      <c r="EK151" s="8">
        <v>33001</v>
      </c>
      <c r="EL151" s="8" t="s">
        <v>215</v>
      </c>
      <c r="EM151" s="8" t="s">
        <v>216</v>
      </c>
      <c r="EN151" s="8"/>
      <c r="EO151" s="8" t="s">
        <v>181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181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181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181</v>
      </c>
      <c r="HF151" s="8" t="s">
        <v>181</v>
      </c>
      <c r="HG151" s="8"/>
      <c r="HH151" s="8"/>
      <c r="HI151" s="8"/>
      <c r="HJ151" s="8"/>
      <c r="HK151" s="8"/>
      <c r="HL151" s="8"/>
      <c r="HM151" s="8" t="s">
        <v>181</v>
      </c>
      <c r="HN151" s="8" t="s">
        <v>68</v>
      </c>
      <c r="HO151" s="8" t="s">
        <v>71</v>
      </c>
      <c r="HP151" s="8" t="s">
        <v>215</v>
      </c>
      <c r="HQ151" s="8" t="s">
        <v>215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181</v>
      </c>
      <c r="F152" t="s">
        <v>421</v>
      </c>
      <c r="G152" t="s">
        <v>422</v>
      </c>
      <c r="H152" t="s">
        <v>288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181</v>
      </c>
      <c r="BE152" t="s">
        <v>181</v>
      </c>
      <c r="BF152" t="s">
        <v>181</v>
      </c>
      <c r="BG152" t="s">
        <v>181</v>
      </c>
      <c r="BH152">
        <v>0</v>
      </c>
      <c r="BI152">
        <v>1</v>
      </c>
      <c r="BJ152" t="s">
        <v>423</v>
      </c>
      <c r="BM152">
        <v>33001</v>
      </c>
      <c r="BN152">
        <v>0</v>
      </c>
      <c r="BO152" t="s">
        <v>181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181</v>
      </c>
      <c r="BZ152">
        <v>103</v>
      </c>
      <c r="CA152">
        <v>60</v>
      </c>
      <c r="CB152" t="s">
        <v>181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181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181</v>
      </c>
      <c r="DD152" t="s">
        <v>181</v>
      </c>
      <c r="DE152" t="s">
        <v>181</v>
      </c>
      <c r="DF152" t="s">
        <v>181</v>
      </c>
      <c r="DG152" t="s">
        <v>181</v>
      </c>
      <c r="DH152" t="s">
        <v>181</v>
      </c>
      <c r="DI152" t="s">
        <v>181</v>
      </c>
      <c r="DJ152" t="s">
        <v>181</v>
      </c>
      <c r="DK152" t="s">
        <v>181</v>
      </c>
      <c r="DL152" t="s">
        <v>181</v>
      </c>
      <c r="DM152" t="s">
        <v>181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288</v>
      </c>
      <c r="DW152" t="s">
        <v>288</v>
      </c>
      <c r="DX152">
        <v>1</v>
      </c>
      <c r="DZ152" t="s">
        <v>181</v>
      </c>
      <c r="EA152" t="s">
        <v>181</v>
      </c>
      <c r="EB152" t="s">
        <v>181</v>
      </c>
      <c r="EC152" t="s">
        <v>181</v>
      </c>
      <c r="EE152">
        <v>82815206</v>
      </c>
      <c r="EF152">
        <v>2</v>
      </c>
      <c r="EG152" t="s">
        <v>214</v>
      </c>
      <c r="EH152">
        <v>27</v>
      </c>
      <c r="EI152" t="s">
        <v>215</v>
      </c>
      <c r="EJ152">
        <v>1</v>
      </c>
      <c r="EK152">
        <v>33001</v>
      </c>
      <c r="EL152" t="s">
        <v>215</v>
      </c>
      <c r="EM152" t="s">
        <v>216</v>
      </c>
      <c r="EO152" t="s">
        <v>181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181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181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181</v>
      </c>
      <c r="HF152" t="s">
        <v>181</v>
      </c>
      <c r="HM152" t="s">
        <v>181</v>
      </c>
      <c r="HN152" t="s">
        <v>68</v>
      </c>
      <c r="HO152" t="s">
        <v>71</v>
      </c>
      <c r="HP152" t="s">
        <v>215</v>
      </c>
      <c r="HQ152" t="s">
        <v>215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181</v>
      </c>
      <c r="F153" s="8" t="s">
        <v>424</v>
      </c>
      <c r="G153" s="8" t="s">
        <v>425</v>
      </c>
      <c r="H153" s="8" t="s">
        <v>288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181</v>
      </c>
      <c r="BE153" s="8" t="s">
        <v>181</v>
      </c>
      <c r="BF153" s="8" t="s">
        <v>181</v>
      </c>
      <c r="BG153" s="8" t="s">
        <v>181</v>
      </c>
      <c r="BH153" s="8">
        <v>0</v>
      </c>
      <c r="BI153" s="8">
        <v>1</v>
      </c>
      <c r="BJ153" s="8" t="s">
        <v>426</v>
      </c>
      <c r="BK153" s="8"/>
      <c r="BL153" s="8"/>
      <c r="BM153" s="8">
        <v>33001</v>
      </c>
      <c r="BN153" s="8">
        <v>0</v>
      </c>
      <c r="BO153" s="8" t="s">
        <v>181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181</v>
      </c>
      <c r="BZ153" s="8">
        <v>103</v>
      </c>
      <c r="CA153" s="8">
        <v>60</v>
      </c>
      <c r="CB153" s="8" t="s">
        <v>181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212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181</v>
      </c>
      <c r="DD153" s="8" t="s">
        <v>181</v>
      </c>
      <c r="DE153" s="8" t="s">
        <v>213</v>
      </c>
      <c r="DF153" s="8" t="s">
        <v>213</v>
      </c>
      <c r="DG153" s="8" t="s">
        <v>213</v>
      </c>
      <c r="DH153" s="8" t="s">
        <v>181</v>
      </c>
      <c r="DI153" s="8" t="s">
        <v>213</v>
      </c>
      <c r="DJ153" s="8" t="s">
        <v>213</v>
      </c>
      <c r="DK153" s="8" t="s">
        <v>181</v>
      </c>
      <c r="DL153" s="8" t="s">
        <v>181</v>
      </c>
      <c r="DM153" s="8" t="s">
        <v>181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288</v>
      </c>
      <c r="DW153" s="8" t="s">
        <v>288</v>
      </c>
      <c r="DX153" s="8">
        <v>1</v>
      </c>
      <c r="DY153" s="8"/>
      <c r="DZ153" s="8" t="s">
        <v>181</v>
      </c>
      <c r="EA153" s="8" t="s">
        <v>181</v>
      </c>
      <c r="EB153" s="8" t="s">
        <v>181</v>
      </c>
      <c r="EC153" s="8" t="s">
        <v>181</v>
      </c>
      <c r="ED153" s="8"/>
      <c r="EE153" s="8">
        <v>82815206</v>
      </c>
      <c r="EF153" s="8">
        <v>2</v>
      </c>
      <c r="EG153" s="8" t="s">
        <v>214</v>
      </c>
      <c r="EH153" s="8">
        <v>27</v>
      </c>
      <c r="EI153" s="8" t="s">
        <v>215</v>
      </c>
      <c r="EJ153" s="8">
        <v>1</v>
      </c>
      <c r="EK153" s="8">
        <v>33001</v>
      </c>
      <c r="EL153" s="8" t="s">
        <v>215</v>
      </c>
      <c r="EM153" s="8" t="s">
        <v>216</v>
      </c>
      <c r="EN153" s="8"/>
      <c r="EO153" s="8" t="s">
        <v>217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181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181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181</v>
      </c>
      <c r="HF153" s="8" t="s">
        <v>181</v>
      </c>
      <c r="HG153" s="8"/>
      <c r="HH153" s="8"/>
      <c r="HI153" s="8"/>
      <c r="HJ153" s="8"/>
      <c r="HK153" s="8"/>
      <c r="HL153" s="8"/>
      <c r="HM153" s="8" t="s">
        <v>181</v>
      </c>
      <c r="HN153" s="8" t="s">
        <v>68</v>
      </c>
      <c r="HO153" s="8" t="s">
        <v>71</v>
      </c>
      <c r="HP153" s="8" t="s">
        <v>215</v>
      </c>
      <c r="HQ153" s="8" t="s">
        <v>215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181</v>
      </c>
      <c r="F154" t="s">
        <v>424</v>
      </c>
      <c r="G154" t="s">
        <v>425</v>
      </c>
      <c r="H154" t="s">
        <v>288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181</v>
      </c>
      <c r="BE154" t="s">
        <v>181</v>
      </c>
      <c r="BF154" t="s">
        <v>181</v>
      </c>
      <c r="BG154" t="s">
        <v>181</v>
      </c>
      <c r="BH154">
        <v>0</v>
      </c>
      <c r="BI154">
        <v>1</v>
      </c>
      <c r="BJ154" t="s">
        <v>426</v>
      </c>
      <c r="BM154">
        <v>33001</v>
      </c>
      <c r="BN154">
        <v>0</v>
      </c>
      <c r="BO154" t="s">
        <v>181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181</v>
      </c>
      <c r="BZ154">
        <v>103</v>
      </c>
      <c r="CA154">
        <v>60</v>
      </c>
      <c r="CB154" t="s">
        <v>181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212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181</v>
      </c>
      <c r="DD154" t="s">
        <v>181</v>
      </c>
      <c r="DE154" t="s">
        <v>213</v>
      </c>
      <c r="DF154" t="s">
        <v>213</v>
      </c>
      <c r="DG154" t="s">
        <v>213</v>
      </c>
      <c r="DH154" t="s">
        <v>181</v>
      </c>
      <c r="DI154" t="s">
        <v>213</v>
      </c>
      <c r="DJ154" t="s">
        <v>213</v>
      </c>
      <c r="DK154" t="s">
        <v>181</v>
      </c>
      <c r="DL154" t="s">
        <v>181</v>
      </c>
      <c r="DM154" t="s">
        <v>181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288</v>
      </c>
      <c r="DW154" t="s">
        <v>288</v>
      </c>
      <c r="DX154">
        <v>1</v>
      </c>
      <c r="DZ154" t="s">
        <v>181</v>
      </c>
      <c r="EA154" t="s">
        <v>181</v>
      </c>
      <c r="EB154" t="s">
        <v>181</v>
      </c>
      <c r="EC154" t="s">
        <v>181</v>
      </c>
      <c r="EE154">
        <v>82815206</v>
      </c>
      <c r="EF154">
        <v>2</v>
      </c>
      <c r="EG154" t="s">
        <v>214</v>
      </c>
      <c r="EH154">
        <v>27</v>
      </c>
      <c r="EI154" t="s">
        <v>215</v>
      </c>
      <c r="EJ154">
        <v>1</v>
      </c>
      <c r="EK154">
        <v>33001</v>
      </c>
      <c r="EL154" t="s">
        <v>215</v>
      </c>
      <c r="EM154" t="s">
        <v>216</v>
      </c>
      <c r="EO154" t="s">
        <v>217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181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181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181</v>
      </c>
      <c r="HF154" t="s">
        <v>181</v>
      </c>
      <c r="HM154" t="s">
        <v>181</v>
      </c>
      <c r="HN154" t="s">
        <v>68</v>
      </c>
      <c r="HO154" t="s">
        <v>71</v>
      </c>
      <c r="HP154" t="s">
        <v>215</v>
      </c>
      <c r="HQ154" t="s">
        <v>215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181</v>
      </c>
      <c r="F155" s="8" t="s">
        <v>427</v>
      </c>
      <c r="G155" s="8" t="s">
        <v>428</v>
      </c>
      <c r="H155" s="8" t="s">
        <v>210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181</v>
      </c>
      <c r="BE155" s="8" t="s">
        <v>181</v>
      </c>
      <c r="BF155" s="8" t="s">
        <v>181</v>
      </c>
      <c r="BG155" s="8" t="s">
        <v>181</v>
      </c>
      <c r="BH155" s="8">
        <v>0</v>
      </c>
      <c r="BI155" s="8">
        <v>2</v>
      </c>
      <c r="BJ155" s="8" t="s">
        <v>429</v>
      </c>
      <c r="BK155" s="8"/>
      <c r="BL155" s="8"/>
      <c r="BM155" s="8">
        <v>108001</v>
      </c>
      <c r="BN155" s="8">
        <v>0</v>
      </c>
      <c r="BO155" s="8" t="s">
        <v>181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181</v>
      </c>
      <c r="BZ155" s="8">
        <v>97</v>
      </c>
      <c r="CA155" s="8">
        <v>51</v>
      </c>
      <c r="CB155" s="8" t="s">
        <v>181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181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181</v>
      </c>
      <c r="DD155" s="8" t="s">
        <v>181</v>
      </c>
      <c r="DE155" s="8" t="s">
        <v>181</v>
      </c>
      <c r="DF155" s="8" t="s">
        <v>181</v>
      </c>
      <c r="DG155" s="8" t="s">
        <v>181</v>
      </c>
      <c r="DH155" s="8" t="s">
        <v>181</v>
      </c>
      <c r="DI155" s="8" t="s">
        <v>181</v>
      </c>
      <c r="DJ155" s="8" t="s">
        <v>181</v>
      </c>
      <c r="DK155" s="8" t="s">
        <v>181</v>
      </c>
      <c r="DL155" s="8" t="s">
        <v>181</v>
      </c>
      <c r="DM155" s="8" t="s">
        <v>181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210</v>
      </c>
      <c r="DW155" s="8" t="s">
        <v>210</v>
      </c>
      <c r="DX155" s="8">
        <v>1</v>
      </c>
      <c r="DY155" s="8"/>
      <c r="DZ155" s="8" t="s">
        <v>181</v>
      </c>
      <c r="EA155" s="8" t="s">
        <v>181</v>
      </c>
      <c r="EB155" s="8" t="s">
        <v>181</v>
      </c>
      <c r="EC155" s="8" t="s">
        <v>181</v>
      </c>
      <c r="ED155" s="8"/>
      <c r="EE155" s="8">
        <v>82815029</v>
      </c>
      <c r="EF155" s="8">
        <v>3</v>
      </c>
      <c r="EG155" s="8" t="s">
        <v>270</v>
      </c>
      <c r="EH155" s="8">
        <v>0</v>
      </c>
      <c r="EI155" s="8" t="s">
        <v>181</v>
      </c>
      <c r="EJ155" s="8">
        <v>2</v>
      </c>
      <c r="EK155" s="8">
        <v>108001</v>
      </c>
      <c r="EL155" s="8" t="s">
        <v>271</v>
      </c>
      <c r="EM155" s="8" t="s">
        <v>272</v>
      </c>
      <c r="EN155" s="8"/>
      <c r="EO155" s="8" t="s">
        <v>181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181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181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181</v>
      </c>
      <c r="HF155" s="8" t="s">
        <v>181</v>
      </c>
      <c r="HG155" s="8"/>
      <c r="HH155" s="8"/>
      <c r="HI155" s="8"/>
      <c r="HJ155" s="8"/>
      <c r="HK155" s="8"/>
      <c r="HL155" s="8"/>
      <c r="HM155" s="8" t="s">
        <v>181</v>
      </c>
      <c r="HN155" s="8" t="s">
        <v>273</v>
      </c>
      <c r="HO155" s="8" t="s">
        <v>274</v>
      </c>
      <c r="HP155" s="8" t="s">
        <v>271</v>
      </c>
      <c r="HQ155" s="8" t="s">
        <v>271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181</v>
      </c>
      <c r="F156" t="s">
        <v>427</v>
      </c>
      <c r="G156" t="s">
        <v>428</v>
      </c>
      <c r="H156" t="s">
        <v>210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181</v>
      </c>
      <c r="BE156" t="s">
        <v>181</v>
      </c>
      <c r="BF156" t="s">
        <v>181</v>
      </c>
      <c r="BG156" t="s">
        <v>181</v>
      </c>
      <c r="BH156">
        <v>0</v>
      </c>
      <c r="BI156">
        <v>2</v>
      </c>
      <c r="BJ156" t="s">
        <v>429</v>
      </c>
      <c r="BM156">
        <v>108001</v>
      </c>
      <c r="BN156">
        <v>0</v>
      </c>
      <c r="BO156" t="s">
        <v>181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181</v>
      </c>
      <c r="BZ156">
        <v>97</v>
      </c>
      <c r="CA156">
        <v>51</v>
      </c>
      <c r="CB156" t="s">
        <v>181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181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181</v>
      </c>
      <c r="DD156" t="s">
        <v>181</v>
      </c>
      <c r="DE156" t="s">
        <v>181</v>
      </c>
      <c r="DF156" t="s">
        <v>181</v>
      </c>
      <c r="DG156" t="s">
        <v>181</v>
      </c>
      <c r="DH156" t="s">
        <v>181</v>
      </c>
      <c r="DI156" t="s">
        <v>181</v>
      </c>
      <c r="DJ156" t="s">
        <v>181</v>
      </c>
      <c r="DK156" t="s">
        <v>181</v>
      </c>
      <c r="DL156" t="s">
        <v>181</v>
      </c>
      <c r="DM156" t="s">
        <v>181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210</v>
      </c>
      <c r="DW156" t="s">
        <v>210</v>
      </c>
      <c r="DX156">
        <v>1</v>
      </c>
      <c r="DZ156" t="s">
        <v>181</v>
      </c>
      <c r="EA156" t="s">
        <v>181</v>
      </c>
      <c r="EB156" t="s">
        <v>181</v>
      </c>
      <c r="EC156" t="s">
        <v>181</v>
      </c>
      <c r="EE156">
        <v>82815029</v>
      </c>
      <c r="EF156">
        <v>3</v>
      </c>
      <c r="EG156" t="s">
        <v>270</v>
      </c>
      <c r="EH156">
        <v>0</v>
      </c>
      <c r="EI156" t="s">
        <v>181</v>
      </c>
      <c r="EJ156">
        <v>2</v>
      </c>
      <c r="EK156">
        <v>108001</v>
      </c>
      <c r="EL156" t="s">
        <v>271</v>
      </c>
      <c r="EM156" t="s">
        <v>272</v>
      </c>
      <c r="EO156" t="s">
        <v>181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181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181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181</v>
      </c>
      <c r="HF156" t="s">
        <v>181</v>
      </c>
      <c r="HM156" t="s">
        <v>181</v>
      </c>
      <c r="HN156" t="s">
        <v>273</v>
      </c>
      <c r="HO156" t="s">
        <v>274</v>
      </c>
      <c r="HP156" t="s">
        <v>271</v>
      </c>
      <c r="HQ156" t="s">
        <v>271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181</v>
      </c>
      <c r="F157" s="8" t="s">
        <v>275</v>
      </c>
      <c r="G157" s="8" t="s">
        <v>276</v>
      </c>
      <c r="H157" s="8" t="s">
        <v>70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181</v>
      </c>
      <c r="BE157" s="8" t="s">
        <v>181</v>
      </c>
      <c r="BF157" s="8" t="s">
        <v>181</v>
      </c>
      <c r="BG157" s="8" t="s">
        <v>181</v>
      </c>
      <c r="BH157" s="8">
        <v>3</v>
      </c>
      <c r="BI157" s="8">
        <v>2</v>
      </c>
      <c r="BJ157" s="8" t="s">
        <v>181</v>
      </c>
      <c r="BK157" s="8"/>
      <c r="BL157" s="8"/>
      <c r="BM157" s="8">
        <v>108001</v>
      </c>
      <c r="BN157" s="8">
        <v>0</v>
      </c>
      <c r="BO157" s="8" t="s">
        <v>181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181</v>
      </c>
      <c r="BZ157" s="8">
        <v>97</v>
      </c>
      <c r="CA157" s="8">
        <v>51</v>
      </c>
      <c r="CB157" s="8" t="s">
        <v>181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181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181</v>
      </c>
      <c r="DD157" s="8" t="s">
        <v>181</v>
      </c>
      <c r="DE157" s="8" t="s">
        <v>181</v>
      </c>
      <c r="DF157" s="8" t="s">
        <v>181</v>
      </c>
      <c r="DG157" s="8" t="s">
        <v>181</v>
      </c>
      <c r="DH157" s="8" t="s">
        <v>181</v>
      </c>
      <c r="DI157" s="8" t="s">
        <v>181</v>
      </c>
      <c r="DJ157" s="8" t="s">
        <v>181</v>
      </c>
      <c r="DK157" s="8" t="s">
        <v>181</v>
      </c>
      <c r="DL157" s="8" t="s">
        <v>181</v>
      </c>
      <c r="DM157" s="8" t="s">
        <v>181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70</v>
      </c>
      <c r="DW157" s="8" t="s">
        <v>70</v>
      </c>
      <c r="DX157" s="8">
        <v>1</v>
      </c>
      <c r="DY157" s="8"/>
      <c r="DZ157" s="8" t="s">
        <v>181</v>
      </c>
      <c r="EA157" s="8" t="s">
        <v>181</v>
      </c>
      <c r="EB157" s="8" t="s">
        <v>181</v>
      </c>
      <c r="EC157" s="8" t="s">
        <v>181</v>
      </c>
      <c r="ED157" s="8"/>
      <c r="EE157" s="8">
        <v>82815029</v>
      </c>
      <c r="EF157" s="8">
        <v>3</v>
      </c>
      <c r="EG157" s="8" t="s">
        <v>270</v>
      </c>
      <c r="EH157" s="8">
        <v>0</v>
      </c>
      <c r="EI157" s="8" t="s">
        <v>181</v>
      </c>
      <c r="EJ157" s="8">
        <v>2</v>
      </c>
      <c r="EK157" s="8">
        <v>108001</v>
      </c>
      <c r="EL157" s="8" t="s">
        <v>271</v>
      </c>
      <c r="EM157" s="8" t="s">
        <v>272</v>
      </c>
      <c r="EN157" s="8"/>
      <c r="EO157" s="8" t="s">
        <v>181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181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181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181</v>
      </c>
      <c r="HF157" s="8" t="s">
        <v>181</v>
      </c>
      <c r="HG157" s="8"/>
      <c r="HH157" s="8"/>
      <c r="HI157" s="8"/>
      <c r="HJ157" s="8"/>
      <c r="HK157" s="8"/>
      <c r="HL157" s="8"/>
      <c r="HM157" s="8" t="s">
        <v>181</v>
      </c>
      <c r="HN157" s="8" t="s">
        <v>273</v>
      </c>
      <c r="HO157" s="8" t="s">
        <v>274</v>
      </c>
      <c r="HP157" s="8" t="s">
        <v>271</v>
      </c>
      <c r="HQ157" s="8" t="s">
        <v>271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181</v>
      </c>
      <c r="F158" t="s">
        <v>275</v>
      </c>
      <c r="G158" t="s">
        <v>276</v>
      </c>
      <c r="H158" t="s">
        <v>70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181</v>
      </c>
      <c r="BE158" t="s">
        <v>181</v>
      </c>
      <c r="BF158" t="s">
        <v>181</v>
      </c>
      <c r="BG158" t="s">
        <v>181</v>
      </c>
      <c r="BH158">
        <v>3</v>
      </c>
      <c r="BI158">
        <v>2</v>
      </c>
      <c r="BJ158" t="s">
        <v>181</v>
      </c>
      <c r="BM158">
        <v>108001</v>
      </c>
      <c r="BN158">
        <v>0</v>
      </c>
      <c r="BO158" t="s">
        <v>181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181</v>
      </c>
      <c r="BZ158">
        <v>97</v>
      </c>
      <c r="CA158">
        <v>51</v>
      </c>
      <c r="CB158" t="s">
        <v>181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181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181</v>
      </c>
      <c r="DD158" t="s">
        <v>181</v>
      </c>
      <c r="DE158" t="s">
        <v>181</v>
      </c>
      <c r="DF158" t="s">
        <v>181</v>
      </c>
      <c r="DG158" t="s">
        <v>181</v>
      </c>
      <c r="DH158" t="s">
        <v>181</v>
      </c>
      <c r="DI158" t="s">
        <v>181</v>
      </c>
      <c r="DJ158" t="s">
        <v>181</v>
      </c>
      <c r="DK158" t="s">
        <v>181</v>
      </c>
      <c r="DL158" t="s">
        <v>181</v>
      </c>
      <c r="DM158" t="s">
        <v>181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70</v>
      </c>
      <c r="DW158" t="s">
        <v>70</v>
      </c>
      <c r="DX158">
        <v>1</v>
      </c>
      <c r="DZ158" t="s">
        <v>181</v>
      </c>
      <c r="EA158" t="s">
        <v>181</v>
      </c>
      <c r="EB158" t="s">
        <v>181</v>
      </c>
      <c r="EC158" t="s">
        <v>181</v>
      </c>
      <c r="EE158">
        <v>82815029</v>
      </c>
      <c r="EF158">
        <v>3</v>
      </c>
      <c r="EG158" t="s">
        <v>270</v>
      </c>
      <c r="EH158">
        <v>0</v>
      </c>
      <c r="EI158" t="s">
        <v>181</v>
      </c>
      <c r="EJ158">
        <v>2</v>
      </c>
      <c r="EK158">
        <v>108001</v>
      </c>
      <c r="EL158" t="s">
        <v>271</v>
      </c>
      <c r="EM158" t="s">
        <v>272</v>
      </c>
      <c r="EO158" t="s">
        <v>181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181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181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181</v>
      </c>
      <c r="HF158" t="s">
        <v>181</v>
      </c>
      <c r="HM158" t="s">
        <v>181</v>
      </c>
      <c r="HN158" t="s">
        <v>273</v>
      </c>
      <c r="HO158" t="s">
        <v>274</v>
      </c>
      <c r="HP158" t="s">
        <v>271</v>
      </c>
      <c r="HQ158" t="s">
        <v>271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181</v>
      </c>
      <c r="F159" s="8" t="s">
        <v>430</v>
      </c>
      <c r="G159" s="8" t="s">
        <v>431</v>
      </c>
      <c r="H159" s="8" t="s">
        <v>210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181</v>
      </c>
      <c r="BE159" s="8" t="s">
        <v>181</v>
      </c>
      <c r="BF159" s="8" t="s">
        <v>181</v>
      </c>
      <c r="BG159" s="8" t="s">
        <v>181</v>
      </c>
      <c r="BH159" s="8">
        <v>0</v>
      </c>
      <c r="BI159" s="8">
        <v>2</v>
      </c>
      <c r="BJ159" s="8" t="s">
        <v>432</v>
      </c>
      <c r="BK159" s="8"/>
      <c r="BL159" s="8"/>
      <c r="BM159" s="8">
        <v>108001</v>
      </c>
      <c r="BN159" s="8">
        <v>0</v>
      </c>
      <c r="BO159" s="8" t="s">
        <v>181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181</v>
      </c>
      <c r="BZ159" s="8">
        <v>97</v>
      </c>
      <c r="CA159" s="8">
        <v>51</v>
      </c>
      <c r="CB159" s="8" t="s">
        <v>181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433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181</v>
      </c>
      <c r="DD159" s="8" t="s">
        <v>181</v>
      </c>
      <c r="DE159" s="8" t="s">
        <v>434</v>
      </c>
      <c r="DF159" s="8" t="s">
        <v>434</v>
      </c>
      <c r="DG159" s="8" t="s">
        <v>434</v>
      </c>
      <c r="DH159" s="8" t="s">
        <v>181</v>
      </c>
      <c r="DI159" s="8" t="s">
        <v>434</v>
      </c>
      <c r="DJ159" s="8" t="s">
        <v>434</v>
      </c>
      <c r="DK159" s="8" t="s">
        <v>181</v>
      </c>
      <c r="DL159" s="8" t="s">
        <v>181</v>
      </c>
      <c r="DM159" s="8" t="s">
        <v>181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210</v>
      </c>
      <c r="DW159" s="8" t="s">
        <v>210</v>
      </c>
      <c r="DX159" s="8">
        <v>1</v>
      </c>
      <c r="DY159" s="8"/>
      <c r="DZ159" s="8" t="s">
        <v>181</v>
      </c>
      <c r="EA159" s="8" t="s">
        <v>181</v>
      </c>
      <c r="EB159" s="8" t="s">
        <v>181</v>
      </c>
      <c r="EC159" s="8" t="s">
        <v>181</v>
      </c>
      <c r="ED159" s="8"/>
      <c r="EE159" s="8">
        <v>82815029</v>
      </c>
      <c r="EF159" s="8">
        <v>3</v>
      </c>
      <c r="EG159" s="8" t="s">
        <v>270</v>
      </c>
      <c r="EH159" s="8">
        <v>0</v>
      </c>
      <c r="EI159" s="8" t="s">
        <v>181</v>
      </c>
      <c r="EJ159" s="8">
        <v>2</v>
      </c>
      <c r="EK159" s="8">
        <v>108001</v>
      </c>
      <c r="EL159" s="8" t="s">
        <v>271</v>
      </c>
      <c r="EM159" s="8" t="s">
        <v>272</v>
      </c>
      <c r="EN159" s="8"/>
      <c r="EO159" s="8" t="s">
        <v>373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181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181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181</v>
      </c>
      <c r="HF159" s="8" t="s">
        <v>181</v>
      </c>
      <c r="HG159" s="8"/>
      <c r="HH159" s="8"/>
      <c r="HI159" s="8"/>
      <c r="HJ159" s="8"/>
      <c r="HK159" s="8"/>
      <c r="HL159" s="8"/>
      <c r="HM159" s="8" t="s">
        <v>181</v>
      </c>
      <c r="HN159" s="8" t="s">
        <v>273</v>
      </c>
      <c r="HO159" s="8" t="s">
        <v>274</v>
      </c>
      <c r="HP159" s="8" t="s">
        <v>271</v>
      </c>
      <c r="HQ159" s="8" t="s">
        <v>271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181</v>
      </c>
      <c r="F160" t="s">
        <v>430</v>
      </c>
      <c r="G160" t="s">
        <v>431</v>
      </c>
      <c r="H160" t="s">
        <v>210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181</v>
      </c>
      <c r="BE160" t="s">
        <v>181</v>
      </c>
      <c r="BF160" t="s">
        <v>181</v>
      </c>
      <c r="BG160" t="s">
        <v>181</v>
      </c>
      <c r="BH160">
        <v>0</v>
      </c>
      <c r="BI160">
        <v>2</v>
      </c>
      <c r="BJ160" t="s">
        <v>432</v>
      </c>
      <c r="BM160">
        <v>108001</v>
      </c>
      <c r="BN160">
        <v>0</v>
      </c>
      <c r="BO160" t="s">
        <v>181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181</v>
      </c>
      <c r="BZ160">
        <v>97</v>
      </c>
      <c r="CA160">
        <v>51</v>
      </c>
      <c r="CB160" t="s">
        <v>181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433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181</v>
      </c>
      <c r="DD160" t="s">
        <v>181</v>
      </c>
      <c r="DE160" t="s">
        <v>434</v>
      </c>
      <c r="DF160" t="s">
        <v>434</v>
      </c>
      <c r="DG160" t="s">
        <v>434</v>
      </c>
      <c r="DH160" t="s">
        <v>181</v>
      </c>
      <c r="DI160" t="s">
        <v>434</v>
      </c>
      <c r="DJ160" t="s">
        <v>434</v>
      </c>
      <c r="DK160" t="s">
        <v>181</v>
      </c>
      <c r="DL160" t="s">
        <v>181</v>
      </c>
      <c r="DM160" t="s">
        <v>181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210</v>
      </c>
      <c r="DW160" t="s">
        <v>210</v>
      </c>
      <c r="DX160">
        <v>1</v>
      </c>
      <c r="DZ160" t="s">
        <v>181</v>
      </c>
      <c r="EA160" t="s">
        <v>181</v>
      </c>
      <c r="EB160" t="s">
        <v>181</v>
      </c>
      <c r="EC160" t="s">
        <v>181</v>
      </c>
      <c r="EE160">
        <v>82815029</v>
      </c>
      <c r="EF160">
        <v>3</v>
      </c>
      <c r="EG160" t="s">
        <v>270</v>
      </c>
      <c r="EH160">
        <v>0</v>
      </c>
      <c r="EI160" t="s">
        <v>181</v>
      </c>
      <c r="EJ160">
        <v>2</v>
      </c>
      <c r="EK160">
        <v>108001</v>
      </c>
      <c r="EL160" t="s">
        <v>271</v>
      </c>
      <c r="EM160" t="s">
        <v>272</v>
      </c>
      <c r="EO160" t="s">
        <v>373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181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181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181</v>
      </c>
      <c r="HF160" t="s">
        <v>181</v>
      </c>
      <c r="HM160" t="s">
        <v>181</v>
      </c>
      <c r="HN160" t="s">
        <v>273</v>
      </c>
      <c r="HO160" t="s">
        <v>274</v>
      </c>
      <c r="HP160" t="s">
        <v>271</v>
      </c>
      <c r="HQ160" t="s">
        <v>271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181</v>
      </c>
      <c r="F161" s="8" t="s">
        <v>275</v>
      </c>
      <c r="G161" s="8" t="s">
        <v>276</v>
      </c>
      <c r="H161" s="8" t="s">
        <v>70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181</v>
      </c>
      <c r="BE161" s="8" t="s">
        <v>181</v>
      </c>
      <c r="BF161" s="8" t="s">
        <v>181</v>
      </c>
      <c r="BG161" s="8" t="s">
        <v>181</v>
      </c>
      <c r="BH161" s="8">
        <v>3</v>
      </c>
      <c r="BI161" s="8">
        <v>2</v>
      </c>
      <c r="BJ161" s="8" t="s">
        <v>181</v>
      </c>
      <c r="BK161" s="8"/>
      <c r="BL161" s="8"/>
      <c r="BM161" s="8">
        <v>108001</v>
      </c>
      <c r="BN161" s="8">
        <v>0</v>
      </c>
      <c r="BO161" s="8" t="s">
        <v>181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181</v>
      </c>
      <c r="BZ161" s="8">
        <v>97</v>
      </c>
      <c r="CA161" s="8">
        <v>51</v>
      </c>
      <c r="CB161" s="8" t="s">
        <v>181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181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181</v>
      </c>
      <c r="DD161" s="8" t="s">
        <v>181</v>
      </c>
      <c r="DE161" s="8" t="s">
        <v>181</v>
      </c>
      <c r="DF161" s="8" t="s">
        <v>181</v>
      </c>
      <c r="DG161" s="8" t="s">
        <v>181</v>
      </c>
      <c r="DH161" s="8" t="s">
        <v>181</v>
      </c>
      <c r="DI161" s="8" t="s">
        <v>181</v>
      </c>
      <c r="DJ161" s="8" t="s">
        <v>181</v>
      </c>
      <c r="DK161" s="8" t="s">
        <v>181</v>
      </c>
      <c r="DL161" s="8" t="s">
        <v>181</v>
      </c>
      <c r="DM161" s="8" t="s">
        <v>181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70</v>
      </c>
      <c r="DW161" s="8" t="s">
        <v>70</v>
      </c>
      <c r="DX161" s="8">
        <v>1</v>
      </c>
      <c r="DY161" s="8"/>
      <c r="DZ161" s="8" t="s">
        <v>181</v>
      </c>
      <c r="EA161" s="8" t="s">
        <v>181</v>
      </c>
      <c r="EB161" s="8" t="s">
        <v>181</v>
      </c>
      <c r="EC161" s="8" t="s">
        <v>181</v>
      </c>
      <c r="ED161" s="8"/>
      <c r="EE161" s="8">
        <v>82815029</v>
      </c>
      <c r="EF161" s="8">
        <v>3</v>
      </c>
      <c r="EG161" s="8" t="s">
        <v>270</v>
      </c>
      <c r="EH161" s="8">
        <v>0</v>
      </c>
      <c r="EI161" s="8" t="s">
        <v>181</v>
      </c>
      <c r="EJ161" s="8">
        <v>2</v>
      </c>
      <c r="EK161" s="8">
        <v>108001</v>
      </c>
      <c r="EL161" s="8" t="s">
        <v>271</v>
      </c>
      <c r="EM161" s="8" t="s">
        <v>272</v>
      </c>
      <c r="EN161" s="8"/>
      <c r="EO161" s="8" t="s">
        <v>181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181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181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181</v>
      </c>
      <c r="HF161" s="8" t="s">
        <v>181</v>
      </c>
      <c r="HG161" s="8"/>
      <c r="HH161" s="8"/>
      <c r="HI161" s="8"/>
      <c r="HJ161" s="8"/>
      <c r="HK161" s="8"/>
      <c r="HL161" s="8"/>
      <c r="HM161" s="8" t="s">
        <v>181</v>
      </c>
      <c r="HN161" s="8" t="s">
        <v>273</v>
      </c>
      <c r="HO161" s="8" t="s">
        <v>274</v>
      </c>
      <c r="HP161" s="8" t="s">
        <v>271</v>
      </c>
      <c r="HQ161" s="8" t="s">
        <v>271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181</v>
      </c>
      <c r="F162" t="s">
        <v>275</v>
      </c>
      <c r="G162" t="s">
        <v>276</v>
      </c>
      <c r="H162" t="s">
        <v>70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181</v>
      </c>
      <c r="BE162" t="s">
        <v>181</v>
      </c>
      <c r="BF162" t="s">
        <v>181</v>
      </c>
      <c r="BG162" t="s">
        <v>181</v>
      </c>
      <c r="BH162">
        <v>3</v>
      </c>
      <c r="BI162">
        <v>2</v>
      </c>
      <c r="BJ162" t="s">
        <v>181</v>
      </c>
      <c r="BM162">
        <v>108001</v>
      </c>
      <c r="BN162">
        <v>0</v>
      </c>
      <c r="BO162" t="s">
        <v>181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181</v>
      </c>
      <c r="BZ162">
        <v>97</v>
      </c>
      <c r="CA162">
        <v>51</v>
      </c>
      <c r="CB162" t="s">
        <v>181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181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181</v>
      </c>
      <c r="DD162" t="s">
        <v>181</v>
      </c>
      <c r="DE162" t="s">
        <v>181</v>
      </c>
      <c r="DF162" t="s">
        <v>181</v>
      </c>
      <c r="DG162" t="s">
        <v>181</v>
      </c>
      <c r="DH162" t="s">
        <v>181</v>
      </c>
      <c r="DI162" t="s">
        <v>181</v>
      </c>
      <c r="DJ162" t="s">
        <v>181</v>
      </c>
      <c r="DK162" t="s">
        <v>181</v>
      </c>
      <c r="DL162" t="s">
        <v>181</v>
      </c>
      <c r="DM162" t="s">
        <v>181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70</v>
      </c>
      <c r="DW162" t="s">
        <v>70</v>
      </c>
      <c r="DX162">
        <v>1</v>
      </c>
      <c r="DZ162" t="s">
        <v>181</v>
      </c>
      <c r="EA162" t="s">
        <v>181</v>
      </c>
      <c r="EB162" t="s">
        <v>181</v>
      </c>
      <c r="EC162" t="s">
        <v>181</v>
      </c>
      <c r="EE162">
        <v>82815029</v>
      </c>
      <c r="EF162">
        <v>3</v>
      </c>
      <c r="EG162" t="s">
        <v>270</v>
      </c>
      <c r="EH162">
        <v>0</v>
      </c>
      <c r="EI162" t="s">
        <v>181</v>
      </c>
      <c r="EJ162">
        <v>2</v>
      </c>
      <c r="EK162">
        <v>108001</v>
      </c>
      <c r="EL162" t="s">
        <v>271</v>
      </c>
      <c r="EM162" t="s">
        <v>272</v>
      </c>
      <c r="EO162" t="s">
        <v>181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181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181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181</v>
      </c>
      <c r="HF162" t="s">
        <v>181</v>
      </c>
      <c r="HM162" t="s">
        <v>181</v>
      </c>
      <c r="HN162" t="s">
        <v>273</v>
      </c>
      <c r="HO162" t="s">
        <v>274</v>
      </c>
      <c r="HP162" t="s">
        <v>271</v>
      </c>
      <c r="HQ162" t="s">
        <v>271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181</v>
      </c>
      <c r="F163" s="8" t="s">
        <v>435</v>
      </c>
      <c r="G163" s="8" t="s">
        <v>436</v>
      </c>
      <c r="H163" s="8" t="s">
        <v>418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181</v>
      </c>
      <c r="BE163" s="8" t="s">
        <v>181</v>
      </c>
      <c r="BF163" s="8" t="s">
        <v>181</v>
      </c>
      <c r="BG163" s="8" t="s">
        <v>181</v>
      </c>
      <c r="BH163" s="8">
        <v>0</v>
      </c>
      <c r="BI163" s="8">
        <v>1</v>
      </c>
      <c r="BJ163" s="8" t="s">
        <v>437</v>
      </c>
      <c r="BK163" s="8"/>
      <c r="BL163" s="8"/>
      <c r="BM163" s="8">
        <v>46001</v>
      </c>
      <c r="BN163" s="8">
        <v>0</v>
      </c>
      <c r="BO163" s="8" t="s">
        <v>181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181</v>
      </c>
      <c r="BZ163" s="8">
        <v>103</v>
      </c>
      <c r="CA163" s="8">
        <v>59</v>
      </c>
      <c r="CB163" s="8" t="s">
        <v>181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391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181</v>
      </c>
      <c r="DD163" s="8" t="s">
        <v>181</v>
      </c>
      <c r="DE163" s="8" t="s">
        <v>392</v>
      </c>
      <c r="DF163" s="8" t="s">
        <v>392</v>
      </c>
      <c r="DG163" s="8" t="s">
        <v>392</v>
      </c>
      <c r="DH163" s="8" t="s">
        <v>181</v>
      </c>
      <c r="DI163" s="8" t="s">
        <v>392</v>
      </c>
      <c r="DJ163" s="8" t="s">
        <v>392</v>
      </c>
      <c r="DK163" s="8" t="s">
        <v>181</v>
      </c>
      <c r="DL163" s="8" t="s">
        <v>181</v>
      </c>
      <c r="DM163" s="8" t="s">
        <v>181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418</v>
      </c>
      <c r="DW163" s="8" t="s">
        <v>418</v>
      </c>
      <c r="DX163" s="8">
        <v>1</v>
      </c>
      <c r="DY163" s="8"/>
      <c r="DZ163" s="8" t="s">
        <v>181</v>
      </c>
      <c r="EA163" s="8" t="s">
        <v>181</v>
      </c>
      <c r="EB163" s="8" t="s">
        <v>181</v>
      </c>
      <c r="EC163" s="8" t="s">
        <v>181</v>
      </c>
      <c r="ED163" s="8"/>
      <c r="EE163" s="8">
        <v>82815219</v>
      </c>
      <c r="EF163" s="8">
        <v>2</v>
      </c>
      <c r="EG163" s="8" t="s">
        <v>214</v>
      </c>
      <c r="EH163" s="8">
        <v>40</v>
      </c>
      <c r="EI163" s="8" t="s">
        <v>259</v>
      </c>
      <c r="EJ163" s="8">
        <v>1</v>
      </c>
      <c r="EK163" s="8">
        <v>46001</v>
      </c>
      <c r="EL163" s="8" t="s">
        <v>260</v>
      </c>
      <c r="EM163" s="8" t="s">
        <v>261</v>
      </c>
      <c r="EN163" s="8"/>
      <c r="EO163" s="8" t="s">
        <v>393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181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181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181</v>
      </c>
      <c r="HF163" s="8" t="s">
        <v>181</v>
      </c>
      <c r="HG163" s="8"/>
      <c r="HH163" s="8"/>
      <c r="HI163" s="8"/>
      <c r="HJ163" s="8"/>
      <c r="HK163" s="8"/>
      <c r="HL163" s="8"/>
      <c r="HM163" s="8" t="s">
        <v>181</v>
      </c>
      <c r="HN163" s="8" t="s">
        <v>263</v>
      </c>
      <c r="HO163" s="8" t="s">
        <v>264</v>
      </c>
      <c r="HP163" s="8" t="s">
        <v>260</v>
      </c>
      <c r="HQ163" s="8" t="s">
        <v>260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181</v>
      </c>
      <c r="F164" t="s">
        <v>435</v>
      </c>
      <c r="G164" t="s">
        <v>436</v>
      </c>
      <c r="H164" t="s">
        <v>418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181</v>
      </c>
      <c r="BE164" t="s">
        <v>181</v>
      </c>
      <c r="BF164" t="s">
        <v>181</v>
      </c>
      <c r="BG164" t="s">
        <v>181</v>
      </c>
      <c r="BH164">
        <v>0</v>
      </c>
      <c r="BI164">
        <v>1</v>
      </c>
      <c r="BJ164" t="s">
        <v>437</v>
      </c>
      <c r="BM164">
        <v>46001</v>
      </c>
      <c r="BN164">
        <v>0</v>
      </c>
      <c r="BO164" t="s">
        <v>181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181</v>
      </c>
      <c r="BZ164">
        <v>103</v>
      </c>
      <c r="CA164">
        <v>59</v>
      </c>
      <c r="CB164" t="s">
        <v>181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391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181</v>
      </c>
      <c r="DD164" t="s">
        <v>181</v>
      </c>
      <c r="DE164" t="s">
        <v>392</v>
      </c>
      <c r="DF164" t="s">
        <v>392</v>
      </c>
      <c r="DG164" t="s">
        <v>392</v>
      </c>
      <c r="DH164" t="s">
        <v>181</v>
      </c>
      <c r="DI164" t="s">
        <v>392</v>
      </c>
      <c r="DJ164" t="s">
        <v>392</v>
      </c>
      <c r="DK164" t="s">
        <v>181</v>
      </c>
      <c r="DL164" t="s">
        <v>181</v>
      </c>
      <c r="DM164" t="s">
        <v>181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418</v>
      </c>
      <c r="DW164" t="s">
        <v>418</v>
      </c>
      <c r="DX164">
        <v>1</v>
      </c>
      <c r="DZ164" t="s">
        <v>181</v>
      </c>
      <c r="EA164" t="s">
        <v>181</v>
      </c>
      <c r="EB164" t="s">
        <v>181</v>
      </c>
      <c r="EC164" t="s">
        <v>181</v>
      </c>
      <c r="EE164">
        <v>82815219</v>
      </c>
      <c r="EF164">
        <v>2</v>
      </c>
      <c r="EG164" t="s">
        <v>214</v>
      </c>
      <c r="EH164">
        <v>40</v>
      </c>
      <c r="EI164" t="s">
        <v>259</v>
      </c>
      <c r="EJ164">
        <v>1</v>
      </c>
      <c r="EK164">
        <v>46001</v>
      </c>
      <c r="EL164" t="s">
        <v>260</v>
      </c>
      <c r="EM164" t="s">
        <v>261</v>
      </c>
      <c r="EO164" t="s">
        <v>393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181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181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181</v>
      </c>
      <c r="HF164" t="s">
        <v>181</v>
      </c>
      <c r="HM164" t="s">
        <v>181</v>
      </c>
      <c r="HN164" t="s">
        <v>263</v>
      </c>
      <c r="HO164" t="s">
        <v>264</v>
      </c>
      <c r="HP164" t="s">
        <v>260</v>
      </c>
      <c r="HQ164" t="s">
        <v>260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181</v>
      </c>
      <c r="F165" s="8" t="s">
        <v>438</v>
      </c>
      <c r="G165" s="8" t="s">
        <v>439</v>
      </c>
      <c r="H165" s="8" t="s">
        <v>440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181</v>
      </c>
      <c r="BE165" s="8" t="s">
        <v>181</v>
      </c>
      <c r="BF165" s="8" t="s">
        <v>181</v>
      </c>
      <c r="BG165" s="8" t="s">
        <v>181</v>
      </c>
      <c r="BH165" s="8">
        <v>0</v>
      </c>
      <c r="BI165" s="8">
        <v>2</v>
      </c>
      <c r="BJ165" s="8" t="s">
        <v>441</v>
      </c>
      <c r="BK165" s="8"/>
      <c r="BL165" s="8"/>
      <c r="BM165" s="8">
        <v>108001</v>
      </c>
      <c r="BN165" s="8">
        <v>0</v>
      </c>
      <c r="BO165" s="8" t="s">
        <v>181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181</v>
      </c>
      <c r="BZ165" s="8">
        <v>97</v>
      </c>
      <c r="CA165" s="8">
        <v>51</v>
      </c>
      <c r="CB165" s="8" t="s">
        <v>181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391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181</v>
      </c>
      <c r="DD165" s="8" t="s">
        <v>181</v>
      </c>
      <c r="DE165" s="8" t="s">
        <v>392</v>
      </c>
      <c r="DF165" s="8" t="s">
        <v>392</v>
      </c>
      <c r="DG165" s="8" t="s">
        <v>392</v>
      </c>
      <c r="DH165" s="8" t="s">
        <v>181</v>
      </c>
      <c r="DI165" s="8" t="s">
        <v>392</v>
      </c>
      <c r="DJ165" s="8" t="s">
        <v>392</v>
      </c>
      <c r="DK165" s="8" t="s">
        <v>181</v>
      </c>
      <c r="DL165" s="8" t="s">
        <v>181</v>
      </c>
      <c r="DM165" s="8" t="s">
        <v>181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440</v>
      </c>
      <c r="DW165" s="8" t="s">
        <v>440</v>
      </c>
      <c r="DX165" s="8">
        <v>100</v>
      </c>
      <c r="DY165" s="8"/>
      <c r="DZ165" s="8" t="s">
        <v>181</v>
      </c>
      <c r="EA165" s="8" t="s">
        <v>181</v>
      </c>
      <c r="EB165" s="8" t="s">
        <v>181</v>
      </c>
      <c r="EC165" s="8" t="s">
        <v>181</v>
      </c>
      <c r="ED165" s="8"/>
      <c r="EE165" s="8">
        <v>82815029</v>
      </c>
      <c r="EF165" s="8">
        <v>3</v>
      </c>
      <c r="EG165" s="8" t="s">
        <v>270</v>
      </c>
      <c r="EH165" s="8">
        <v>0</v>
      </c>
      <c r="EI165" s="8" t="s">
        <v>181</v>
      </c>
      <c r="EJ165" s="8">
        <v>2</v>
      </c>
      <c r="EK165" s="8">
        <v>108001</v>
      </c>
      <c r="EL165" s="8" t="s">
        <v>271</v>
      </c>
      <c r="EM165" s="8" t="s">
        <v>272</v>
      </c>
      <c r="EN165" s="8"/>
      <c r="EO165" s="8" t="s">
        <v>393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181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181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181</v>
      </c>
      <c r="HF165" s="8" t="s">
        <v>181</v>
      </c>
      <c r="HG165" s="8"/>
      <c r="HH165" s="8"/>
      <c r="HI165" s="8"/>
      <c r="HJ165" s="8"/>
      <c r="HK165" s="8"/>
      <c r="HL165" s="8"/>
      <c r="HM165" s="8" t="s">
        <v>181</v>
      </c>
      <c r="HN165" s="8" t="s">
        <v>273</v>
      </c>
      <c r="HO165" s="8" t="s">
        <v>274</v>
      </c>
      <c r="HP165" s="8" t="s">
        <v>271</v>
      </c>
      <c r="HQ165" s="8" t="s">
        <v>271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181</v>
      </c>
      <c r="F166" t="s">
        <v>438</v>
      </c>
      <c r="G166" t="s">
        <v>439</v>
      </c>
      <c r="H166" t="s">
        <v>440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181</v>
      </c>
      <c r="BE166" t="s">
        <v>181</v>
      </c>
      <c r="BF166" t="s">
        <v>181</v>
      </c>
      <c r="BG166" t="s">
        <v>181</v>
      </c>
      <c r="BH166">
        <v>0</v>
      </c>
      <c r="BI166">
        <v>2</v>
      </c>
      <c r="BJ166" t="s">
        <v>441</v>
      </c>
      <c r="BM166">
        <v>108001</v>
      </c>
      <c r="BN166">
        <v>0</v>
      </c>
      <c r="BO166" t="s">
        <v>181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181</v>
      </c>
      <c r="BZ166">
        <v>97</v>
      </c>
      <c r="CA166">
        <v>51</v>
      </c>
      <c r="CB166" t="s">
        <v>181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391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181</v>
      </c>
      <c r="DD166" t="s">
        <v>181</v>
      </c>
      <c r="DE166" t="s">
        <v>392</v>
      </c>
      <c r="DF166" t="s">
        <v>392</v>
      </c>
      <c r="DG166" t="s">
        <v>392</v>
      </c>
      <c r="DH166" t="s">
        <v>181</v>
      </c>
      <c r="DI166" t="s">
        <v>392</v>
      </c>
      <c r="DJ166" t="s">
        <v>392</v>
      </c>
      <c r="DK166" t="s">
        <v>181</v>
      </c>
      <c r="DL166" t="s">
        <v>181</v>
      </c>
      <c r="DM166" t="s">
        <v>181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440</v>
      </c>
      <c r="DW166" t="s">
        <v>440</v>
      </c>
      <c r="DX166">
        <v>100</v>
      </c>
      <c r="DZ166" t="s">
        <v>181</v>
      </c>
      <c r="EA166" t="s">
        <v>181</v>
      </c>
      <c r="EB166" t="s">
        <v>181</v>
      </c>
      <c r="EC166" t="s">
        <v>181</v>
      </c>
      <c r="EE166">
        <v>82815029</v>
      </c>
      <c r="EF166">
        <v>3</v>
      </c>
      <c r="EG166" t="s">
        <v>270</v>
      </c>
      <c r="EH166">
        <v>0</v>
      </c>
      <c r="EI166" t="s">
        <v>181</v>
      </c>
      <c r="EJ166">
        <v>2</v>
      </c>
      <c r="EK166">
        <v>108001</v>
      </c>
      <c r="EL166" t="s">
        <v>271</v>
      </c>
      <c r="EM166" t="s">
        <v>272</v>
      </c>
      <c r="EO166" t="s">
        <v>393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181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181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181</v>
      </c>
      <c r="HF166" t="s">
        <v>181</v>
      </c>
      <c r="HM166" t="s">
        <v>181</v>
      </c>
      <c r="HN166" t="s">
        <v>273</v>
      </c>
      <c r="HO166" t="s">
        <v>274</v>
      </c>
      <c r="HP166" t="s">
        <v>271</v>
      </c>
      <c r="HQ166" t="s">
        <v>271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181</v>
      </c>
      <c r="F167" s="8" t="s">
        <v>275</v>
      </c>
      <c r="G167" s="8" t="s">
        <v>276</v>
      </c>
      <c r="H167" s="8" t="s">
        <v>70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181</v>
      </c>
      <c r="BE167" s="8" t="s">
        <v>181</v>
      </c>
      <c r="BF167" s="8" t="s">
        <v>181</v>
      </c>
      <c r="BG167" s="8" t="s">
        <v>181</v>
      </c>
      <c r="BH167" s="8">
        <v>3</v>
      </c>
      <c r="BI167" s="8">
        <v>2</v>
      </c>
      <c r="BJ167" s="8" t="s">
        <v>181</v>
      </c>
      <c r="BK167" s="8"/>
      <c r="BL167" s="8"/>
      <c r="BM167" s="8">
        <v>108001</v>
      </c>
      <c r="BN167" s="8">
        <v>0</v>
      </c>
      <c r="BO167" s="8" t="s">
        <v>181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181</v>
      </c>
      <c r="BZ167" s="8">
        <v>97</v>
      </c>
      <c r="CA167" s="8">
        <v>51</v>
      </c>
      <c r="CB167" s="8" t="s">
        <v>181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181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181</v>
      </c>
      <c r="DD167" s="8" t="s">
        <v>181</v>
      </c>
      <c r="DE167" s="8" t="s">
        <v>181</v>
      </c>
      <c r="DF167" s="8" t="s">
        <v>181</v>
      </c>
      <c r="DG167" s="8" t="s">
        <v>181</v>
      </c>
      <c r="DH167" s="8" t="s">
        <v>181</v>
      </c>
      <c r="DI167" s="8" t="s">
        <v>181</v>
      </c>
      <c r="DJ167" s="8" t="s">
        <v>181</v>
      </c>
      <c r="DK167" s="8" t="s">
        <v>181</v>
      </c>
      <c r="DL167" s="8" t="s">
        <v>181</v>
      </c>
      <c r="DM167" s="8" t="s">
        <v>181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70</v>
      </c>
      <c r="DW167" s="8" t="s">
        <v>70</v>
      </c>
      <c r="DX167" s="8">
        <v>1</v>
      </c>
      <c r="DY167" s="8"/>
      <c r="DZ167" s="8" t="s">
        <v>181</v>
      </c>
      <c r="EA167" s="8" t="s">
        <v>181</v>
      </c>
      <c r="EB167" s="8" t="s">
        <v>181</v>
      </c>
      <c r="EC167" s="8" t="s">
        <v>181</v>
      </c>
      <c r="ED167" s="8"/>
      <c r="EE167" s="8">
        <v>82815029</v>
      </c>
      <c r="EF167" s="8">
        <v>3</v>
      </c>
      <c r="EG167" s="8" t="s">
        <v>270</v>
      </c>
      <c r="EH167" s="8">
        <v>0</v>
      </c>
      <c r="EI167" s="8" t="s">
        <v>181</v>
      </c>
      <c r="EJ167" s="8">
        <v>2</v>
      </c>
      <c r="EK167" s="8">
        <v>108001</v>
      </c>
      <c r="EL167" s="8" t="s">
        <v>271</v>
      </c>
      <c r="EM167" s="8" t="s">
        <v>272</v>
      </c>
      <c r="EN167" s="8"/>
      <c r="EO167" s="8" t="s">
        <v>181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181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181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181</v>
      </c>
      <c r="HF167" s="8" t="s">
        <v>181</v>
      </c>
      <c r="HG167" s="8"/>
      <c r="HH167" s="8"/>
      <c r="HI167" s="8"/>
      <c r="HJ167" s="8"/>
      <c r="HK167" s="8"/>
      <c r="HL167" s="8"/>
      <c r="HM167" s="8" t="s">
        <v>181</v>
      </c>
      <c r="HN167" s="8" t="s">
        <v>273</v>
      </c>
      <c r="HO167" s="8" t="s">
        <v>274</v>
      </c>
      <c r="HP167" s="8" t="s">
        <v>271</v>
      </c>
      <c r="HQ167" s="8" t="s">
        <v>271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181</v>
      </c>
      <c r="F168" t="s">
        <v>275</v>
      </c>
      <c r="G168" t="s">
        <v>276</v>
      </c>
      <c r="H168" t="s">
        <v>70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181</v>
      </c>
      <c r="BE168" t="s">
        <v>181</v>
      </c>
      <c r="BF168" t="s">
        <v>181</v>
      </c>
      <c r="BG168" t="s">
        <v>181</v>
      </c>
      <c r="BH168">
        <v>3</v>
      </c>
      <c r="BI168">
        <v>2</v>
      </c>
      <c r="BJ168" t="s">
        <v>181</v>
      </c>
      <c r="BM168">
        <v>108001</v>
      </c>
      <c r="BN168">
        <v>0</v>
      </c>
      <c r="BO168" t="s">
        <v>181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181</v>
      </c>
      <c r="BZ168">
        <v>97</v>
      </c>
      <c r="CA168">
        <v>51</v>
      </c>
      <c r="CB168" t="s">
        <v>181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181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181</v>
      </c>
      <c r="DD168" t="s">
        <v>181</v>
      </c>
      <c r="DE168" t="s">
        <v>181</v>
      </c>
      <c r="DF168" t="s">
        <v>181</v>
      </c>
      <c r="DG168" t="s">
        <v>181</v>
      </c>
      <c r="DH168" t="s">
        <v>181</v>
      </c>
      <c r="DI168" t="s">
        <v>181</v>
      </c>
      <c r="DJ168" t="s">
        <v>181</v>
      </c>
      <c r="DK168" t="s">
        <v>181</v>
      </c>
      <c r="DL168" t="s">
        <v>181</v>
      </c>
      <c r="DM168" t="s">
        <v>181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70</v>
      </c>
      <c r="DW168" t="s">
        <v>70</v>
      </c>
      <c r="DX168">
        <v>1</v>
      </c>
      <c r="DZ168" t="s">
        <v>181</v>
      </c>
      <c r="EA168" t="s">
        <v>181</v>
      </c>
      <c r="EB168" t="s">
        <v>181</v>
      </c>
      <c r="EC168" t="s">
        <v>181</v>
      </c>
      <c r="EE168">
        <v>82815029</v>
      </c>
      <c r="EF168">
        <v>3</v>
      </c>
      <c r="EG168" t="s">
        <v>270</v>
      </c>
      <c r="EH168">
        <v>0</v>
      </c>
      <c r="EI168" t="s">
        <v>181</v>
      </c>
      <c r="EJ168">
        <v>2</v>
      </c>
      <c r="EK168">
        <v>108001</v>
      </c>
      <c r="EL168" t="s">
        <v>271</v>
      </c>
      <c r="EM168" t="s">
        <v>272</v>
      </c>
      <c r="EO168" t="s">
        <v>181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181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181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181</v>
      </c>
      <c r="HF168" t="s">
        <v>181</v>
      </c>
      <c r="HM168" t="s">
        <v>181</v>
      </c>
      <c r="HN168" t="s">
        <v>273</v>
      </c>
      <c r="HO168" t="s">
        <v>274</v>
      </c>
      <c r="HP168" t="s">
        <v>271</v>
      </c>
      <c r="HQ168" t="s">
        <v>271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181</v>
      </c>
      <c r="F169" s="8" t="s">
        <v>442</v>
      </c>
      <c r="G169" s="8" t="s">
        <v>443</v>
      </c>
      <c r="H169" s="8" t="s">
        <v>440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181</v>
      </c>
      <c r="BE169" s="8" t="s">
        <v>181</v>
      </c>
      <c r="BF169" s="8" t="s">
        <v>181</v>
      </c>
      <c r="BG169" s="8" t="s">
        <v>181</v>
      </c>
      <c r="BH169" s="8">
        <v>0</v>
      </c>
      <c r="BI169" s="8">
        <v>2</v>
      </c>
      <c r="BJ169" s="8" t="s">
        <v>444</v>
      </c>
      <c r="BK169" s="8"/>
      <c r="BL169" s="8"/>
      <c r="BM169" s="8">
        <v>108001</v>
      </c>
      <c r="BN169" s="8">
        <v>0</v>
      </c>
      <c r="BO169" s="8" t="s">
        <v>181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181</v>
      </c>
      <c r="BZ169" s="8">
        <v>97</v>
      </c>
      <c r="CA169" s="8">
        <v>51</v>
      </c>
      <c r="CB169" s="8" t="s">
        <v>181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391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181</v>
      </c>
      <c r="DD169" s="8" t="s">
        <v>181</v>
      </c>
      <c r="DE169" s="8" t="s">
        <v>392</v>
      </c>
      <c r="DF169" s="8" t="s">
        <v>392</v>
      </c>
      <c r="DG169" s="8" t="s">
        <v>392</v>
      </c>
      <c r="DH169" s="8" t="s">
        <v>181</v>
      </c>
      <c r="DI169" s="8" t="s">
        <v>392</v>
      </c>
      <c r="DJ169" s="8" t="s">
        <v>392</v>
      </c>
      <c r="DK169" s="8" t="s">
        <v>181</v>
      </c>
      <c r="DL169" s="8" t="s">
        <v>181</v>
      </c>
      <c r="DM169" s="8" t="s">
        <v>181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440</v>
      </c>
      <c r="DW169" s="8" t="s">
        <v>440</v>
      </c>
      <c r="DX169" s="8">
        <v>100</v>
      </c>
      <c r="DY169" s="8"/>
      <c r="DZ169" s="8" t="s">
        <v>181</v>
      </c>
      <c r="EA169" s="8" t="s">
        <v>181</v>
      </c>
      <c r="EB169" s="8" t="s">
        <v>181</v>
      </c>
      <c r="EC169" s="8" t="s">
        <v>181</v>
      </c>
      <c r="ED169" s="8"/>
      <c r="EE169" s="8">
        <v>82815029</v>
      </c>
      <c r="EF169" s="8">
        <v>3</v>
      </c>
      <c r="EG169" s="8" t="s">
        <v>270</v>
      </c>
      <c r="EH169" s="8">
        <v>0</v>
      </c>
      <c r="EI169" s="8" t="s">
        <v>181</v>
      </c>
      <c r="EJ169" s="8">
        <v>2</v>
      </c>
      <c r="EK169" s="8">
        <v>108001</v>
      </c>
      <c r="EL169" s="8" t="s">
        <v>271</v>
      </c>
      <c r="EM169" s="8" t="s">
        <v>272</v>
      </c>
      <c r="EN169" s="8"/>
      <c r="EO169" s="8" t="s">
        <v>393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181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181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181</v>
      </c>
      <c r="HF169" s="8" t="s">
        <v>181</v>
      </c>
      <c r="HG169" s="8"/>
      <c r="HH169" s="8"/>
      <c r="HI169" s="8"/>
      <c r="HJ169" s="8"/>
      <c r="HK169" s="8"/>
      <c r="HL169" s="8"/>
      <c r="HM169" s="8" t="s">
        <v>181</v>
      </c>
      <c r="HN169" s="8" t="s">
        <v>273</v>
      </c>
      <c r="HO169" s="8" t="s">
        <v>274</v>
      </c>
      <c r="HP169" s="8" t="s">
        <v>271</v>
      </c>
      <c r="HQ169" s="8" t="s">
        <v>271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181</v>
      </c>
      <c r="F170" t="s">
        <v>442</v>
      </c>
      <c r="G170" t="s">
        <v>443</v>
      </c>
      <c r="H170" t="s">
        <v>440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181</v>
      </c>
      <c r="BE170" t="s">
        <v>181</v>
      </c>
      <c r="BF170" t="s">
        <v>181</v>
      </c>
      <c r="BG170" t="s">
        <v>181</v>
      </c>
      <c r="BH170">
        <v>0</v>
      </c>
      <c r="BI170">
        <v>2</v>
      </c>
      <c r="BJ170" t="s">
        <v>444</v>
      </c>
      <c r="BM170">
        <v>108001</v>
      </c>
      <c r="BN170">
        <v>0</v>
      </c>
      <c r="BO170" t="s">
        <v>181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181</v>
      </c>
      <c r="BZ170">
        <v>97</v>
      </c>
      <c r="CA170">
        <v>51</v>
      </c>
      <c r="CB170" t="s">
        <v>181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391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181</v>
      </c>
      <c r="DD170" t="s">
        <v>181</v>
      </c>
      <c r="DE170" t="s">
        <v>392</v>
      </c>
      <c r="DF170" t="s">
        <v>392</v>
      </c>
      <c r="DG170" t="s">
        <v>392</v>
      </c>
      <c r="DH170" t="s">
        <v>181</v>
      </c>
      <c r="DI170" t="s">
        <v>392</v>
      </c>
      <c r="DJ170" t="s">
        <v>392</v>
      </c>
      <c r="DK170" t="s">
        <v>181</v>
      </c>
      <c r="DL170" t="s">
        <v>181</v>
      </c>
      <c r="DM170" t="s">
        <v>181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440</v>
      </c>
      <c r="DW170" t="s">
        <v>440</v>
      </c>
      <c r="DX170">
        <v>100</v>
      </c>
      <c r="DZ170" t="s">
        <v>181</v>
      </c>
      <c r="EA170" t="s">
        <v>181</v>
      </c>
      <c r="EB170" t="s">
        <v>181</v>
      </c>
      <c r="EC170" t="s">
        <v>181</v>
      </c>
      <c r="EE170">
        <v>82815029</v>
      </c>
      <c r="EF170">
        <v>3</v>
      </c>
      <c r="EG170" t="s">
        <v>270</v>
      </c>
      <c r="EH170">
        <v>0</v>
      </c>
      <c r="EI170" t="s">
        <v>181</v>
      </c>
      <c r="EJ170">
        <v>2</v>
      </c>
      <c r="EK170">
        <v>108001</v>
      </c>
      <c r="EL170" t="s">
        <v>271</v>
      </c>
      <c r="EM170" t="s">
        <v>272</v>
      </c>
      <c r="EO170" t="s">
        <v>393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181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181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181</v>
      </c>
      <c r="HF170" t="s">
        <v>181</v>
      </c>
      <c r="HM170" t="s">
        <v>181</v>
      </c>
      <c r="HN170" t="s">
        <v>273</v>
      </c>
      <c r="HO170" t="s">
        <v>274</v>
      </c>
      <c r="HP170" t="s">
        <v>271</v>
      </c>
      <c r="HQ170" t="s">
        <v>271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181</v>
      </c>
      <c r="F171" s="8" t="s">
        <v>275</v>
      </c>
      <c r="G171" s="8" t="s">
        <v>276</v>
      </c>
      <c r="H171" s="8" t="s">
        <v>70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181</v>
      </c>
      <c r="BE171" s="8" t="s">
        <v>181</v>
      </c>
      <c r="BF171" s="8" t="s">
        <v>181</v>
      </c>
      <c r="BG171" s="8" t="s">
        <v>181</v>
      </c>
      <c r="BH171" s="8">
        <v>3</v>
      </c>
      <c r="BI171" s="8">
        <v>2</v>
      </c>
      <c r="BJ171" s="8" t="s">
        <v>181</v>
      </c>
      <c r="BK171" s="8"/>
      <c r="BL171" s="8"/>
      <c r="BM171" s="8">
        <v>108001</v>
      </c>
      <c r="BN171" s="8">
        <v>0</v>
      </c>
      <c r="BO171" s="8" t="s">
        <v>181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181</v>
      </c>
      <c r="BZ171" s="8">
        <v>97</v>
      </c>
      <c r="CA171" s="8">
        <v>51</v>
      </c>
      <c r="CB171" s="8" t="s">
        <v>181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181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181</v>
      </c>
      <c r="DD171" s="8" t="s">
        <v>181</v>
      </c>
      <c r="DE171" s="8" t="s">
        <v>181</v>
      </c>
      <c r="DF171" s="8" t="s">
        <v>181</v>
      </c>
      <c r="DG171" s="8" t="s">
        <v>181</v>
      </c>
      <c r="DH171" s="8" t="s">
        <v>181</v>
      </c>
      <c r="DI171" s="8" t="s">
        <v>181</v>
      </c>
      <c r="DJ171" s="8" t="s">
        <v>181</v>
      </c>
      <c r="DK171" s="8" t="s">
        <v>181</v>
      </c>
      <c r="DL171" s="8" t="s">
        <v>181</v>
      </c>
      <c r="DM171" s="8" t="s">
        <v>181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70</v>
      </c>
      <c r="DW171" s="8" t="s">
        <v>70</v>
      </c>
      <c r="DX171" s="8">
        <v>1</v>
      </c>
      <c r="DY171" s="8"/>
      <c r="DZ171" s="8" t="s">
        <v>181</v>
      </c>
      <c r="EA171" s="8" t="s">
        <v>181</v>
      </c>
      <c r="EB171" s="8" t="s">
        <v>181</v>
      </c>
      <c r="EC171" s="8" t="s">
        <v>181</v>
      </c>
      <c r="ED171" s="8"/>
      <c r="EE171" s="8">
        <v>82815029</v>
      </c>
      <c r="EF171" s="8">
        <v>3</v>
      </c>
      <c r="EG171" s="8" t="s">
        <v>270</v>
      </c>
      <c r="EH171" s="8">
        <v>0</v>
      </c>
      <c r="EI171" s="8" t="s">
        <v>181</v>
      </c>
      <c r="EJ171" s="8">
        <v>2</v>
      </c>
      <c r="EK171" s="8">
        <v>108001</v>
      </c>
      <c r="EL171" s="8" t="s">
        <v>271</v>
      </c>
      <c r="EM171" s="8" t="s">
        <v>272</v>
      </c>
      <c r="EN171" s="8"/>
      <c r="EO171" s="8" t="s">
        <v>181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181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181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181</v>
      </c>
      <c r="HF171" s="8" t="s">
        <v>181</v>
      </c>
      <c r="HG171" s="8"/>
      <c r="HH171" s="8"/>
      <c r="HI171" s="8"/>
      <c r="HJ171" s="8"/>
      <c r="HK171" s="8"/>
      <c r="HL171" s="8"/>
      <c r="HM171" s="8" t="s">
        <v>181</v>
      </c>
      <c r="HN171" s="8" t="s">
        <v>273</v>
      </c>
      <c r="HO171" s="8" t="s">
        <v>274</v>
      </c>
      <c r="HP171" s="8" t="s">
        <v>271</v>
      </c>
      <c r="HQ171" s="8" t="s">
        <v>271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181</v>
      </c>
      <c r="F172" t="s">
        <v>275</v>
      </c>
      <c r="G172" t="s">
        <v>276</v>
      </c>
      <c r="H172" t="s">
        <v>70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181</v>
      </c>
      <c r="BE172" t="s">
        <v>181</v>
      </c>
      <c r="BF172" t="s">
        <v>181</v>
      </c>
      <c r="BG172" t="s">
        <v>181</v>
      </c>
      <c r="BH172">
        <v>3</v>
      </c>
      <c r="BI172">
        <v>2</v>
      </c>
      <c r="BJ172" t="s">
        <v>181</v>
      </c>
      <c r="BM172">
        <v>108001</v>
      </c>
      <c r="BN172">
        <v>0</v>
      </c>
      <c r="BO172" t="s">
        <v>181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181</v>
      </c>
      <c r="BZ172">
        <v>97</v>
      </c>
      <c r="CA172">
        <v>51</v>
      </c>
      <c r="CB172" t="s">
        <v>181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181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181</v>
      </c>
      <c r="DD172" t="s">
        <v>181</v>
      </c>
      <c r="DE172" t="s">
        <v>181</v>
      </c>
      <c r="DF172" t="s">
        <v>181</v>
      </c>
      <c r="DG172" t="s">
        <v>181</v>
      </c>
      <c r="DH172" t="s">
        <v>181</v>
      </c>
      <c r="DI172" t="s">
        <v>181</v>
      </c>
      <c r="DJ172" t="s">
        <v>181</v>
      </c>
      <c r="DK172" t="s">
        <v>181</v>
      </c>
      <c r="DL172" t="s">
        <v>181</v>
      </c>
      <c r="DM172" t="s">
        <v>181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70</v>
      </c>
      <c r="DW172" t="s">
        <v>70</v>
      </c>
      <c r="DX172">
        <v>1</v>
      </c>
      <c r="DZ172" t="s">
        <v>181</v>
      </c>
      <c r="EA172" t="s">
        <v>181</v>
      </c>
      <c r="EB172" t="s">
        <v>181</v>
      </c>
      <c r="EC172" t="s">
        <v>181</v>
      </c>
      <c r="EE172">
        <v>82815029</v>
      </c>
      <c r="EF172">
        <v>3</v>
      </c>
      <c r="EG172" t="s">
        <v>270</v>
      </c>
      <c r="EH172">
        <v>0</v>
      </c>
      <c r="EI172" t="s">
        <v>181</v>
      </c>
      <c r="EJ172">
        <v>2</v>
      </c>
      <c r="EK172">
        <v>108001</v>
      </c>
      <c r="EL172" t="s">
        <v>271</v>
      </c>
      <c r="EM172" t="s">
        <v>272</v>
      </c>
      <c r="EO172" t="s">
        <v>181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181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181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181</v>
      </c>
      <c r="HF172" t="s">
        <v>181</v>
      </c>
      <c r="HM172" t="s">
        <v>181</v>
      </c>
      <c r="HN172" t="s">
        <v>273</v>
      </c>
      <c r="HO172" t="s">
        <v>274</v>
      </c>
      <c r="HP172" t="s">
        <v>271</v>
      </c>
      <c r="HQ172" t="s">
        <v>271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181</v>
      </c>
      <c r="F173" s="8" t="s">
        <v>445</v>
      </c>
      <c r="G173" s="8" t="s">
        <v>446</v>
      </c>
      <c r="H173" s="8" t="s">
        <v>440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181</v>
      </c>
      <c r="BE173" s="8" t="s">
        <v>181</v>
      </c>
      <c r="BF173" s="8" t="s">
        <v>181</v>
      </c>
      <c r="BG173" s="8" t="s">
        <v>181</v>
      </c>
      <c r="BH173" s="8">
        <v>0</v>
      </c>
      <c r="BI173" s="8">
        <v>2</v>
      </c>
      <c r="BJ173" s="8" t="s">
        <v>447</v>
      </c>
      <c r="BK173" s="8"/>
      <c r="BL173" s="8"/>
      <c r="BM173" s="8">
        <v>108001</v>
      </c>
      <c r="BN173" s="8">
        <v>0</v>
      </c>
      <c r="BO173" s="8" t="s">
        <v>181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181</v>
      </c>
      <c r="BZ173" s="8">
        <v>97</v>
      </c>
      <c r="CA173" s="8">
        <v>51</v>
      </c>
      <c r="CB173" s="8" t="s">
        <v>181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391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181</v>
      </c>
      <c r="DD173" s="8" t="s">
        <v>181</v>
      </c>
      <c r="DE173" s="8" t="s">
        <v>392</v>
      </c>
      <c r="DF173" s="8" t="s">
        <v>392</v>
      </c>
      <c r="DG173" s="8" t="s">
        <v>392</v>
      </c>
      <c r="DH173" s="8" t="s">
        <v>181</v>
      </c>
      <c r="DI173" s="8" t="s">
        <v>392</v>
      </c>
      <c r="DJ173" s="8" t="s">
        <v>392</v>
      </c>
      <c r="DK173" s="8" t="s">
        <v>181</v>
      </c>
      <c r="DL173" s="8" t="s">
        <v>181</v>
      </c>
      <c r="DM173" s="8" t="s">
        <v>181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440</v>
      </c>
      <c r="DW173" s="8" t="s">
        <v>440</v>
      </c>
      <c r="DX173" s="8">
        <v>100</v>
      </c>
      <c r="DY173" s="8"/>
      <c r="DZ173" s="8" t="s">
        <v>181</v>
      </c>
      <c r="EA173" s="8" t="s">
        <v>181</v>
      </c>
      <c r="EB173" s="8" t="s">
        <v>181</v>
      </c>
      <c r="EC173" s="8" t="s">
        <v>181</v>
      </c>
      <c r="ED173" s="8"/>
      <c r="EE173" s="8">
        <v>82815029</v>
      </c>
      <c r="EF173" s="8">
        <v>3</v>
      </c>
      <c r="EG173" s="8" t="s">
        <v>270</v>
      </c>
      <c r="EH173" s="8">
        <v>0</v>
      </c>
      <c r="EI173" s="8" t="s">
        <v>181</v>
      </c>
      <c r="EJ173" s="8">
        <v>2</v>
      </c>
      <c r="EK173" s="8">
        <v>108001</v>
      </c>
      <c r="EL173" s="8" t="s">
        <v>271</v>
      </c>
      <c r="EM173" s="8" t="s">
        <v>272</v>
      </c>
      <c r="EN173" s="8"/>
      <c r="EO173" s="8" t="s">
        <v>393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181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181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181</v>
      </c>
      <c r="HF173" s="8" t="s">
        <v>181</v>
      </c>
      <c r="HG173" s="8"/>
      <c r="HH173" s="8"/>
      <c r="HI173" s="8"/>
      <c r="HJ173" s="8"/>
      <c r="HK173" s="8"/>
      <c r="HL173" s="8"/>
      <c r="HM173" s="8" t="s">
        <v>181</v>
      </c>
      <c r="HN173" s="8" t="s">
        <v>273</v>
      </c>
      <c r="HO173" s="8" t="s">
        <v>274</v>
      </c>
      <c r="HP173" s="8" t="s">
        <v>271</v>
      </c>
      <c r="HQ173" s="8" t="s">
        <v>271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181</v>
      </c>
      <c r="F174" t="s">
        <v>445</v>
      </c>
      <c r="G174" t="s">
        <v>446</v>
      </c>
      <c r="H174" t="s">
        <v>440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181</v>
      </c>
      <c r="BE174" t="s">
        <v>181</v>
      </c>
      <c r="BF174" t="s">
        <v>181</v>
      </c>
      <c r="BG174" t="s">
        <v>181</v>
      </c>
      <c r="BH174">
        <v>0</v>
      </c>
      <c r="BI174">
        <v>2</v>
      </c>
      <c r="BJ174" t="s">
        <v>447</v>
      </c>
      <c r="BM174">
        <v>108001</v>
      </c>
      <c r="BN174">
        <v>0</v>
      </c>
      <c r="BO174" t="s">
        <v>181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181</v>
      </c>
      <c r="BZ174">
        <v>97</v>
      </c>
      <c r="CA174">
        <v>51</v>
      </c>
      <c r="CB174" t="s">
        <v>181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391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181</v>
      </c>
      <c r="DD174" t="s">
        <v>181</v>
      </c>
      <c r="DE174" t="s">
        <v>392</v>
      </c>
      <c r="DF174" t="s">
        <v>392</v>
      </c>
      <c r="DG174" t="s">
        <v>392</v>
      </c>
      <c r="DH174" t="s">
        <v>181</v>
      </c>
      <c r="DI174" t="s">
        <v>392</v>
      </c>
      <c r="DJ174" t="s">
        <v>392</v>
      </c>
      <c r="DK174" t="s">
        <v>181</v>
      </c>
      <c r="DL174" t="s">
        <v>181</v>
      </c>
      <c r="DM174" t="s">
        <v>181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440</v>
      </c>
      <c r="DW174" t="s">
        <v>440</v>
      </c>
      <c r="DX174">
        <v>100</v>
      </c>
      <c r="DZ174" t="s">
        <v>181</v>
      </c>
      <c r="EA174" t="s">
        <v>181</v>
      </c>
      <c r="EB174" t="s">
        <v>181</v>
      </c>
      <c r="EC174" t="s">
        <v>181</v>
      </c>
      <c r="EE174">
        <v>82815029</v>
      </c>
      <c r="EF174">
        <v>3</v>
      </c>
      <c r="EG174" t="s">
        <v>270</v>
      </c>
      <c r="EH174">
        <v>0</v>
      </c>
      <c r="EI174" t="s">
        <v>181</v>
      </c>
      <c r="EJ174">
        <v>2</v>
      </c>
      <c r="EK174">
        <v>108001</v>
      </c>
      <c r="EL174" t="s">
        <v>271</v>
      </c>
      <c r="EM174" t="s">
        <v>272</v>
      </c>
      <c r="EO174" t="s">
        <v>393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181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181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181</v>
      </c>
      <c r="HF174" t="s">
        <v>181</v>
      </c>
      <c r="HM174" t="s">
        <v>181</v>
      </c>
      <c r="HN174" t="s">
        <v>273</v>
      </c>
      <c r="HO174" t="s">
        <v>274</v>
      </c>
      <c r="HP174" t="s">
        <v>271</v>
      </c>
      <c r="HQ174" t="s">
        <v>271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181</v>
      </c>
      <c r="F175" s="8" t="s">
        <v>275</v>
      </c>
      <c r="G175" s="8" t="s">
        <v>276</v>
      </c>
      <c r="H175" s="8" t="s">
        <v>70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181</v>
      </c>
      <c r="BE175" s="8" t="s">
        <v>181</v>
      </c>
      <c r="BF175" s="8" t="s">
        <v>181</v>
      </c>
      <c r="BG175" s="8" t="s">
        <v>181</v>
      </c>
      <c r="BH175" s="8">
        <v>3</v>
      </c>
      <c r="BI175" s="8">
        <v>2</v>
      </c>
      <c r="BJ175" s="8" t="s">
        <v>181</v>
      </c>
      <c r="BK175" s="8"/>
      <c r="BL175" s="8"/>
      <c r="BM175" s="8">
        <v>108001</v>
      </c>
      <c r="BN175" s="8">
        <v>0</v>
      </c>
      <c r="BO175" s="8" t="s">
        <v>181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181</v>
      </c>
      <c r="BZ175" s="8">
        <v>97</v>
      </c>
      <c r="CA175" s="8">
        <v>51</v>
      </c>
      <c r="CB175" s="8" t="s">
        <v>181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181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181</v>
      </c>
      <c r="DD175" s="8" t="s">
        <v>181</v>
      </c>
      <c r="DE175" s="8" t="s">
        <v>181</v>
      </c>
      <c r="DF175" s="8" t="s">
        <v>181</v>
      </c>
      <c r="DG175" s="8" t="s">
        <v>181</v>
      </c>
      <c r="DH175" s="8" t="s">
        <v>181</v>
      </c>
      <c r="DI175" s="8" t="s">
        <v>181</v>
      </c>
      <c r="DJ175" s="8" t="s">
        <v>181</v>
      </c>
      <c r="DK175" s="8" t="s">
        <v>181</v>
      </c>
      <c r="DL175" s="8" t="s">
        <v>181</v>
      </c>
      <c r="DM175" s="8" t="s">
        <v>181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70</v>
      </c>
      <c r="DW175" s="8" t="s">
        <v>70</v>
      </c>
      <c r="DX175" s="8">
        <v>1</v>
      </c>
      <c r="DY175" s="8"/>
      <c r="DZ175" s="8" t="s">
        <v>181</v>
      </c>
      <c r="EA175" s="8" t="s">
        <v>181</v>
      </c>
      <c r="EB175" s="8" t="s">
        <v>181</v>
      </c>
      <c r="EC175" s="8" t="s">
        <v>181</v>
      </c>
      <c r="ED175" s="8"/>
      <c r="EE175" s="8">
        <v>82815029</v>
      </c>
      <c r="EF175" s="8">
        <v>3</v>
      </c>
      <c r="EG175" s="8" t="s">
        <v>270</v>
      </c>
      <c r="EH175" s="8">
        <v>0</v>
      </c>
      <c r="EI175" s="8" t="s">
        <v>181</v>
      </c>
      <c r="EJ175" s="8">
        <v>2</v>
      </c>
      <c r="EK175" s="8">
        <v>108001</v>
      </c>
      <c r="EL175" s="8" t="s">
        <v>271</v>
      </c>
      <c r="EM175" s="8" t="s">
        <v>272</v>
      </c>
      <c r="EN175" s="8"/>
      <c r="EO175" s="8" t="s">
        <v>181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181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181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181</v>
      </c>
      <c r="HF175" s="8" t="s">
        <v>181</v>
      </c>
      <c r="HG175" s="8"/>
      <c r="HH175" s="8"/>
      <c r="HI175" s="8"/>
      <c r="HJ175" s="8"/>
      <c r="HK175" s="8"/>
      <c r="HL175" s="8"/>
      <c r="HM175" s="8" t="s">
        <v>181</v>
      </c>
      <c r="HN175" s="8" t="s">
        <v>273</v>
      </c>
      <c r="HO175" s="8" t="s">
        <v>274</v>
      </c>
      <c r="HP175" s="8" t="s">
        <v>271</v>
      </c>
      <c r="HQ175" s="8" t="s">
        <v>271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181</v>
      </c>
      <c r="F176" t="s">
        <v>275</v>
      </c>
      <c r="G176" t="s">
        <v>276</v>
      </c>
      <c r="H176" t="s">
        <v>70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181</v>
      </c>
      <c r="BE176" t="s">
        <v>181</v>
      </c>
      <c r="BF176" t="s">
        <v>181</v>
      </c>
      <c r="BG176" t="s">
        <v>181</v>
      </c>
      <c r="BH176">
        <v>3</v>
      </c>
      <c r="BI176">
        <v>2</v>
      </c>
      <c r="BJ176" t="s">
        <v>181</v>
      </c>
      <c r="BM176">
        <v>108001</v>
      </c>
      <c r="BN176">
        <v>0</v>
      </c>
      <c r="BO176" t="s">
        <v>181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181</v>
      </c>
      <c r="BZ176">
        <v>97</v>
      </c>
      <c r="CA176">
        <v>51</v>
      </c>
      <c r="CB176" t="s">
        <v>181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181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181</v>
      </c>
      <c r="DD176" t="s">
        <v>181</v>
      </c>
      <c r="DE176" t="s">
        <v>181</v>
      </c>
      <c r="DF176" t="s">
        <v>181</v>
      </c>
      <c r="DG176" t="s">
        <v>181</v>
      </c>
      <c r="DH176" t="s">
        <v>181</v>
      </c>
      <c r="DI176" t="s">
        <v>181</v>
      </c>
      <c r="DJ176" t="s">
        <v>181</v>
      </c>
      <c r="DK176" t="s">
        <v>181</v>
      </c>
      <c r="DL176" t="s">
        <v>181</v>
      </c>
      <c r="DM176" t="s">
        <v>181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70</v>
      </c>
      <c r="DW176" t="s">
        <v>70</v>
      </c>
      <c r="DX176">
        <v>1</v>
      </c>
      <c r="DZ176" t="s">
        <v>181</v>
      </c>
      <c r="EA176" t="s">
        <v>181</v>
      </c>
      <c r="EB176" t="s">
        <v>181</v>
      </c>
      <c r="EC176" t="s">
        <v>181</v>
      </c>
      <c r="EE176">
        <v>82815029</v>
      </c>
      <c r="EF176">
        <v>3</v>
      </c>
      <c r="EG176" t="s">
        <v>270</v>
      </c>
      <c r="EH176">
        <v>0</v>
      </c>
      <c r="EI176" t="s">
        <v>181</v>
      </c>
      <c r="EJ176">
        <v>2</v>
      </c>
      <c r="EK176">
        <v>108001</v>
      </c>
      <c r="EL176" t="s">
        <v>271</v>
      </c>
      <c r="EM176" t="s">
        <v>272</v>
      </c>
      <c r="EO176" t="s">
        <v>181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181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181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181</v>
      </c>
      <c r="HF176" t="s">
        <v>181</v>
      </c>
      <c r="HM176" t="s">
        <v>181</v>
      </c>
      <c r="HN176" t="s">
        <v>273</v>
      </c>
      <c r="HO176" t="s">
        <v>274</v>
      </c>
      <c r="HP176" t="s">
        <v>271</v>
      </c>
      <c r="HQ176" t="s">
        <v>271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181</v>
      </c>
      <c r="F177" s="8" t="s">
        <v>448</v>
      </c>
      <c r="G177" s="8" t="s">
        <v>449</v>
      </c>
      <c r="H177" s="8" t="s">
        <v>440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181</v>
      </c>
      <c r="BE177" s="8" t="s">
        <v>181</v>
      </c>
      <c r="BF177" s="8" t="s">
        <v>181</v>
      </c>
      <c r="BG177" s="8" t="s">
        <v>181</v>
      </c>
      <c r="BH177" s="8">
        <v>0</v>
      </c>
      <c r="BI177" s="8">
        <v>2</v>
      </c>
      <c r="BJ177" s="8" t="s">
        <v>450</v>
      </c>
      <c r="BK177" s="8"/>
      <c r="BL177" s="8"/>
      <c r="BM177" s="8">
        <v>108001</v>
      </c>
      <c r="BN177" s="8">
        <v>0</v>
      </c>
      <c r="BO177" s="8" t="s">
        <v>181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181</v>
      </c>
      <c r="BZ177" s="8">
        <v>97</v>
      </c>
      <c r="CA177" s="8">
        <v>51</v>
      </c>
      <c r="CB177" s="8" t="s">
        <v>181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212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181</v>
      </c>
      <c r="DD177" s="8" t="s">
        <v>181</v>
      </c>
      <c r="DE177" s="8" t="s">
        <v>213</v>
      </c>
      <c r="DF177" s="8" t="s">
        <v>213</v>
      </c>
      <c r="DG177" s="8" t="s">
        <v>213</v>
      </c>
      <c r="DH177" s="8" t="s">
        <v>181</v>
      </c>
      <c r="DI177" s="8" t="s">
        <v>213</v>
      </c>
      <c r="DJ177" s="8" t="s">
        <v>213</v>
      </c>
      <c r="DK177" s="8" t="s">
        <v>181</v>
      </c>
      <c r="DL177" s="8" t="s">
        <v>181</v>
      </c>
      <c r="DM177" s="8" t="s">
        <v>181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440</v>
      </c>
      <c r="DW177" s="8" t="s">
        <v>440</v>
      </c>
      <c r="DX177" s="8">
        <v>100</v>
      </c>
      <c r="DY177" s="8"/>
      <c r="DZ177" s="8" t="s">
        <v>181</v>
      </c>
      <c r="EA177" s="8" t="s">
        <v>181</v>
      </c>
      <c r="EB177" s="8" t="s">
        <v>181</v>
      </c>
      <c r="EC177" s="8" t="s">
        <v>181</v>
      </c>
      <c r="ED177" s="8"/>
      <c r="EE177" s="8">
        <v>82815029</v>
      </c>
      <c r="EF177" s="8">
        <v>3</v>
      </c>
      <c r="EG177" s="8" t="s">
        <v>270</v>
      </c>
      <c r="EH177" s="8">
        <v>0</v>
      </c>
      <c r="EI177" s="8" t="s">
        <v>181</v>
      </c>
      <c r="EJ177" s="8">
        <v>2</v>
      </c>
      <c r="EK177" s="8">
        <v>108001</v>
      </c>
      <c r="EL177" s="8" t="s">
        <v>271</v>
      </c>
      <c r="EM177" s="8" t="s">
        <v>272</v>
      </c>
      <c r="EN177" s="8"/>
      <c r="EO177" s="8" t="s">
        <v>217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181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181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181</v>
      </c>
      <c r="HF177" s="8" t="s">
        <v>181</v>
      </c>
      <c r="HG177" s="8"/>
      <c r="HH177" s="8"/>
      <c r="HI177" s="8"/>
      <c r="HJ177" s="8"/>
      <c r="HK177" s="8"/>
      <c r="HL177" s="8"/>
      <c r="HM177" s="8" t="s">
        <v>181</v>
      </c>
      <c r="HN177" s="8" t="s">
        <v>273</v>
      </c>
      <c r="HO177" s="8" t="s">
        <v>274</v>
      </c>
      <c r="HP177" s="8" t="s">
        <v>271</v>
      </c>
      <c r="HQ177" s="8" t="s">
        <v>271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181</v>
      </c>
      <c r="F178" t="s">
        <v>448</v>
      </c>
      <c r="G178" t="s">
        <v>449</v>
      </c>
      <c r="H178" t="s">
        <v>440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181</v>
      </c>
      <c r="BE178" t="s">
        <v>181</v>
      </c>
      <c r="BF178" t="s">
        <v>181</v>
      </c>
      <c r="BG178" t="s">
        <v>181</v>
      </c>
      <c r="BH178">
        <v>0</v>
      </c>
      <c r="BI178">
        <v>2</v>
      </c>
      <c r="BJ178" t="s">
        <v>450</v>
      </c>
      <c r="BM178">
        <v>108001</v>
      </c>
      <c r="BN178">
        <v>0</v>
      </c>
      <c r="BO178" t="s">
        <v>181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181</v>
      </c>
      <c r="BZ178">
        <v>97</v>
      </c>
      <c r="CA178">
        <v>51</v>
      </c>
      <c r="CB178" t="s">
        <v>181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212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181</v>
      </c>
      <c r="DD178" t="s">
        <v>181</v>
      </c>
      <c r="DE178" t="s">
        <v>213</v>
      </c>
      <c r="DF178" t="s">
        <v>213</v>
      </c>
      <c r="DG178" t="s">
        <v>213</v>
      </c>
      <c r="DH178" t="s">
        <v>181</v>
      </c>
      <c r="DI178" t="s">
        <v>213</v>
      </c>
      <c r="DJ178" t="s">
        <v>213</v>
      </c>
      <c r="DK178" t="s">
        <v>181</v>
      </c>
      <c r="DL178" t="s">
        <v>181</v>
      </c>
      <c r="DM178" t="s">
        <v>181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440</v>
      </c>
      <c r="DW178" t="s">
        <v>440</v>
      </c>
      <c r="DX178">
        <v>100</v>
      </c>
      <c r="DZ178" t="s">
        <v>181</v>
      </c>
      <c r="EA178" t="s">
        <v>181</v>
      </c>
      <c r="EB178" t="s">
        <v>181</v>
      </c>
      <c r="EC178" t="s">
        <v>181</v>
      </c>
      <c r="EE178">
        <v>82815029</v>
      </c>
      <c r="EF178">
        <v>3</v>
      </c>
      <c r="EG178" t="s">
        <v>270</v>
      </c>
      <c r="EH178">
        <v>0</v>
      </c>
      <c r="EI178" t="s">
        <v>181</v>
      </c>
      <c r="EJ178">
        <v>2</v>
      </c>
      <c r="EK178">
        <v>108001</v>
      </c>
      <c r="EL178" t="s">
        <v>271</v>
      </c>
      <c r="EM178" t="s">
        <v>272</v>
      </c>
      <c r="EO178" t="s">
        <v>217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181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181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181</v>
      </c>
      <c r="HF178" t="s">
        <v>181</v>
      </c>
      <c r="HM178" t="s">
        <v>181</v>
      </c>
      <c r="HN178" t="s">
        <v>273</v>
      </c>
      <c r="HO178" t="s">
        <v>274</v>
      </c>
      <c r="HP178" t="s">
        <v>271</v>
      </c>
      <c r="HQ178" t="s">
        <v>271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181</v>
      </c>
      <c r="F179" s="8" t="s">
        <v>275</v>
      </c>
      <c r="G179" s="8" t="s">
        <v>276</v>
      </c>
      <c r="H179" s="8" t="s">
        <v>70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181</v>
      </c>
      <c r="BE179" s="8" t="s">
        <v>181</v>
      </c>
      <c r="BF179" s="8" t="s">
        <v>181</v>
      </c>
      <c r="BG179" s="8" t="s">
        <v>181</v>
      </c>
      <c r="BH179" s="8">
        <v>3</v>
      </c>
      <c r="BI179" s="8">
        <v>2</v>
      </c>
      <c r="BJ179" s="8" t="s">
        <v>181</v>
      </c>
      <c r="BK179" s="8"/>
      <c r="BL179" s="8"/>
      <c r="BM179" s="8">
        <v>108001</v>
      </c>
      <c r="BN179" s="8">
        <v>0</v>
      </c>
      <c r="BO179" s="8" t="s">
        <v>181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181</v>
      </c>
      <c r="BZ179" s="8">
        <v>97</v>
      </c>
      <c r="CA179" s="8">
        <v>51</v>
      </c>
      <c r="CB179" s="8" t="s">
        <v>181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181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181</v>
      </c>
      <c r="DD179" s="8" t="s">
        <v>181</v>
      </c>
      <c r="DE179" s="8" t="s">
        <v>181</v>
      </c>
      <c r="DF179" s="8" t="s">
        <v>181</v>
      </c>
      <c r="DG179" s="8" t="s">
        <v>181</v>
      </c>
      <c r="DH179" s="8" t="s">
        <v>181</v>
      </c>
      <c r="DI179" s="8" t="s">
        <v>181</v>
      </c>
      <c r="DJ179" s="8" t="s">
        <v>181</v>
      </c>
      <c r="DK179" s="8" t="s">
        <v>181</v>
      </c>
      <c r="DL179" s="8" t="s">
        <v>181</v>
      </c>
      <c r="DM179" s="8" t="s">
        <v>181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70</v>
      </c>
      <c r="DW179" s="8" t="s">
        <v>70</v>
      </c>
      <c r="DX179" s="8">
        <v>1</v>
      </c>
      <c r="DY179" s="8"/>
      <c r="DZ179" s="8" t="s">
        <v>181</v>
      </c>
      <c r="EA179" s="8" t="s">
        <v>181</v>
      </c>
      <c r="EB179" s="8" t="s">
        <v>181</v>
      </c>
      <c r="EC179" s="8" t="s">
        <v>181</v>
      </c>
      <c r="ED179" s="8"/>
      <c r="EE179" s="8">
        <v>82815029</v>
      </c>
      <c r="EF179" s="8">
        <v>3</v>
      </c>
      <c r="EG179" s="8" t="s">
        <v>270</v>
      </c>
      <c r="EH179" s="8">
        <v>0</v>
      </c>
      <c r="EI179" s="8" t="s">
        <v>181</v>
      </c>
      <c r="EJ179" s="8">
        <v>2</v>
      </c>
      <c r="EK179" s="8">
        <v>108001</v>
      </c>
      <c r="EL179" s="8" t="s">
        <v>271</v>
      </c>
      <c r="EM179" s="8" t="s">
        <v>272</v>
      </c>
      <c r="EN179" s="8"/>
      <c r="EO179" s="8" t="s">
        <v>181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181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181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181</v>
      </c>
      <c r="HF179" s="8" t="s">
        <v>181</v>
      </c>
      <c r="HG179" s="8"/>
      <c r="HH179" s="8"/>
      <c r="HI179" s="8"/>
      <c r="HJ179" s="8"/>
      <c r="HK179" s="8"/>
      <c r="HL179" s="8"/>
      <c r="HM179" s="8" t="s">
        <v>181</v>
      </c>
      <c r="HN179" s="8" t="s">
        <v>273</v>
      </c>
      <c r="HO179" s="8" t="s">
        <v>274</v>
      </c>
      <c r="HP179" s="8" t="s">
        <v>271</v>
      </c>
      <c r="HQ179" s="8" t="s">
        <v>271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181</v>
      </c>
      <c r="F180" t="s">
        <v>275</v>
      </c>
      <c r="G180" t="s">
        <v>276</v>
      </c>
      <c r="H180" t="s">
        <v>70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181</v>
      </c>
      <c r="BE180" t="s">
        <v>181</v>
      </c>
      <c r="BF180" t="s">
        <v>181</v>
      </c>
      <c r="BG180" t="s">
        <v>181</v>
      </c>
      <c r="BH180">
        <v>3</v>
      </c>
      <c r="BI180">
        <v>2</v>
      </c>
      <c r="BJ180" t="s">
        <v>181</v>
      </c>
      <c r="BM180">
        <v>108001</v>
      </c>
      <c r="BN180">
        <v>0</v>
      </c>
      <c r="BO180" t="s">
        <v>181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181</v>
      </c>
      <c r="BZ180">
        <v>97</v>
      </c>
      <c r="CA180">
        <v>51</v>
      </c>
      <c r="CB180" t="s">
        <v>181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181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181</v>
      </c>
      <c r="DD180" t="s">
        <v>181</v>
      </c>
      <c r="DE180" t="s">
        <v>181</v>
      </c>
      <c r="DF180" t="s">
        <v>181</v>
      </c>
      <c r="DG180" t="s">
        <v>181</v>
      </c>
      <c r="DH180" t="s">
        <v>181</v>
      </c>
      <c r="DI180" t="s">
        <v>181</v>
      </c>
      <c r="DJ180" t="s">
        <v>181</v>
      </c>
      <c r="DK180" t="s">
        <v>181</v>
      </c>
      <c r="DL180" t="s">
        <v>181</v>
      </c>
      <c r="DM180" t="s">
        <v>181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70</v>
      </c>
      <c r="DW180" t="s">
        <v>70</v>
      </c>
      <c r="DX180">
        <v>1</v>
      </c>
      <c r="DZ180" t="s">
        <v>181</v>
      </c>
      <c r="EA180" t="s">
        <v>181</v>
      </c>
      <c r="EB180" t="s">
        <v>181</v>
      </c>
      <c r="EC180" t="s">
        <v>181</v>
      </c>
      <c r="EE180">
        <v>82815029</v>
      </c>
      <c r="EF180">
        <v>3</v>
      </c>
      <c r="EG180" t="s">
        <v>270</v>
      </c>
      <c r="EH180">
        <v>0</v>
      </c>
      <c r="EI180" t="s">
        <v>181</v>
      </c>
      <c r="EJ180">
        <v>2</v>
      </c>
      <c r="EK180">
        <v>108001</v>
      </c>
      <c r="EL180" t="s">
        <v>271</v>
      </c>
      <c r="EM180" t="s">
        <v>272</v>
      </c>
      <c r="EO180" t="s">
        <v>181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181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181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181</v>
      </c>
      <c r="HF180" t="s">
        <v>181</v>
      </c>
      <c r="HM180" t="s">
        <v>181</v>
      </c>
      <c r="HN180" t="s">
        <v>273</v>
      </c>
      <c r="HO180" t="s">
        <v>274</v>
      </c>
      <c r="HP180" t="s">
        <v>271</v>
      </c>
      <c r="HQ180" t="s">
        <v>271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181</v>
      </c>
      <c r="F181" s="8" t="s">
        <v>451</v>
      </c>
      <c r="G181" s="8" t="s">
        <v>452</v>
      </c>
      <c r="H181" s="8" t="s">
        <v>440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181</v>
      </c>
      <c r="BE181" s="8" t="s">
        <v>181</v>
      </c>
      <c r="BF181" s="8" t="s">
        <v>181</v>
      </c>
      <c r="BG181" s="8" t="s">
        <v>181</v>
      </c>
      <c r="BH181" s="8">
        <v>0</v>
      </c>
      <c r="BI181" s="8">
        <v>2</v>
      </c>
      <c r="BJ181" s="8" t="s">
        <v>453</v>
      </c>
      <c r="BK181" s="8"/>
      <c r="BL181" s="8"/>
      <c r="BM181" s="8">
        <v>108001</v>
      </c>
      <c r="BN181" s="8">
        <v>0</v>
      </c>
      <c r="BO181" s="8" t="s">
        <v>181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181</v>
      </c>
      <c r="BZ181" s="8">
        <v>97</v>
      </c>
      <c r="CA181" s="8">
        <v>51</v>
      </c>
      <c r="CB181" s="8" t="s">
        <v>181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391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181</v>
      </c>
      <c r="DD181" s="8" t="s">
        <v>181</v>
      </c>
      <c r="DE181" s="8" t="s">
        <v>392</v>
      </c>
      <c r="DF181" s="8" t="s">
        <v>392</v>
      </c>
      <c r="DG181" s="8" t="s">
        <v>392</v>
      </c>
      <c r="DH181" s="8" t="s">
        <v>181</v>
      </c>
      <c r="DI181" s="8" t="s">
        <v>392</v>
      </c>
      <c r="DJ181" s="8" t="s">
        <v>392</v>
      </c>
      <c r="DK181" s="8" t="s">
        <v>181</v>
      </c>
      <c r="DL181" s="8" t="s">
        <v>181</v>
      </c>
      <c r="DM181" s="8" t="s">
        <v>181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440</v>
      </c>
      <c r="DW181" s="8" t="s">
        <v>440</v>
      </c>
      <c r="DX181" s="8">
        <v>100</v>
      </c>
      <c r="DY181" s="8"/>
      <c r="DZ181" s="8" t="s">
        <v>181</v>
      </c>
      <c r="EA181" s="8" t="s">
        <v>181</v>
      </c>
      <c r="EB181" s="8" t="s">
        <v>181</v>
      </c>
      <c r="EC181" s="8" t="s">
        <v>181</v>
      </c>
      <c r="ED181" s="8"/>
      <c r="EE181" s="8">
        <v>82815029</v>
      </c>
      <c r="EF181" s="8">
        <v>3</v>
      </c>
      <c r="EG181" s="8" t="s">
        <v>270</v>
      </c>
      <c r="EH181" s="8">
        <v>0</v>
      </c>
      <c r="EI181" s="8" t="s">
        <v>181</v>
      </c>
      <c r="EJ181" s="8">
        <v>2</v>
      </c>
      <c r="EK181" s="8">
        <v>108001</v>
      </c>
      <c r="EL181" s="8" t="s">
        <v>271</v>
      </c>
      <c r="EM181" s="8" t="s">
        <v>272</v>
      </c>
      <c r="EN181" s="8"/>
      <c r="EO181" s="8" t="s">
        <v>393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181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181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181</v>
      </c>
      <c r="HF181" s="8" t="s">
        <v>181</v>
      </c>
      <c r="HG181" s="8"/>
      <c r="HH181" s="8"/>
      <c r="HI181" s="8"/>
      <c r="HJ181" s="8"/>
      <c r="HK181" s="8"/>
      <c r="HL181" s="8"/>
      <c r="HM181" s="8" t="s">
        <v>181</v>
      </c>
      <c r="HN181" s="8" t="s">
        <v>273</v>
      </c>
      <c r="HO181" s="8" t="s">
        <v>274</v>
      </c>
      <c r="HP181" s="8" t="s">
        <v>271</v>
      </c>
      <c r="HQ181" s="8" t="s">
        <v>271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181</v>
      </c>
      <c r="F182" t="s">
        <v>451</v>
      </c>
      <c r="G182" t="s">
        <v>452</v>
      </c>
      <c r="H182" t="s">
        <v>440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181</v>
      </c>
      <c r="BE182" t="s">
        <v>181</v>
      </c>
      <c r="BF182" t="s">
        <v>181</v>
      </c>
      <c r="BG182" t="s">
        <v>181</v>
      </c>
      <c r="BH182">
        <v>0</v>
      </c>
      <c r="BI182">
        <v>2</v>
      </c>
      <c r="BJ182" t="s">
        <v>453</v>
      </c>
      <c r="BM182">
        <v>108001</v>
      </c>
      <c r="BN182">
        <v>0</v>
      </c>
      <c r="BO182" t="s">
        <v>181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181</v>
      </c>
      <c r="BZ182">
        <v>97</v>
      </c>
      <c r="CA182">
        <v>51</v>
      </c>
      <c r="CB182" t="s">
        <v>181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391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181</v>
      </c>
      <c r="DD182" t="s">
        <v>181</v>
      </c>
      <c r="DE182" t="s">
        <v>392</v>
      </c>
      <c r="DF182" t="s">
        <v>392</v>
      </c>
      <c r="DG182" t="s">
        <v>392</v>
      </c>
      <c r="DH182" t="s">
        <v>181</v>
      </c>
      <c r="DI182" t="s">
        <v>392</v>
      </c>
      <c r="DJ182" t="s">
        <v>392</v>
      </c>
      <c r="DK182" t="s">
        <v>181</v>
      </c>
      <c r="DL182" t="s">
        <v>181</v>
      </c>
      <c r="DM182" t="s">
        <v>181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440</v>
      </c>
      <c r="DW182" t="s">
        <v>440</v>
      </c>
      <c r="DX182">
        <v>100</v>
      </c>
      <c r="DZ182" t="s">
        <v>181</v>
      </c>
      <c r="EA182" t="s">
        <v>181</v>
      </c>
      <c r="EB182" t="s">
        <v>181</v>
      </c>
      <c r="EC182" t="s">
        <v>181</v>
      </c>
      <c r="EE182">
        <v>82815029</v>
      </c>
      <c r="EF182">
        <v>3</v>
      </c>
      <c r="EG182" t="s">
        <v>270</v>
      </c>
      <c r="EH182">
        <v>0</v>
      </c>
      <c r="EI182" t="s">
        <v>181</v>
      </c>
      <c r="EJ182">
        <v>2</v>
      </c>
      <c r="EK182">
        <v>108001</v>
      </c>
      <c r="EL182" t="s">
        <v>271</v>
      </c>
      <c r="EM182" t="s">
        <v>272</v>
      </c>
      <c r="EO182" t="s">
        <v>393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181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181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181</v>
      </c>
      <c r="HF182" t="s">
        <v>181</v>
      </c>
      <c r="HM182" t="s">
        <v>181</v>
      </c>
      <c r="HN182" t="s">
        <v>273</v>
      </c>
      <c r="HO182" t="s">
        <v>274</v>
      </c>
      <c r="HP182" t="s">
        <v>271</v>
      </c>
      <c r="HQ182" t="s">
        <v>271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181</v>
      </c>
      <c r="F183" s="8" t="s">
        <v>275</v>
      </c>
      <c r="G183" s="8" t="s">
        <v>276</v>
      </c>
      <c r="H183" s="8" t="s">
        <v>70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181</v>
      </c>
      <c r="BE183" s="8" t="s">
        <v>181</v>
      </c>
      <c r="BF183" s="8" t="s">
        <v>181</v>
      </c>
      <c r="BG183" s="8" t="s">
        <v>181</v>
      </c>
      <c r="BH183" s="8">
        <v>3</v>
      </c>
      <c r="BI183" s="8">
        <v>2</v>
      </c>
      <c r="BJ183" s="8" t="s">
        <v>181</v>
      </c>
      <c r="BK183" s="8"/>
      <c r="BL183" s="8"/>
      <c r="BM183" s="8">
        <v>108001</v>
      </c>
      <c r="BN183" s="8">
        <v>0</v>
      </c>
      <c r="BO183" s="8" t="s">
        <v>181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181</v>
      </c>
      <c r="BZ183" s="8">
        <v>97</v>
      </c>
      <c r="CA183" s="8">
        <v>51</v>
      </c>
      <c r="CB183" s="8" t="s">
        <v>181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181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181</v>
      </c>
      <c r="DD183" s="8" t="s">
        <v>181</v>
      </c>
      <c r="DE183" s="8" t="s">
        <v>181</v>
      </c>
      <c r="DF183" s="8" t="s">
        <v>181</v>
      </c>
      <c r="DG183" s="8" t="s">
        <v>181</v>
      </c>
      <c r="DH183" s="8" t="s">
        <v>181</v>
      </c>
      <c r="DI183" s="8" t="s">
        <v>181</v>
      </c>
      <c r="DJ183" s="8" t="s">
        <v>181</v>
      </c>
      <c r="DK183" s="8" t="s">
        <v>181</v>
      </c>
      <c r="DL183" s="8" t="s">
        <v>181</v>
      </c>
      <c r="DM183" s="8" t="s">
        <v>181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70</v>
      </c>
      <c r="DW183" s="8" t="s">
        <v>70</v>
      </c>
      <c r="DX183" s="8">
        <v>1</v>
      </c>
      <c r="DY183" s="8"/>
      <c r="DZ183" s="8" t="s">
        <v>181</v>
      </c>
      <c r="EA183" s="8" t="s">
        <v>181</v>
      </c>
      <c r="EB183" s="8" t="s">
        <v>181</v>
      </c>
      <c r="EC183" s="8" t="s">
        <v>181</v>
      </c>
      <c r="ED183" s="8"/>
      <c r="EE183" s="8">
        <v>82815029</v>
      </c>
      <c r="EF183" s="8">
        <v>3</v>
      </c>
      <c r="EG183" s="8" t="s">
        <v>270</v>
      </c>
      <c r="EH183" s="8">
        <v>0</v>
      </c>
      <c r="EI183" s="8" t="s">
        <v>181</v>
      </c>
      <c r="EJ183" s="8">
        <v>2</v>
      </c>
      <c r="EK183" s="8">
        <v>108001</v>
      </c>
      <c r="EL183" s="8" t="s">
        <v>271</v>
      </c>
      <c r="EM183" s="8" t="s">
        <v>272</v>
      </c>
      <c r="EN183" s="8"/>
      <c r="EO183" s="8" t="s">
        <v>181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181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181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181</v>
      </c>
      <c r="HF183" s="8" t="s">
        <v>181</v>
      </c>
      <c r="HG183" s="8"/>
      <c r="HH183" s="8"/>
      <c r="HI183" s="8"/>
      <c r="HJ183" s="8"/>
      <c r="HK183" s="8"/>
      <c r="HL183" s="8"/>
      <c r="HM183" s="8" t="s">
        <v>181</v>
      </c>
      <c r="HN183" s="8" t="s">
        <v>273</v>
      </c>
      <c r="HO183" s="8" t="s">
        <v>274</v>
      </c>
      <c r="HP183" s="8" t="s">
        <v>271</v>
      </c>
      <c r="HQ183" s="8" t="s">
        <v>271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181</v>
      </c>
      <c r="F184" t="s">
        <v>275</v>
      </c>
      <c r="G184" t="s">
        <v>276</v>
      </c>
      <c r="H184" t="s">
        <v>70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181</v>
      </c>
      <c r="BE184" t="s">
        <v>181</v>
      </c>
      <c r="BF184" t="s">
        <v>181</v>
      </c>
      <c r="BG184" t="s">
        <v>181</v>
      </c>
      <c r="BH184">
        <v>3</v>
      </c>
      <c r="BI184">
        <v>2</v>
      </c>
      <c r="BJ184" t="s">
        <v>181</v>
      </c>
      <c r="BM184">
        <v>108001</v>
      </c>
      <c r="BN184">
        <v>0</v>
      </c>
      <c r="BO184" t="s">
        <v>181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181</v>
      </c>
      <c r="BZ184">
        <v>97</v>
      </c>
      <c r="CA184">
        <v>51</v>
      </c>
      <c r="CB184" t="s">
        <v>181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181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181</v>
      </c>
      <c r="DD184" t="s">
        <v>181</v>
      </c>
      <c r="DE184" t="s">
        <v>181</v>
      </c>
      <c r="DF184" t="s">
        <v>181</v>
      </c>
      <c r="DG184" t="s">
        <v>181</v>
      </c>
      <c r="DH184" t="s">
        <v>181</v>
      </c>
      <c r="DI184" t="s">
        <v>181</v>
      </c>
      <c r="DJ184" t="s">
        <v>181</v>
      </c>
      <c r="DK184" t="s">
        <v>181</v>
      </c>
      <c r="DL184" t="s">
        <v>181</v>
      </c>
      <c r="DM184" t="s">
        <v>181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70</v>
      </c>
      <c r="DW184" t="s">
        <v>70</v>
      </c>
      <c r="DX184">
        <v>1</v>
      </c>
      <c r="DZ184" t="s">
        <v>181</v>
      </c>
      <c r="EA184" t="s">
        <v>181</v>
      </c>
      <c r="EB184" t="s">
        <v>181</v>
      </c>
      <c r="EC184" t="s">
        <v>181</v>
      </c>
      <c r="EE184">
        <v>82815029</v>
      </c>
      <c r="EF184">
        <v>3</v>
      </c>
      <c r="EG184" t="s">
        <v>270</v>
      </c>
      <c r="EH184">
        <v>0</v>
      </c>
      <c r="EI184" t="s">
        <v>181</v>
      </c>
      <c r="EJ184">
        <v>2</v>
      </c>
      <c r="EK184">
        <v>108001</v>
      </c>
      <c r="EL184" t="s">
        <v>271</v>
      </c>
      <c r="EM184" t="s">
        <v>272</v>
      </c>
      <c r="EO184" t="s">
        <v>181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181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181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181</v>
      </c>
      <c r="HF184" t="s">
        <v>181</v>
      </c>
      <c r="HM184" t="s">
        <v>181</v>
      </c>
      <c r="HN184" t="s">
        <v>273</v>
      </c>
      <c r="HO184" t="s">
        <v>274</v>
      </c>
      <c r="HP184" t="s">
        <v>271</v>
      </c>
      <c r="HQ184" t="s">
        <v>271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454</v>
      </c>
      <c r="F185" s="8" t="s">
        <v>455</v>
      </c>
      <c r="G185" s="8" t="s">
        <v>456</v>
      </c>
      <c r="H185" s="8" t="s">
        <v>378</v>
      </c>
      <c r="I185" s="8">
        <v>0</v>
      </c>
      <c r="J185" s="8">
        <v>0</v>
      </c>
      <c r="K185" s="8">
        <v>0</v>
      </c>
      <c r="L185" s="8">
        <v>0.0216</v>
      </c>
      <c r="M185" s="8">
        <v>0</v>
      </c>
      <c r="N185" s="8">
        <f t="shared" si="98"/>
        <v>0.0216</v>
      </c>
      <c r="O185" s="8">
        <f ca="1" t="shared" ref="O185:O194" si="119">ROUND(CP185,2)</f>
        <v>0</v>
      </c>
      <c r="P185" s="8">
        <f ca="1">SUMIF(SmtRes!AQ619:SmtRes!AQ626,"=1",SmtRes!DF619:SmtRes!DF626)</f>
        <v>0</v>
      </c>
      <c r="Q185" s="8">
        <f ca="1">SUMIF(SmtRes!AQ619:SmtRes!AQ626,"=1",SmtRes!DG619:SmtRes!DG626)</f>
        <v>0</v>
      </c>
      <c r="R185" s="8">
        <f ca="1">SUMIF(SmtRes!AQ619:SmtRes!AQ626,"=1",SmtRes!DH619:SmtRes!DH626)</f>
        <v>0</v>
      </c>
      <c r="S185" s="8">
        <f ca="1">SUMIF(SmtRes!AQ619:SmtRes!AQ626,"=1",SmtRes!DI619:SmtRes!DI626)</f>
        <v>0</v>
      </c>
      <c r="T185" s="8">
        <f t="shared" si="99"/>
        <v>0</v>
      </c>
      <c r="U185" s="8">
        <f ca="1">SUMIF(SmtRes!AQ619:SmtRes!AQ626,"=1",SmtRes!CV619:SmtRes!CV626)</f>
        <v>0</v>
      </c>
      <c r="V185" s="8">
        <f ca="1">SUMIF(SmtRes!AQ619:SmtRes!AQ626,"=1",SmtRes!CW619:SmtRes!CW626)</f>
        <v>0</v>
      </c>
      <c r="W185" s="8">
        <f t="shared" si="100"/>
        <v>0</v>
      </c>
      <c r="X185" s="8">
        <f ca="1" t="shared" si="101"/>
        <v>0</v>
      </c>
      <c r="Y185" s="8">
        <f ca="1" t="shared" si="102"/>
        <v>0</v>
      </c>
      <c r="Z185" s="8"/>
      <c r="AA185" s="8">
        <v>85260822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181</v>
      </c>
      <c r="BE185" s="8" t="s">
        <v>181</v>
      </c>
      <c r="BF185" s="8" t="s">
        <v>181</v>
      </c>
      <c r="BG185" s="8" t="s">
        <v>181</v>
      </c>
      <c r="BH185" s="8">
        <v>0</v>
      </c>
      <c r="BI185" s="8">
        <v>1</v>
      </c>
      <c r="BJ185" s="8" t="s">
        <v>457</v>
      </c>
      <c r="BK185" s="8"/>
      <c r="BL185" s="8"/>
      <c r="BM185" s="8">
        <v>15001</v>
      </c>
      <c r="BN185" s="8">
        <v>0</v>
      </c>
      <c r="BO185" s="8" t="s">
        <v>181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181</v>
      </c>
      <c r="BZ185" s="8">
        <v>100</v>
      </c>
      <c r="CA185" s="8">
        <v>49</v>
      </c>
      <c r="CB185" s="8" t="s">
        <v>181</v>
      </c>
      <c r="CC185" s="8"/>
      <c r="CD185" s="8"/>
      <c r="CE185" s="8">
        <v>0</v>
      </c>
      <c r="CF185" s="8">
        <v>0</v>
      </c>
      <c r="CG185" s="8">
        <v>0</v>
      </c>
      <c r="CH185" s="8">
        <v>9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369</v>
      </c>
      <c r="CO185" s="8">
        <v>0</v>
      </c>
      <c r="CP185" s="8">
        <f ca="1" t="shared" ref="CP185:CP194" si="120">(P185+Q185+S185+R185)</f>
        <v>0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0</v>
      </c>
      <c r="CZ185" s="8">
        <f ca="1" t="shared" ref="CZ185:CZ194" si="124">(((S185+R185)*AU185)/100)</f>
        <v>0</v>
      </c>
      <c r="DA185" s="8"/>
      <c r="DB185" s="8">
        <v>65</v>
      </c>
      <c r="DC185" s="8" t="s">
        <v>181</v>
      </c>
      <c r="DD185" s="8" t="s">
        <v>181</v>
      </c>
      <c r="DE185" s="8" t="s">
        <v>370</v>
      </c>
      <c r="DF185" s="8" t="s">
        <v>370</v>
      </c>
      <c r="DG185" s="8" t="s">
        <v>370</v>
      </c>
      <c r="DH185" s="8" t="s">
        <v>181</v>
      </c>
      <c r="DI185" s="8" t="s">
        <v>370</v>
      </c>
      <c r="DJ185" s="8" t="s">
        <v>370</v>
      </c>
      <c r="DK185" s="8" t="s">
        <v>181</v>
      </c>
      <c r="DL185" s="8" t="s">
        <v>181</v>
      </c>
      <c r="DM185" s="8" t="s">
        <v>181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378</v>
      </c>
      <c r="DW185" s="8" t="s">
        <v>378</v>
      </c>
      <c r="DX185" s="8">
        <v>100</v>
      </c>
      <c r="DY185" s="8"/>
      <c r="DZ185" s="8" t="s">
        <v>181</v>
      </c>
      <c r="EA185" s="8" t="s">
        <v>181</v>
      </c>
      <c r="EB185" s="8" t="s">
        <v>181</v>
      </c>
      <c r="EC185" s="8" t="s">
        <v>181</v>
      </c>
      <c r="ED185" s="8"/>
      <c r="EE185" s="8">
        <v>82815178</v>
      </c>
      <c r="EF185" s="8">
        <v>2</v>
      </c>
      <c r="EG185" s="8" t="s">
        <v>214</v>
      </c>
      <c r="EH185" s="8">
        <v>15</v>
      </c>
      <c r="EI185" s="8" t="s">
        <v>458</v>
      </c>
      <c r="EJ185" s="8">
        <v>1</v>
      </c>
      <c r="EK185" s="8">
        <v>15001</v>
      </c>
      <c r="EL185" s="8" t="s">
        <v>458</v>
      </c>
      <c r="EM185" s="8" t="s">
        <v>459</v>
      </c>
      <c r="EN185" s="8"/>
      <c r="EO185" s="8" t="s">
        <v>373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181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0</v>
      </c>
      <c r="GN185" s="8">
        <f ca="1" t="shared" si="109"/>
        <v>0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181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181</v>
      </c>
      <c r="HF185" s="8" t="s">
        <v>181</v>
      </c>
      <c r="HG185" s="8"/>
      <c r="HH185" s="8"/>
      <c r="HI185" s="8"/>
      <c r="HJ185" s="8"/>
      <c r="HK185" s="8"/>
      <c r="HL185" s="8"/>
      <c r="HM185" s="8" t="s">
        <v>181</v>
      </c>
      <c r="HN185" s="8" t="s">
        <v>460</v>
      </c>
      <c r="HO185" s="8" t="s">
        <v>461</v>
      </c>
      <c r="HP185" s="8" t="s">
        <v>458</v>
      </c>
      <c r="HQ185" s="8" t="s">
        <v>458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454</v>
      </c>
      <c r="F186" t="s">
        <v>455</v>
      </c>
      <c r="G186" t="s">
        <v>456</v>
      </c>
      <c r="H186" t="s">
        <v>378</v>
      </c>
      <c r="I186">
        <v>0</v>
      </c>
      <c r="J186">
        <v>0</v>
      </c>
      <c r="K186">
        <v>0</v>
      </c>
      <c r="L186">
        <v>0.0216</v>
      </c>
      <c r="M186">
        <v>0</v>
      </c>
      <c r="N186">
        <f t="shared" si="98"/>
        <v>0.0216</v>
      </c>
      <c r="O186">
        <f ca="1" t="shared" si="119"/>
        <v>0</v>
      </c>
      <c r="P186">
        <f ca="1">SUMIF(SmtRes!AQ627:SmtRes!AQ634,"=1",SmtRes!DF627:SmtRes!DF634)</f>
        <v>0</v>
      </c>
      <c r="Q186">
        <f ca="1">SUMIF(SmtRes!AQ627:SmtRes!AQ634,"=1",SmtRes!DG627:SmtRes!DG634)</f>
        <v>0</v>
      </c>
      <c r="R186">
        <f ca="1">SUMIF(SmtRes!AQ627:SmtRes!AQ634,"=1",SmtRes!DH627:SmtRes!DH634)</f>
        <v>0</v>
      </c>
      <c r="S186">
        <f ca="1">SUMIF(SmtRes!AQ627:SmtRes!AQ634,"=1",SmtRes!DI627:SmtRes!DI634)</f>
        <v>0</v>
      </c>
      <c r="T186">
        <f t="shared" si="99"/>
        <v>0</v>
      </c>
      <c r="U186">
        <f ca="1">SUMIF(SmtRes!AQ627:SmtRes!AQ634,"=1",SmtRes!CV627:SmtRes!CV634)</f>
        <v>0</v>
      </c>
      <c r="V186">
        <f ca="1">SUMIF(SmtRes!AQ627:SmtRes!AQ634,"=1",SmtRes!CW627:SmtRes!CW634)</f>
        <v>0</v>
      </c>
      <c r="W186">
        <f t="shared" si="100"/>
        <v>0</v>
      </c>
      <c r="X186">
        <f ca="1" t="shared" si="101"/>
        <v>0</v>
      </c>
      <c r="Y186">
        <f ca="1" t="shared" si="102"/>
        <v>0</v>
      </c>
      <c r="AA186">
        <v>85260757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181</v>
      </c>
      <c r="BE186" t="s">
        <v>181</v>
      </c>
      <c r="BF186" t="s">
        <v>181</v>
      </c>
      <c r="BG186" t="s">
        <v>181</v>
      </c>
      <c r="BH186">
        <v>0</v>
      </c>
      <c r="BI186">
        <v>1</v>
      </c>
      <c r="BJ186" t="s">
        <v>457</v>
      </c>
      <c r="BM186">
        <v>15001</v>
      </c>
      <c r="BN186">
        <v>0</v>
      </c>
      <c r="BO186" t="s">
        <v>181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181</v>
      </c>
      <c r="BZ186">
        <v>100</v>
      </c>
      <c r="CA186">
        <v>49</v>
      </c>
      <c r="CB186" t="s">
        <v>181</v>
      </c>
      <c r="CE186">
        <v>0</v>
      </c>
      <c r="CF186">
        <v>0</v>
      </c>
      <c r="CG186">
        <v>0</v>
      </c>
      <c r="CH186">
        <v>9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369</v>
      </c>
      <c r="CO186">
        <v>0</v>
      </c>
      <c r="CP186">
        <f ca="1" t="shared" si="120"/>
        <v>0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0</v>
      </c>
      <c r="CZ186">
        <f ca="1" t="shared" si="124"/>
        <v>0</v>
      </c>
      <c r="DB186">
        <v>66</v>
      </c>
      <c r="DC186" t="s">
        <v>181</v>
      </c>
      <c r="DD186" t="s">
        <v>181</v>
      </c>
      <c r="DE186" t="s">
        <v>370</v>
      </c>
      <c r="DF186" t="s">
        <v>370</v>
      </c>
      <c r="DG186" t="s">
        <v>370</v>
      </c>
      <c r="DH186" t="s">
        <v>181</v>
      </c>
      <c r="DI186" t="s">
        <v>370</v>
      </c>
      <c r="DJ186" t="s">
        <v>370</v>
      </c>
      <c r="DK186" t="s">
        <v>181</v>
      </c>
      <c r="DL186" t="s">
        <v>181</v>
      </c>
      <c r="DM186" t="s">
        <v>181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378</v>
      </c>
      <c r="DW186" t="s">
        <v>378</v>
      </c>
      <c r="DX186">
        <v>100</v>
      </c>
      <c r="DZ186" t="s">
        <v>181</v>
      </c>
      <c r="EA186" t="s">
        <v>181</v>
      </c>
      <c r="EB186" t="s">
        <v>181</v>
      </c>
      <c r="EC186" t="s">
        <v>181</v>
      </c>
      <c r="EE186">
        <v>82815178</v>
      </c>
      <c r="EF186">
        <v>2</v>
      </c>
      <c r="EG186" t="s">
        <v>214</v>
      </c>
      <c r="EH186">
        <v>15</v>
      </c>
      <c r="EI186" t="s">
        <v>458</v>
      </c>
      <c r="EJ186">
        <v>1</v>
      </c>
      <c r="EK186">
        <v>15001</v>
      </c>
      <c r="EL186" t="s">
        <v>458</v>
      </c>
      <c r="EM186" t="s">
        <v>459</v>
      </c>
      <c r="EO186" t="s">
        <v>373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181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0</v>
      </c>
      <c r="GN186">
        <f ca="1" t="shared" si="109"/>
        <v>0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181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181</v>
      </c>
      <c r="HF186" t="s">
        <v>181</v>
      </c>
      <c r="HM186" t="s">
        <v>181</v>
      </c>
      <c r="HN186" t="s">
        <v>460</v>
      </c>
      <c r="HO186" t="s">
        <v>461</v>
      </c>
      <c r="HP186" t="s">
        <v>458</v>
      </c>
      <c r="HQ186" t="s">
        <v>458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462</v>
      </c>
      <c r="F187" s="8" t="s">
        <v>463</v>
      </c>
      <c r="G187" s="8" t="s">
        <v>464</v>
      </c>
      <c r="H187" s="8" t="s">
        <v>378</v>
      </c>
      <c r="I187" s="8">
        <v>0</v>
      </c>
      <c r="J187" s="8">
        <v>0</v>
      </c>
      <c r="K187" s="8">
        <v>0</v>
      </c>
      <c r="L187" s="8">
        <v>0.0675</v>
      </c>
      <c r="M187" s="8">
        <v>0</v>
      </c>
      <c r="N187" s="8">
        <f t="shared" si="98"/>
        <v>0.0675</v>
      </c>
      <c r="O187" s="8">
        <f ca="1" t="shared" si="119"/>
        <v>0</v>
      </c>
      <c r="P187" s="8">
        <f ca="1">SUMIF(SmtRes!AQ635:SmtRes!AQ640,"=1",SmtRes!DF635:SmtRes!DF640)</f>
        <v>0</v>
      </c>
      <c r="Q187" s="8">
        <f ca="1">SUMIF(SmtRes!AQ635:SmtRes!AQ640,"=1",SmtRes!DG635:SmtRes!DG640)</f>
        <v>0</v>
      </c>
      <c r="R187" s="8">
        <f ca="1">SUMIF(SmtRes!AQ635:SmtRes!AQ640,"=1",SmtRes!DH635:SmtRes!DH640)</f>
        <v>0</v>
      </c>
      <c r="S187" s="8">
        <f ca="1">SUMIF(SmtRes!AQ635:SmtRes!AQ640,"=1",SmtRes!DI635:SmtRes!DI640)</f>
        <v>0</v>
      </c>
      <c r="T187" s="8">
        <f t="shared" si="99"/>
        <v>0</v>
      </c>
      <c r="U187" s="8">
        <f ca="1">SUMIF(SmtRes!AQ635:SmtRes!AQ640,"=1",SmtRes!CV635:SmtRes!CV640)</f>
        <v>0</v>
      </c>
      <c r="V187" s="8">
        <f ca="1">SUMIF(SmtRes!AQ635:SmtRes!AQ640,"=1",SmtRes!CW635:SmtRes!CW640)</f>
        <v>0</v>
      </c>
      <c r="W187" s="8">
        <f t="shared" si="100"/>
        <v>0</v>
      </c>
      <c r="X187" s="8">
        <f ca="1" t="shared" si="101"/>
        <v>0</v>
      </c>
      <c r="Y187" s="8">
        <f ca="1" t="shared" si="102"/>
        <v>0</v>
      </c>
      <c r="Z187" s="8"/>
      <c r="AA187" s="8">
        <v>85260822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181</v>
      </c>
      <c r="BE187" s="8" t="s">
        <v>181</v>
      </c>
      <c r="BF187" s="8" t="s">
        <v>181</v>
      </c>
      <c r="BG187" s="8" t="s">
        <v>181</v>
      </c>
      <c r="BH187" s="8">
        <v>0</v>
      </c>
      <c r="BI187" s="8">
        <v>1</v>
      </c>
      <c r="BJ187" s="8" t="s">
        <v>465</v>
      </c>
      <c r="BK187" s="8"/>
      <c r="BL187" s="8"/>
      <c r="BM187" s="8">
        <v>8001</v>
      </c>
      <c r="BN187" s="8">
        <v>0</v>
      </c>
      <c r="BO187" s="8" t="s">
        <v>181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181</v>
      </c>
      <c r="BZ187" s="8">
        <v>110</v>
      </c>
      <c r="CA187" s="8">
        <v>69</v>
      </c>
      <c r="CB187" s="8" t="s">
        <v>181</v>
      </c>
      <c r="CC187" s="8"/>
      <c r="CD187" s="8"/>
      <c r="CE187" s="8">
        <v>0</v>
      </c>
      <c r="CF187" s="8">
        <v>0</v>
      </c>
      <c r="CG187" s="8">
        <v>0</v>
      </c>
      <c r="CH187" s="8">
        <v>10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369</v>
      </c>
      <c r="CO187" s="8">
        <v>0</v>
      </c>
      <c r="CP187" s="8">
        <f ca="1" t="shared" si="120"/>
        <v>0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0</v>
      </c>
      <c r="CZ187" s="8">
        <f ca="1" t="shared" si="124"/>
        <v>0</v>
      </c>
      <c r="DA187" s="8"/>
      <c r="DB187" s="8">
        <v>67</v>
      </c>
      <c r="DC187" s="8" t="s">
        <v>181</v>
      </c>
      <c r="DD187" s="8" t="s">
        <v>181</v>
      </c>
      <c r="DE187" s="8" t="s">
        <v>370</v>
      </c>
      <c r="DF187" s="8" t="s">
        <v>370</v>
      </c>
      <c r="DG187" s="8" t="s">
        <v>370</v>
      </c>
      <c r="DH187" s="8" t="s">
        <v>181</v>
      </c>
      <c r="DI187" s="8" t="s">
        <v>370</v>
      </c>
      <c r="DJ187" s="8" t="s">
        <v>370</v>
      </c>
      <c r="DK187" s="8" t="s">
        <v>181</v>
      </c>
      <c r="DL187" s="8" t="s">
        <v>181</v>
      </c>
      <c r="DM187" s="8" t="s">
        <v>181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378</v>
      </c>
      <c r="DW187" s="8" t="s">
        <v>378</v>
      </c>
      <c r="DX187" s="8">
        <v>100</v>
      </c>
      <c r="DY187" s="8"/>
      <c r="DZ187" s="8" t="s">
        <v>181</v>
      </c>
      <c r="EA187" s="8" t="s">
        <v>181</v>
      </c>
      <c r="EB187" s="8" t="s">
        <v>181</v>
      </c>
      <c r="EC187" s="8" t="s">
        <v>181</v>
      </c>
      <c r="ED187" s="8"/>
      <c r="EE187" s="8">
        <v>82815150</v>
      </c>
      <c r="EF187" s="8">
        <v>2</v>
      </c>
      <c r="EG187" s="8" t="s">
        <v>214</v>
      </c>
      <c r="EH187" s="8">
        <v>8</v>
      </c>
      <c r="EI187" s="8" t="s">
        <v>466</v>
      </c>
      <c r="EJ187" s="8">
        <v>1</v>
      </c>
      <c r="EK187" s="8">
        <v>8001</v>
      </c>
      <c r="EL187" s="8" t="s">
        <v>466</v>
      </c>
      <c r="EM187" s="8" t="s">
        <v>467</v>
      </c>
      <c r="EN187" s="8"/>
      <c r="EO187" s="8" t="s">
        <v>373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181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0</v>
      </c>
      <c r="GN187" s="8">
        <f ca="1" t="shared" si="109"/>
        <v>0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181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181</v>
      </c>
      <c r="HF187" s="8" t="s">
        <v>181</v>
      </c>
      <c r="HG187" s="8"/>
      <c r="HH187" s="8"/>
      <c r="HI187" s="8"/>
      <c r="HJ187" s="8"/>
      <c r="HK187" s="8"/>
      <c r="HL187" s="8"/>
      <c r="HM187" s="8" t="s">
        <v>181</v>
      </c>
      <c r="HN187" s="8" t="s">
        <v>468</v>
      </c>
      <c r="HO187" s="8" t="s">
        <v>469</v>
      </c>
      <c r="HP187" s="8" t="s">
        <v>466</v>
      </c>
      <c r="HQ187" s="8" t="s">
        <v>466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462</v>
      </c>
      <c r="F188" t="s">
        <v>463</v>
      </c>
      <c r="G188" t="s">
        <v>464</v>
      </c>
      <c r="H188" t="s">
        <v>378</v>
      </c>
      <c r="I188">
        <v>0</v>
      </c>
      <c r="J188">
        <v>0</v>
      </c>
      <c r="K188">
        <v>0</v>
      </c>
      <c r="L188">
        <v>0.0675</v>
      </c>
      <c r="M188">
        <v>0</v>
      </c>
      <c r="N188">
        <f t="shared" si="98"/>
        <v>0.0675</v>
      </c>
      <c r="O188">
        <f ca="1" t="shared" si="119"/>
        <v>0</v>
      </c>
      <c r="P188">
        <f ca="1">SUMIF(SmtRes!AQ641:SmtRes!AQ646,"=1",SmtRes!DF641:SmtRes!DF646)</f>
        <v>0</v>
      </c>
      <c r="Q188">
        <f ca="1">SUMIF(SmtRes!AQ641:SmtRes!AQ646,"=1",SmtRes!DG641:SmtRes!DG646)</f>
        <v>0</v>
      </c>
      <c r="R188">
        <f ca="1">SUMIF(SmtRes!AQ641:SmtRes!AQ646,"=1",SmtRes!DH641:SmtRes!DH646)</f>
        <v>0</v>
      </c>
      <c r="S188">
        <f ca="1">SUMIF(SmtRes!AQ641:SmtRes!AQ646,"=1",SmtRes!DI641:SmtRes!DI646)</f>
        <v>0</v>
      </c>
      <c r="T188">
        <f t="shared" si="99"/>
        <v>0</v>
      </c>
      <c r="U188">
        <f ca="1">SUMIF(SmtRes!AQ641:SmtRes!AQ646,"=1",SmtRes!CV641:SmtRes!CV646)</f>
        <v>0</v>
      </c>
      <c r="V188">
        <f ca="1">SUMIF(SmtRes!AQ641:SmtRes!AQ646,"=1",SmtRes!CW641:SmtRes!CW646)</f>
        <v>0</v>
      </c>
      <c r="W188">
        <f t="shared" si="100"/>
        <v>0</v>
      </c>
      <c r="X188">
        <f ca="1" t="shared" si="101"/>
        <v>0</v>
      </c>
      <c r="Y188">
        <f ca="1" t="shared" si="102"/>
        <v>0</v>
      </c>
      <c r="AA188">
        <v>85260757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181</v>
      </c>
      <c r="BE188" t="s">
        <v>181</v>
      </c>
      <c r="BF188" t="s">
        <v>181</v>
      </c>
      <c r="BG188" t="s">
        <v>181</v>
      </c>
      <c r="BH188">
        <v>0</v>
      </c>
      <c r="BI188">
        <v>1</v>
      </c>
      <c r="BJ188" t="s">
        <v>465</v>
      </c>
      <c r="BM188">
        <v>8001</v>
      </c>
      <c r="BN188">
        <v>0</v>
      </c>
      <c r="BO188" t="s">
        <v>181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181</v>
      </c>
      <c r="BZ188">
        <v>110</v>
      </c>
      <c r="CA188">
        <v>69</v>
      </c>
      <c r="CB188" t="s">
        <v>181</v>
      </c>
      <c r="CE188">
        <v>0</v>
      </c>
      <c r="CF188">
        <v>0</v>
      </c>
      <c r="CG188">
        <v>0</v>
      </c>
      <c r="CH188">
        <v>10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369</v>
      </c>
      <c r="CO188">
        <v>0</v>
      </c>
      <c r="CP188">
        <f ca="1" t="shared" si="120"/>
        <v>0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0</v>
      </c>
      <c r="CZ188">
        <f ca="1" t="shared" si="124"/>
        <v>0</v>
      </c>
      <c r="DB188">
        <v>68</v>
      </c>
      <c r="DC188" t="s">
        <v>181</v>
      </c>
      <c r="DD188" t="s">
        <v>181</v>
      </c>
      <c r="DE188" t="s">
        <v>370</v>
      </c>
      <c r="DF188" t="s">
        <v>370</v>
      </c>
      <c r="DG188" t="s">
        <v>370</v>
      </c>
      <c r="DH188" t="s">
        <v>181</v>
      </c>
      <c r="DI188" t="s">
        <v>370</v>
      </c>
      <c r="DJ188" t="s">
        <v>370</v>
      </c>
      <c r="DK188" t="s">
        <v>181</v>
      </c>
      <c r="DL188" t="s">
        <v>181</v>
      </c>
      <c r="DM188" t="s">
        <v>181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378</v>
      </c>
      <c r="DW188" t="s">
        <v>378</v>
      </c>
      <c r="DX188">
        <v>100</v>
      </c>
      <c r="DZ188" t="s">
        <v>181</v>
      </c>
      <c r="EA188" t="s">
        <v>181</v>
      </c>
      <c r="EB188" t="s">
        <v>181</v>
      </c>
      <c r="EC188" t="s">
        <v>181</v>
      </c>
      <c r="EE188">
        <v>82815150</v>
      </c>
      <c r="EF188">
        <v>2</v>
      </c>
      <c r="EG188" t="s">
        <v>214</v>
      </c>
      <c r="EH188">
        <v>8</v>
      </c>
      <c r="EI188" t="s">
        <v>466</v>
      </c>
      <c r="EJ188">
        <v>1</v>
      </c>
      <c r="EK188">
        <v>8001</v>
      </c>
      <c r="EL188" t="s">
        <v>466</v>
      </c>
      <c r="EM188" t="s">
        <v>467</v>
      </c>
      <c r="EO188" t="s">
        <v>373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181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0</v>
      </c>
      <c r="GN188">
        <f ca="1" t="shared" si="109"/>
        <v>0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181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181</v>
      </c>
      <c r="HF188" t="s">
        <v>181</v>
      </c>
      <c r="HM188" t="s">
        <v>181</v>
      </c>
      <c r="HN188" t="s">
        <v>468</v>
      </c>
      <c r="HO188" t="s">
        <v>469</v>
      </c>
      <c r="HP188" t="s">
        <v>466</v>
      </c>
      <c r="HQ188" t="s">
        <v>466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181</v>
      </c>
      <c r="F189" s="8" t="s">
        <v>306</v>
      </c>
      <c r="G189" s="8" t="s">
        <v>307</v>
      </c>
      <c r="H189" s="8" t="s">
        <v>210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181</v>
      </c>
      <c r="BE189" s="8" t="s">
        <v>181</v>
      </c>
      <c r="BF189" s="8" t="s">
        <v>181</v>
      </c>
      <c r="BG189" s="8" t="s">
        <v>181</v>
      </c>
      <c r="BH189" s="8">
        <v>0</v>
      </c>
      <c r="BI189" s="8">
        <v>2</v>
      </c>
      <c r="BJ189" s="8" t="s">
        <v>308</v>
      </c>
      <c r="BK189" s="8"/>
      <c r="BL189" s="8"/>
      <c r="BM189" s="8">
        <v>108001</v>
      </c>
      <c r="BN189" s="8">
        <v>0</v>
      </c>
      <c r="BO189" s="8" t="s">
        <v>181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181</v>
      </c>
      <c r="BZ189" s="8">
        <v>97</v>
      </c>
      <c r="CA189" s="8">
        <v>51</v>
      </c>
      <c r="CB189" s="8" t="s">
        <v>181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212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181</v>
      </c>
      <c r="DD189" s="8" t="s">
        <v>181</v>
      </c>
      <c r="DE189" s="8" t="s">
        <v>213</v>
      </c>
      <c r="DF189" s="8" t="s">
        <v>213</v>
      </c>
      <c r="DG189" s="8" t="s">
        <v>213</v>
      </c>
      <c r="DH189" s="8" t="s">
        <v>181</v>
      </c>
      <c r="DI189" s="8" t="s">
        <v>213</v>
      </c>
      <c r="DJ189" s="8" t="s">
        <v>213</v>
      </c>
      <c r="DK189" s="8" t="s">
        <v>181</v>
      </c>
      <c r="DL189" s="8" t="s">
        <v>181</v>
      </c>
      <c r="DM189" s="8" t="s">
        <v>181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210</v>
      </c>
      <c r="DW189" s="8" t="s">
        <v>210</v>
      </c>
      <c r="DX189" s="8">
        <v>1</v>
      </c>
      <c r="DY189" s="8"/>
      <c r="DZ189" s="8" t="s">
        <v>181</v>
      </c>
      <c r="EA189" s="8" t="s">
        <v>181</v>
      </c>
      <c r="EB189" s="8" t="s">
        <v>181</v>
      </c>
      <c r="EC189" s="8" t="s">
        <v>181</v>
      </c>
      <c r="ED189" s="8"/>
      <c r="EE189" s="8">
        <v>82815029</v>
      </c>
      <c r="EF189" s="8">
        <v>3</v>
      </c>
      <c r="EG189" s="8" t="s">
        <v>270</v>
      </c>
      <c r="EH189" s="8">
        <v>0</v>
      </c>
      <c r="EI189" s="8" t="s">
        <v>181</v>
      </c>
      <c r="EJ189" s="8">
        <v>2</v>
      </c>
      <c r="EK189" s="8">
        <v>108001</v>
      </c>
      <c r="EL189" s="8" t="s">
        <v>271</v>
      </c>
      <c r="EM189" s="8" t="s">
        <v>272</v>
      </c>
      <c r="EN189" s="8"/>
      <c r="EO189" s="8" t="s">
        <v>217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181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181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181</v>
      </c>
      <c r="HF189" s="8" t="s">
        <v>181</v>
      </c>
      <c r="HG189" s="8"/>
      <c r="HH189" s="8"/>
      <c r="HI189" s="8"/>
      <c r="HJ189" s="8"/>
      <c r="HK189" s="8"/>
      <c r="HL189" s="8"/>
      <c r="HM189" s="8" t="s">
        <v>181</v>
      </c>
      <c r="HN189" s="8" t="s">
        <v>273</v>
      </c>
      <c r="HO189" s="8" t="s">
        <v>274</v>
      </c>
      <c r="HP189" s="8" t="s">
        <v>271</v>
      </c>
      <c r="HQ189" s="8" t="s">
        <v>271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181</v>
      </c>
      <c r="F190" t="s">
        <v>306</v>
      </c>
      <c r="G190" t="s">
        <v>307</v>
      </c>
      <c r="H190" t="s">
        <v>210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181</v>
      </c>
      <c r="BE190" t="s">
        <v>181</v>
      </c>
      <c r="BF190" t="s">
        <v>181</v>
      </c>
      <c r="BG190" t="s">
        <v>181</v>
      </c>
      <c r="BH190">
        <v>0</v>
      </c>
      <c r="BI190">
        <v>2</v>
      </c>
      <c r="BJ190" t="s">
        <v>308</v>
      </c>
      <c r="BM190">
        <v>108001</v>
      </c>
      <c r="BN190">
        <v>0</v>
      </c>
      <c r="BO190" t="s">
        <v>181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181</v>
      </c>
      <c r="BZ190">
        <v>97</v>
      </c>
      <c r="CA190">
        <v>51</v>
      </c>
      <c r="CB190" t="s">
        <v>181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212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181</v>
      </c>
      <c r="DD190" t="s">
        <v>181</v>
      </c>
      <c r="DE190" t="s">
        <v>213</v>
      </c>
      <c r="DF190" t="s">
        <v>213</v>
      </c>
      <c r="DG190" t="s">
        <v>213</v>
      </c>
      <c r="DH190" t="s">
        <v>181</v>
      </c>
      <c r="DI190" t="s">
        <v>213</v>
      </c>
      <c r="DJ190" t="s">
        <v>213</v>
      </c>
      <c r="DK190" t="s">
        <v>181</v>
      </c>
      <c r="DL190" t="s">
        <v>181</v>
      </c>
      <c r="DM190" t="s">
        <v>181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210</v>
      </c>
      <c r="DW190" t="s">
        <v>210</v>
      </c>
      <c r="DX190">
        <v>1</v>
      </c>
      <c r="DZ190" t="s">
        <v>181</v>
      </c>
      <c r="EA190" t="s">
        <v>181</v>
      </c>
      <c r="EB190" t="s">
        <v>181</v>
      </c>
      <c r="EC190" t="s">
        <v>181</v>
      </c>
      <c r="EE190">
        <v>82815029</v>
      </c>
      <c r="EF190">
        <v>3</v>
      </c>
      <c r="EG190" t="s">
        <v>270</v>
      </c>
      <c r="EH190">
        <v>0</v>
      </c>
      <c r="EI190" t="s">
        <v>181</v>
      </c>
      <c r="EJ190">
        <v>2</v>
      </c>
      <c r="EK190">
        <v>108001</v>
      </c>
      <c r="EL190" t="s">
        <v>271</v>
      </c>
      <c r="EM190" t="s">
        <v>272</v>
      </c>
      <c r="EO190" t="s">
        <v>217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181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181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181</v>
      </c>
      <c r="HF190" t="s">
        <v>181</v>
      </c>
      <c r="HM190" t="s">
        <v>181</v>
      </c>
      <c r="HN190" t="s">
        <v>273</v>
      </c>
      <c r="HO190" t="s">
        <v>274</v>
      </c>
      <c r="HP190" t="s">
        <v>271</v>
      </c>
      <c r="HQ190" t="s">
        <v>271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181</v>
      </c>
      <c r="F191" s="8" t="s">
        <v>470</v>
      </c>
      <c r="G191" s="8" t="s">
        <v>471</v>
      </c>
      <c r="H191" s="8" t="s">
        <v>472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181</v>
      </c>
      <c r="BE191" s="8" t="s">
        <v>181</v>
      </c>
      <c r="BF191" s="8" t="s">
        <v>181</v>
      </c>
      <c r="BG191" s="8" t="s">
        <v>181</v>
      </c>
      <c r="BH191" s="8">
        <v>0</v>
      </c>
      <c r="BI191" s="8">
        <v>1</v>
      </c>
      <c r="BJ191" s="8" t="s">
        <v>473</v>
      </c>
      <c r="BK191" s="8"/>
      <c r="BL191" s="8"/>
      <c r="BM191" s="8">
        <v>1003</v>
      </c>
      <c r="BN191" s="8">
        <v>0</v>
      </c>
      <c r="BO191" s="8" t="s">
        <v>181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181</v>
      </c>
      <c r="BZ191" s="8">
        <v>89</v>
      </c>
      <c r="CA191" s="8">
        <v>40</v>
      </c>
      <c r="CB191" s="8" t="s">
        <v>181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369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181</v>
      </c>
      <c r="DD191" s="8" t="s">
        <v>181</v>
      </c>
      <c r="DE191" s="8" t="s">
        <v>370</v>
      </c>
      <c r="DF191" s="8" t="s">
        <v>370</v>
      </c>
      <c r="DG191" s="8" t="s">
        <v>370</v>
      </c>
      <c r="DH191" s="8" t="s">
        <v>181</v>
      </c>
      <c r="DI191" s="8" t="s">
        <v>370</v>
      </c>
      <c r="DJ191" s="8" t="s">
        <v>370</v>
      </c>
      <c r="DK191" s="8" t="s">
        <v>181</v>
      </c>
      <c r="DL191" s="8" t="s">
        <v>181</v>
      </c>
      <c r="DM191" s="8" t="s">
        <v>181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472</v>
      </c>
      <c r="DW191" s="8" t="s">
        <v>472</v>
      </c>
      <c r="DX191" s="8">
        <v>100</v>
      </c>
      <c r="DY191" s="8"/>
      <c r="DZ191" s="8" t="s">
        <v>181</v>
      </c>
      <c r="EA191" s="8" t="s">
        <v>181</v>
      </c>
      <c r="EB191" s="8" t="s">
        <v>181</v>
      </c>
      <c r="EC191" s="8" t="s">
        <v>181</v>
      </c>
      <c r="ED191" s="8"/>
      <c r="EE191" s="8">
        <v>82815128</v>
      </c>
      <c r="EF191" s="8">
        <v>2</v>
      </c>
      <c r="EG191" s="8" t="s">
        <v>214</v>
      </c>
      <c r="EH191" s="8">
        <v>1</v>
      </c>
      <c r="EI191" s="8" t="s">
        <v>380</v>
      </c>
      <c r="EJ191" s="8">
        <v>1</v>
      </c>
      <c r="EK191" s="8">
        <v>1003</v>
      </c>
      <c r="EL191" s="8" t="s">
        <v>474</v>
      </c>
      <c r="EM191" s="8" t="s">
        <v>382</v>
      </c>
      <c r="EN191" s="8"/>
      <c r="EO191" s="8" t="s">
        <v>373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181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181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181</v>
      </c>
      <c r="HF191" s="8" t="s">
        <v>181</v>
      </c>
      <c r="HG191" s="8"/>
      <c r="HH191" s="8"/>
      <c r="HI191" s="8"/>
      <c r="HJ191" s="8"/>
      <c r="HK191" s="8"/>
      <c r="HL191" s="8"/>
      <c r="HM191" s="8" t="s">
        <v>181</v>
      </c>
      <c r="HN191" s="8" t="s">
        <v>475</v>
      </c>
      <c r="HO191" s="8" t="s">
        <v>476</v>
      </c>
      <c r="HP191" s="8" t="s">
        <v>474</v>
      </c>
      <c r="HQ191" s="8" t="s">
        <v>474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181</v>
      </c>
      <c r="F192" t="s">
        <v>470</v>
      </c>
      <c r="G192" t="s">
        <v>471</v>
      </c>
      <c r="H192" t="s">
        <v>472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181</v>
      </c>
      <c r="BE192" t="s">
        <v>181</v>
      </c>
      <c r="BF192" t="s">
        <v>181</v>
      </c>
      <c r="BG192" t="s">
        <v>181</v>
      </c>
      <c r="BH192">
        <v>0</v>
      </c>
      <c r="BI192">
        <v>1</v>
      </c>
      <c r="BJ192" t="s">
        <v>473</v>
      </c>
      <c r="BM192">
        <v>1003</v>
      </c>
      <c r="BN192">
        <v>0</v>
      </c>
      <c r="BO192" t="s">
        <v>181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181</v>
      </c>
      <c r="BZ192">
        <v>89</v>
      </c>
      <c r="CA192">
        <v>40</v>
      </c>
      <c r="CB192" t="s">
        <v>181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369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181</v>
      </c>
      <c r="DD192" t="s">
        <v>181</v>
      </c>
      <c r="DE192" t="s">
        <v>370</v>
      </c>
      <c r="DF192" t="s">
        <v>370</v>
      </c>
      <c r="DG192" t="s">
        <v>370</v>
      </c>
      <c r="DH192" t="s">
        <v>181</v>
      </c>
      <c r="DI192" t="s">
        <v>370</v>
      </c>
      <c r="DJ192" t="s">
        <v>370</v>
      </c>
      <c r="DK192" t="s">
        <v>181</v>
      </c>
      <c r="DL192" t="s">
        <v>181</v>
      </c>
      <c r="DM192" t="s">
        <v>181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472</v>
      </c>
      <c r="DW192" t="s">
        <v>472</v>
      </c>
      <c r="DX192">
        <v>100</v>
      </c>
      <c r="DZ192" t="s">
        <v>181</v>
      </c>
      <c r="EA192" t="s">
        <v>181</v>
      </c>
      <c r="EB192" t="s">
        <v>181</v>
      </c>
      <c r="EC192" t="s">
        <v>181</v>
      </c>
      <c r="EE192">
        <v>82815128</v>
      </c>
      <c r="EF192">
        <v>2</v>
      </c>
      <c r="EG192" t="s">
        <v>214</v>
      </c>
      <c r="EH192">
        <v>1</v>
      </c>
      <c r="EI192" t="s">
        <v>380</v>
      </c>
      <c r="EJ192">
        <v>1</v>
      </c>
      <c r="EK192">
        <v>1003</v>
      </c>
      <c r="EL192" t="s">
        <v>474</v>
      </c>
      <c r="EM192" t="s">
        <v>382</v>
      </c>
      <c r="EO192" t="s">
        <v>373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181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181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181</v>
      </c>
      <c r="HF192" t="s">
        <v>181</v>
      </c>
      <c r="HM192" t="s">
        <v>181</v>
      </c>
      <c r="HN192" t="s">
        <v>475</v>
      </c>
      <c r="HO192" t="s">
        <v>476</v>
      </c>
      <c r="HP192" t="s">
        <v>474</v>
      </c>
      <c r="HQ192" t="s">
        <v>474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181</v>
      </c>
      <c r="F193" s="8" t="s">
        <v>477</v>
      </c>
      <c r="G193" s="8" t="s">
        <v>478</v>
      </c>
      <c r="H193" s="8" t="s">
        <v>472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181</v>
      </c>
      <c r="BE193" s="8" t="s">
        <v>181</v>
      </c>
      <c r="BF193" s="8" t="s">
        <v>181</v>
      </c>
      <c r="BG193" s="8" t="s">
        <v>181</v>
      </c>
      <c r="BH193" s="8">
        <v>0</v>
      </c>
      <c r="BI193" s="8">
        <v>1</v>
      </c>
      <c r="BJ193" s="8" t="s">
        <v>479</v>
      </c>
      <c r="BK193" s="8"/>
      <c r="BL193" s="8"/>
      <c r="BM193" s="8">
        <v>1003</v>
      </c>
      <c r="BN193" s="8">
        <v>0</v>
      </c>
      <c r="BO193" s="8" t="s">
        <v>181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181</v>
      </c>
      <c r="BZ193" s="8">
        <v>89</v>
      </c>
      <c r="CA193" s="8">
        <v>40</v>
      </c>
      <c r="CB193" s="8" t="s">
        <v>181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369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181</v>
      </c>
      <c r="DD193" s="8" t="s">
        <v>181</v>
      </c>
      <c r="DE193" s="8" t="s">
        <v>370</v>
      </c>
      <c r="DF193" s="8" t="s">
        <v>370</v>
      </c>
      <c r="DG193" s="8" t="s">
        <v>370</v>
      </c>
      <c r="DH193" s="8" t="s">
        <v>181</v>
      </c>
      <c r="DI193" s="8" t="s">
        <v>370</v>
      </c>
      <c r="DJ193" s="8" t="s">
        <v>370</v>
      </c>
      <c r="DK193" s="8" t="s">
        <v>181</v>
      </c>
      <c r="DL193" s="8" t="s">
        <v>181</v>
      </c>
      <c r="DM193" s="8" t="s">
        <v>181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472</v>
      </c>
      <c r="DW193" s="8" t="s">
        <v>472</v>
      </c>
      <c r="DX193" s="8">
        <v>100</v>
      </c>
      <c r="DY193" s="8"/>
      <c r="DZ193" s="8" t="s">
        <v>181</v>
      </c>
      <c r="EA193" s="8" t="s">
        <v>181</v>
      </c>
      <c r="EB193" s="8" t="s">
        <v>181</v>
      </c>
      <c r="EC193" s="8" t="s">
        <v>181</v>
      </c>
      <c r="ED193" s="8"/>
      <c r="EE193" s="8">
        <v>82815128</v>
      </c>
      <c r="EF193" s="8">
        <v>2</v>
      </c>
      <c r="EG193" s="8" t="s">
        <v>214</v>
      </c>
      <c r="EH193" s="8">
        <v>1</v>
      </c>
      <c r="EI193" s="8" t="s">
        <v>380</v>
      </c>
      <c r="EJ193" s="8">
        <v>1</v>
      </c>
      <c r="EK193" s="8">
        <v>1003</v>
      </c>
      <c r="EL193" s="8" t="s">
        <v>474</v>
      </c>
      <c r="EM193" s="8" t="s">
        <v>382</v>
      </c>
      <c r="EN193" s="8"/>
      <c r="EO193" s="8" t="s">
        <v>373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181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181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181</v>
      </c>
      <c r="HF193" s="8" t="s">
        <v>181</v>
      </c>
      <c r="HG193" s="8"/>
      <c r="HH193" s="8"/>
      <c r="HI193" s="8"/>
      <c r="HJ193" s="8"/>
      <c r="HK193" s="8"/>
      <c r="HL193" s="8"/>
      <c r="HM193" s="8" t="s">
        <v>181</v>
      </c>
      <c r="HN193" s="8" t="s">
        <v>475</v>
      </c>
      <c r="HO193" s="8" t="s">
        <v>476</v>
      </c>
      <c r="HP193" s="8" t="s">
        <v>474</v>
      </c>
      <c r="HQ193" s="8" t="s">
        <v>474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181</v>
      </c>
      <c r="F194" t="s">
        <v>477</v>
      </c>
      <c r="G194" t="s">
        <v>478</v>
      </c>
      <c r="H194" t="s">
        <v>472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181</v>
      </c>
      <c r="BE194" t="s">
        <v>181</v>
      </c>
      <c r="BF194" t="s">
        <v>181</v>
      </c>
      <c r="BG194" t="s">
        <v>181</v>
      </c>
      <c r="BH194">
        <v>0</v>
      </c>
      <c r="BI194">
        <v>1</v>
      </c>
      <c r="BJ194" t="s">
        <v>479</v>
      </c>
      <c r="BM194">
        <v>1003</v>
      </c>
      <c r="BN194">
        <v>0</v>
      </c>
      <c r="BO194" t="s">
        <v>181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181</v>
      </c>
      <c r="BZ194">
        <v>89</v>
      </c>
      <c r="CA194">
        <v>40</v>
      </c>
      <c r="CB194" t="s">
        <v>181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369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181</v>
      </c>
      <c r="DD194" t="s">
        <v>181</v>
      </c>
      <c r="DE194" t="s">
        <v>370</v>
      </c>
      <c r="DF194" t="s">
        <v>370</v>
      </c>
      <c r="DG194" t="s">
        <v>370</v>
      </c>
      <c r="DH194" t="s">
        <v>181</v>
      </c>
      <c r="DI194" t="s">
        <v>370</v>
      </c>
      <c r="DJ194" t="s">
        <v>370</v>
      </c>
      <c r="DK194" t="s">
        <v>181</v>
      </c>
      <c r="DL194" t="s">
        <v>181</v>
      </c>
      <c r="DM194" t="s">
        <v>181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472</v>
      </c>
      <c r="DW194" t="s">
        <v>472</v>
      </c>
      <c r="DX194">
        <v>100</v>
      </c>
      <c r="DZ194" t="s">
        <v>181</v>
      </c>
      <c r="EA194" t="s">
        <v>181</v>
      </c>
      <c r="EB194" t="s">
        <v>181</v>
      </c>
      <c r="EC194" t="s">
        <v>181</v>
      </c>
      <c r="EE194">
        <v>82815128</v>
      </c>
      <c r="EF194">
        <v>2</v>
      </c>
      <c r="EG194" t="s">
        <v>214</v>
      </c>
      <c r="EH194">
        <v>1</v>
      </c>
      <c r="EI194" t="s">
        <v>380</v>
      </c>
      <c r="EJ194">
        <v>1</v>
      </c>
      <c r="EK194">
        <v>1003</v>
      </c>
      <c r="EL194" t="s">
        <v>474</v>
      </c>
      <c r="EM194" t="s">
        <v>382</v>
      </c>
      <c r="EO194" t="s">
        <v>373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181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181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181</v>
      </c>
      <c r="HF194" t="s">
        <v>181</v>
      </c>
      <c r="HM194" t="s">
        <v>181</v>
      </c>
      <c r="HN194" t="s">
        <v>475</v>
      </c>
      <c r="HO194" t="s">
        <v>476</v>
      </c>
      <c r="HP194" t="s">
        <v>474</v>
      </c>
      <c r="HQ194" t="s">
        <v>474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33013.59</v>
      </c>
      <c r="P196" s="7">
        <f ca="1" t="shared" si="126"/>
        <v>68.42</v>
      </c>
      <c r="Q196" s="7">
        <f ca="1" t="shared" si="126"/>
        <v>10662.2</v>
      </c>
      <c r="R196" s="7">
        <f ca="1" t="shared" si="126"/>
        <v>6403.08</v>
      </c>
      <c r="S196" s="7">
        <f ca="1" t="shared" si="126"/>
        <v>15879.89</v>
      </c>
      <c r="T196" s="7">
        <f t="shared" si="126"/>
        <v>0</v>
      </c>
      <c r="U196" s="7">
        <f ca="1">AH196</f>
        <v>20.780684</v>
      </c>
      <c r="V196" s="7">
        <f ca="1">AI196</f>
        <v>7.1993105</v>
      </c>
      <c r="W196" s="7">
        <f>ROUND(AJ196,2)</f>
        <v>0</v>
      </c>
      <c r="X196" s="7">
        <f ca="1">ROUND(AK196,2)</f>
        <v>22951.46</v>
      </c>
      <c r="Y196" s="7">
        <f ca="1">ROUND(AL196,2)</f>
        <v>13369.78</v>
      </c>
      <c r="Z196" s="7"/>
      <c r="AA196" s="7"/>
      <c r="AB196" s="7">
        <f ca="1">ROUND(SUMIF(AA111:AA194,"=85260822",O111:O194),2)</f>
        <v>33013.59</v>
      </c>
      <c r="AC196" s="7">
        <f ca="1">ROUND(SUMIF(AA111:AA194,"=85260822",P111:P194),2)</f>
        <v>68.42</v>
      </c>
      <c r="AD196" s="7">
        <f ca="1">ROUND(SUMIF(AA111:AA194,"=85260822",Q111:Q194),2)</f>
        <v>10662.2</v>
      </c>
      <c r="AE196" s="7">
        <f ca="1">ROUND(SUMIF(AA111:AA194,"=85260822",R111:R194),2)</f>
        <v>6403.08</v>
      </c>
      <c r="AF196" s="7">
        <f ca="1">ROUND(SUMIF(AA111:AA194,"=85260822",S111:S194),2)</f>
        <v>15879.89</v>
      </c>
      <c r="AG196" s="7">
        <f>ROUND(SUMIF(AA111:AA194,"=85260822",T111:T194),2)</f>
        <v>0</v>
      </c>
      <c r="AH196" s="7">
        <f ca="1">SUMIF(AA111:AA194,"=85260822",U111:U194)</f>
        <v>20.780684</v>
      </c>
      <c r="AI196" s="7">
        <f ca="1">SUMIF(AA111:AA194,"=85260822",V111:V194)</f>
        <v>7.1993105</v>
      </c>
      <c r="AJ196" s="7">
        <f>ROUND(SUMIF(AA111:AA194,"=85260822",W111:W194),2)</f>
        <v>0</v>
      </c>
      <c r="AK196" s="7">
        <f ca="1">ROUND(SUMIF(AA111:AA194,"=85260822",X111:X194),2)</f>
        <v>22951.46</v>
      </c>
      <c r="AL196" s="7">
        <f ca="1">ROUND(SUMIF(AA111:AA194,"=85260822",Y111:Y194),2)</f>
        <v>13369.78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69334.83</v>
      </c>
      <c r="AS196" s="7">
        <f ca="1" t="shared" si="127"/>
        <v>69334.83</v>
      </c>
      <c r="AT196" s="7">
        <f ca="1" t="shared" si="127"/>
        <v>0</v>
      </c>
      <c r="AU196" s="7">
        <f ca="1" t="shared" si="127"/>
        <v>0</v>
      </c>
      <c r="AV196" s="7">
        <f ca="1" t="shared" si="127"/>
        <v>68.42</v>
      </c>
      <c r="AW196" s="7">
        <f ca="1" t="shared" si="127"/>
        <v>68.42</v>
      </c>
      <c r="AX196" s="7">
        <f ca="1" t="shared" si="127"/>
        <v>0</v>
      </c>
      <c r="AY196" s="7">
        <f ca="1" t="shared" si="127"/>
        <v>68.42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ROUND(SUMIF(AA111:AA194,"=85260822",FQ111:FQ194),2)</f>
        <v>0</v>
      </c>
      <c r="BY196" s="7">
        <f>ROUND(SUMIF(AA111:AA194,"=85260822",FR111:FR194),2)</f>
        <v>0</v>
      </c>
      <c r="BZ196" s="7">
        <f ca="1">ROUND(SUMIF(AA111:AA194,"=85260822",GL111:GL194),2)</f>
        <v>0</v>
      </c>
      <c r="CA196" s="7">
        <f ca="1">ROUND(SUMIF(AA111:AA194,"=85260822",GM111:GM194),2)</f>
        <v>69334.83</v>
      </c>
      <c r="CB196" s="7">
        <f ca="1">ROUND(SUMIF(AA111:AA194,"=85260822",GN111:GN194),2)</f>
        <v>69334.83</v>
      </c>
      <c r="CC196" s="7">
        <f ca="1">ROUND(SUMIF(AA111:AA194,"=85260822",GO111:GO194),2)</f>
        <v>0</v>
      </c>
      <c r="CD196" s="7">
        <f ca="1">ROUND(SUMIF(AA111:AA194,"=85260822",GP111:GP194),2)</f>
        <v>0</v>
      </c>
      <c r="CE196" s="7">
        <f ca="1">AC196-BX196</f>
        <v>68.42</v>
      </c>
      <c r="CF196" s="7">
        <f ca="1">AC196-BY196</f>
        <v>68.42</v>
      </c>
      <c r="CG196" s="7">
        <f ca="1">BX196-BZ196</f>
        <v>0</v>
      </c>
      <c r="CH196" s="7">
        <f ca="1">AC196-BX196-BY196+BZ196</f>
        <v>68.42</v>
      </c>
      <c r="CI196" s="7">
        <f ca="1">BY196-BZ196</f>
        <v>0</v>
      </c>
      <c r="CJ196" s="7">
        <f>ROUND(SUMIF(AA111:AA194,"=85260822",GX111:GX194),2)</f>
        <v>0</v>
      </c>
      <c r="CK196" s="7">
        <f>ROUND(SUMIF(AA111:AA194,"=85260822",GY111:GY194),2)</f>
        <v>0</v>
      </c>
      <c r="CL196" s="7">
        <f>ROUND(SUMIF(AA111:AA194,"=85260822",GZ111:GZ194),2)</f>
        <v>0</v>
      </c>
      <c r="CM196" s="7">
        <f>ROUND(SUMIF(AA111:AA194,"=85260822",HD111:HD194),2)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33013.59</v>
      </c>
      <c r="DH196" s="4">
        <f ca="1" t="shared" si="128"/>
        <v>68.42</v>
      </c>
      <c r="DI196" s="4">
        <f ca="1" t="shared" si="128"/>
        <v>10662.2</v>
      </c>
      <c r="DJ196" s="4">
        <f ca="1" t="shared" si="128"/>
        <v>6403.08</v>
      </c>
      <c r="DK196" s="4">
        <f ca="1" t="shared" si="128"/>
        <v>15879.89</v>
      </c>
      <c r="DL196" s="4">
        <f t="shared" si="128"/>
        <v>0</v>
      </c>
      <c r="DM196" s="4">
        <f ca="1">DZ196</f>
        <v>20.780684</v>
      </c>
      <c r="DN196" s="4">
        <f ca="1">EA196</f>
        <v>7.1993105</v>
      </c>
      <c r="DO196" s="4">
        <f>ROUND(EB196,2)</f>
        <v>0</v>
      </c>
      <c r="DP196" s="4">
        <f ca="1">ROUND(EC196,2)</f>
        <v>22951.46</v>
      </c>
      <c r="DQ196" s="4">
        <f ca="1">ROUND(ED196,2)</f>
        <v>13369.78</v>
      </c>
      <c r="DR196" s="4"/>
      <c r="DS196" s="4"/>
      <c r="DT196" s="4">
        <f ca="1">ROUND(SUMIF(AA111:AA194,"=85260757",O111:O194),2)</f>
        <v>33013.59</v>
      </c>
      <c r="DU196" s="4">
        <f ca="1">ROUND(SUMIF(AA111:AA194,"=85260757",P111:P194),2)</f>
        <v>68.42</v>
      </c>
      <c r="DV196" s="4">
        <f ca="1">ROUND(SUMIF(AA111:AA194,"=85260757",Q111:Q194),2)</f>
        <v>10662.2</v>
      </c>
      <c r="DW196" s="4">
        <f ca="1">ROUND(SUMIF(AA111:AA194,"=85260757",R111:R194),2)</f>
        <v>6403.08</v>
      </c>
      <c r="DX196" s="4">
        <f ca="1">ROUND(SUMIF(AA111:AA194,"=85260757",S111:S194),2)</f>
        <v>15879.89</v>
      </c>
      <c r="DY196" s="4">
        <f>ROUND(SUMIF(AA111:AA194,"=85260757",T111:T194),2)</f>
        <v>0</v>
      </c>
      <c r="DZ196" s="4">
        <f ca="1">SUMIF(AA111:AA194,"=85260757",U111:U194)</f>
        <v>20.780684</v>
      </c>
      <c r="EA196" s="4">
        <f ca="1">SUMIF(AA111:AA194,"=85260757",V111:V194)</f>
        <v>7.1993105</v>
      </c>
      <c r="EB196" s="4">
        <f>ROUND(SUMIF(AA111:AA194,"=85260757",W111:W194),2)</f>
        <v>0</v>
      </c>
      <c r="EC196" s="4">
        <f ca="1">ROUND(SUMIF(AA111:AA194,"=85260757",X111:X194),2)</f>
        <v>22951.46</v>
      </c>
      <c r="ED196" s="4">
        <f ca="1">ROUND(SUMIF(AA111:AA194,"=85260757",Y111:Y194),2)</f>
        <v>13369.78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69334.83</v>
      </c>
      <c r="EK196" s="4">
        <f ca="1" t="shared" si="129"/>
        <v>69334.83</v>
      </c>
      <c r="EL196" s="4">
        <f ca="1" t="shared" si="129"/>
        <v>0</v>
      </c>
      <c r="EM196" s="4">
        <f ca="1" t="shared" si="129"/>
        <v>0</v>
      </c>
      <c r="EN196" s="4">
        <f ca="1" t="shared" si="129"/>
        <v>68.42</v>
      </c>
      <c r="EO196" s="4">
        <f ca="1" t="shared" si="129"/>
        <v>68.42</v>
      </c>
      <c r="EP196" s="4">
        <f ca="1" t="shared" si="129"/>
        <v>0</v>
      </c>
      <c r="EQ196" s="4">
        <f ca="1" t="shared" si="129"/>
        <v>68.42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ROUND(SUMIF(AA111:AA194,"=85260757",FQ111:FQ194),2)</f>
        <v>0</v>
      </c>
      <c r="FQ196" s="4">
        <f>ROUND(SUMIF(AA111:AA194,"=85260757",FR111:FR194),2)</f>
        <v>0</v>
      </c>
      <c r="FR196" s="4">
        <f ca="1">ROUND(SUMIF(AA111:AA194,"=85260757",GL111:GL194),2)</f>
        <v>0</v>
      </c>
      <c r="FS196" s="4">
        <f ca="1">ROUND(SUMIF(AA111:AA194,"=85260757",GM111:GM194),2)</f>
        <v>69334.83</v>
      </c>
      <c r="FT196" s="4">
        <f ca="1">ROUND(SUMIF(AA111:AA194,"=85260757",GN111:GN194),2)</f>
        <v>69334.83</v>
      </c>
      <c r="FU196" s="4">
        <f ca="1">ROUND(SUMIF(AA111:AA194,"=85260757",GO111:GO194),2)</f>
        <v>0</v>
      </c>
      <c r="FV196" s="4">
        <f ca="1">ROUND(SUMIF(AA111:AA194,"=85260757",GP111:GP194),2)</f>
        <v>0</v>
      </c>
      <c r="FW196" s="4">
        <f ca="1">DU196-FP196</f>
        <v>68.42</v>
      </c>
      <c r="FX196" s="4">
        <f ca="1">DU196-FQ196</f>
        <v>68.42</v>
      </c>
      <c r="FY196" s="4">
        <f ca="1">FP196-FR196</f>
        <v>0</v>
      </c>
      <c r="FZ196" s="4">
        <f ca="1">DU196-FP196-FQ196+FR196</f>
        <v>68.42</v>
      </c>
      <c r="GA196" s="4">
        <f ca="1">FQ196-FR196</f>
        <v>0</v>
      </c>
      <c r="GB196" s="4">
        <f>ROUND(SUMIF(AA111:AA194,"=85260757",GX111:GX194),2)</f>
        <v>0</v>
      </c>
      <c r="GC196" s="4">
        <f>ROUND(SUMIF(AA111:AA194,"=85260757",GY111:GY194),2)</f>
        <v>0</v>
      </c>
      <c r="GD196" s="4">
        <f>ROUND(SUMIF(AA111:AA194,"=85260757",GZ111:GZ194),2)</f>
        <v>0</v>
      </c>
      <c r="GE196" s="4">
        <f>ROUND(SUMIF(AA111:AA194,"=85260757",HD111:HD194),2)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33013.59</v>
      </c>
      <c r="G198" s="9" t="s">
        <v>311</v>
      </c>
      <c r="H198" s="9" t="s">
        <v>312</v>
      </c>
      <c r="I198" s="9"/>
      <c r="J198" s="9"/>
      <c r="K198" s="9">
        <v>201</v>
      </c>
      <c r="L198" s="9">
        <v>1</v>
      </c>
      <c r="M198" s="9">
        <v>3</v>
      </c>
      <c r="N198" s="9" t="s">
        <v>181</v>
      </c>
      <c r="O198" s="9">
        <v>2</v>
      </c>
      <c r="P198" s="9">
        <f ca="1">ROUND(Source!DG196,O198)</f>
        <v>33013.59</v>
      </c>
      <c r="Q198" s="9"/>
      <c r="R198" s="9"/>
      <c r="S198" s="9"/>
      <c r="T198" s="9"/>
      <c r="U198" s="9"/>
      <c r="V198" s="9"/>
      <c r="W198" s="9">
        <v>33013.59</v>
      </c>
      <c r="X198" s="9">
        <v>1</v>
      </c>
      <c r="Y198" s="9">
        <v>33013.59</v>
      </c>
      <c r="Z198" s="9">
        <v>33013.59</v>
      </c>
      <c r="AA198" s="9">
        <v>1</v>
      </c>
      <c r="AB198" s="9">
        <v>33013.59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68.42</v>
      </c>
      <c r="G199" s="9" t="s">
        <v>313</v>
      </c>
      <c r="H199" s="9" t="s">
        <v>314</v>
      </c>
      <c r="I199" s="9"/>
      <c r="J199" s="9"/>
      <c r="K199" s="9">
        <v>202</v>
      </c>
      <c r="L199" s="9">
        <v>2</v>
      </c>
      <c r="M199" s="9">
        <v>3</v>
      </c>
      <c r="N199" s="9" t="s">
        <v>181</v>
      </c>
      <c r="O199" s="9">
        <v>2</v>
      </c>
      <c r="P199" s="9">
        <f ca="1">ROUND(Source!DH196,O199)</f>
        <v>68.42</v>
      </c>
      <c r="Q199" s="9"/>
      <c r="R199" s="9"/>
      <c r="S199" s="9"/>
      <c r="T199" s="9"/>
      <c r="U199" s="9"/>
      <c r="V199" s="9"/>
      <c r="W199" s="9">
        <v>68.42</v>
      </c>
      <c r="X199" s="9">
        <v>1</v>
      </c>
      <c r="Y199" s="9">
        <v>68.42</v>
      </c>
      <c r="Z199" s="9">
        <v>68.42</v>
      </c>
      <c r="AA199" s="9">
        <v>1</v>
      </c>
      <c r="AB199" s="9">
        <v>68.42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315</v>
      </c>
      <c r="H200" s="9" t="s">
        <v>316</v>
      </c>
      <c r="I200" s="9"/>
      <c r="J200" s="9"/>
      <c r="K200" s="9">
        <v>222</v>
      </c>
      <c r="L200" s="9">
        <v>3</v>
      </c>
      <c r="M200" s="9">
        <v>3</v>
      </c>
      <c r="N200" s="9" t="s">
        <v>181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68.42</v>
      </c>
      <c r="G201" s="9" t="s">
        <v>317</v>
      </c>
      <c r="H201" s="9" t="s">
        <v>318</v>
      </c>
      <c r="I201" s="9"/>
      <c r="J201" s="9"/>
      <c r="K201" s="9">
        <v>225</v>
      </c>
      <c r="L201" s="9">
        <v>4</v>
      </c>
      <c r="M201" s="9">
        <v>3</v>
      </c>
      <c r="N201" s="9" t="s">
        <v>181</v>
      </c>
      <c r="O201" s="9">
        <v>2</v>
      </c>
      <c r="P201" s="9">
        <f ca="1">ROUND(Source!EN196,O201)</f>
        <v>68.42</v>
      </c>
      <c r="Q201" s="9"/>
      <c r="R201" s="9"/>
      <c r="S201" s="9"/>
      <c r="T201" s="9"/>
      <c r="U201" s="9"/>
      <c r="V201" s="9"/>
      <c r="W201" s="9">
        <v>68.42</v>
      </c>
      <c r="X201" s="9">
        <v>1</v>
      </c>
      <c r="Y201" s="9">
        <v>68.42</v>
      </c>
      <c r="Z201" s="9">
        <v>68.42</v>
      </c>
      <c r="AA201" s="9">
        <v>1</v>
      </c>
      <c r="AB201" s="9">
        <v>68.42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68.42</v>
      </c>
      <c r="G202" s="9" t="s">
        <v>319</v>
      </c>
      <c r="H202" s="9" t="s">
        <v>320</v>
      </c>
      <c r="I202" s="9"/>
      <c r="J202" s="9"/>
      <c r="K202" s="9">
        <v>226</v>
      </c>
      <c r="L202" s="9">
        <v>5</v>
      </c>
      <c r="M202" s="9">
        <v>3</v>
      </c>
      <c r="N202" s="9" t="s">
        <v>181</v>
      </c>
      <c r="O202" s="9">
        <v>2</v>
      </c>
      <c r="P202" s="9">
        <f ca="1">ROUND(Source!EO196,O202)</f>
        <v>68.42</v>
      </c>
      <c r="Q202" s="9"/>
      <c r="R202" s="9"/>
      <c r="S202" s="9"/>
      <c r="T202" s="9"/>
      <c r="U202" s="9"/>
      <c r="V202" s="9"/>
      <c r="W202" s="9">
        <v>68.42</v>
      </c>
      <c r="X202" s="9">
        <v>1</v>
      </c>
      <c r="Y202" s="9">
        <v>68.42</v>
      </c>
      <c r="Z202" s="9">
        <v>68.42</v>
      </c>
      <c r="AA202" s="9">
        <v>1</v>
      </c>
      <c r="AB202" s="9">
        <v>68.42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321</v>
      </c>
      <c r="H203" s="9" t="s">
        <v>322</v>
      </c>
      <c r="I203" s="9"/>
      <c r="J203" s="9"/>
      <c r="K203" s="9">
        <v>227</v>
      </c>
      <c r="L203" s="9">
        <v>6</v>
      </c>
      <c r="M203" s="9">
        <v>3</v>
      </c>
      <c r="N203" s="9" t="s">
        <v>181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68.42</v>
      </c>
      <c r="G204" s="9" t="s">
        <v>323</v>
      </c>
      <c r="H204" s="9" t="s">
        <v>324</v>
      </c>
      <c r="I204" s="9"/>
      <c r="J204" s="9"/>
      <c r="K204" s="9">
        <v>228</v>
      </c>
      <c r="L204" s="9">
        <v>7</v>
      </c>
      <c r="M204" s="9">
        <v>3</v>
      </c>
      <c r="N204" s="9" t="s">
        <v>181</v>
      </c>
      <c r="O204" s="9">
        <v>2</v>
      </c>
      <c r="P204" s="9">
        <f ca="1">ROUND(Source!EQ196,O204)</f>
        <v>68.42</v>
      </c>
      <c r="Q204" s="9"/>
      <c r="R204" s="9"/>
      <c r="S204" s="9"/>
      <c r="T204" s="9"/>
      <c r="U204" s="9"/>
      <c r="V204" s="9"/>
      <c r="W204" s="9">
        <v>68.42</v>
      </c>
      <c r="X204" s="9">
        <v>1</v>
      </c>
      <c r="Y204" s="9">
        <v>68.42</v>
      </c>
      <c r="Z204" s="9">
        <v>68.42</v>
      </c>
      <c r="AA204" s="9">
        <v>1</v>
      </c>
      <c r="AB204" s="9">
        <v>68.42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325</v>
      </c>
      <c r="H205" s="9" t="s">
        <v>326</v>
      </c>
      <c r="I205" s="9"/>
      <c r="J205" s="9"/>
      <c r="K205" s="9">
        <v>216</v>
      </c>
      <c r="L205" s="9">
        <v>8</v>
      </c>
      <c r="M205" s="9">
        <v>3</v>
      </c>
      <c r="N205" s="9" t="s">
        <v>181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327</v>
      </c>
      <c r="H206" s="9" t="s">
        <v>328</v>
      </c>
      <c r="I206" s="9"/>
      <c r="J206" s="9"/>
      <c r="K206" s="9">
        <v>223</v>
      </c>
      <c r="L206" s="9">
        <v>9</v>
      </c>
      <c r="M206" s="9">
        <v>3</v>
      </c>
      <c r="N206" s="9" t="s">
        <v>181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329</v>
      </c>
      <c r="H207" s="9" t="s">
        <v>330</v>
      </c>
      <c r="I207" s="9"/>
      <c r="J207" s="9"/>
      <c r="K207" s="9">
        <v>229</v>
      </c>
      <c r="L207" s="9">
        <v>10</v>
      </c>
      <c r="M207" s="9">
        <v>3</v>
      </c>
      <c r="N207" s="9" t="s">
        <v>181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10662.2</v>
      </c>
      <c r="G208" s="9" t="s">
        <v>331</v>
      </c>
      <c r="H208" s="9" t="s">
        <v>332</v>
      </c>
      <c r="I208" s="9"/>
      <c r="J208" s="9"/>
      <c r="K208" s="9">
        <v>203</v>
      </c>
      <c r="L208" s="9">
        <v>11</v>
      </c>
      <c r="M208" s="9">
        <v>3</v>
      </c>
      <c r="N208" s="9" t="s">
        <v>181</v>
      </c>
      <c r="O208" s="9">
        <v>2</v>
      </c>
      <c r="P208" s="9">
        <f ca="1">ROUND(Source!DI196,O208)</f>
        <v>10662.2</v>
      </c>
      <c r="Q208" s="9"/>
      <c r="R208" s="9"/>
      <c r="S208" s="9"/>
      <c r="T208" s="9"/>
      <c r="U208" s="9"/>
      <c r="V208" s="9"/>
      <c r="W208" s="9">
        <v>10662.2</v>
      </c>
      <c r="X208" s="9">
        <v>1</v>
      </c>
      <c r="Y208" s="9">
        <v>10662.2</v>
      </c>
      <c r="Z208" s="9">
        <v>10662.2</v>
      </c>
      <c r="AA208" s="9">
        <v>1</v>
      </c>
      <c r="AB208" s="9">
        <v>10662.2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333</v>
      </c>
      <c r="H209" s="9" t="s">
        <v>334</v>
      </c>
      <c r="I209" s="9"/>
      <c r="J209" s="9"/>
      <c r="K209" s="9">
        <v>231</v>
      </c>
      <c r="L209" s="9">
        <v>12</v>
      </c>
      <c r="M209" s="9">
        <v>3</v>
      </c>
      <c r="N209" s="9" t="s">
        <v>181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6403.08</v>
      </c>
      <c r="G210" s="9" t="s">
        <v>335</v>
      </c>
      <c r="H210" s="9" t="s">
        <v>336</v>
      </c>
      <c r="I210" s="9"/>
      <c r="J210" s="9"/>
      <c r="K210" s="9">
        <v>204</v>
      </c>
      <c r="L210" s="9">
        <v>13</v>
      </c>
      <c r="M210" s="9">
        <v>3</v>
      </c>
      <c r="N210" s="9" t="s">
        <v>181</v>
      </c>
      <c r="O210" s="9">
        <v>2</v>
      </c>
      <c r="P210" s="9">
        <f ca="1">ROUND(Source!DJ196,O210)</f>
        <v>6403.08</v>
      </c>
      <c r="Q210" s="9"/>
      <c r="R210" s="9"/>
      <c r="S210" s="9"/>
      <c r="T210" s="9"/>
      <c r="U210" s="9"/>
      <c r="V210" s="9"/>
      <c r="W210" s="9">
        <v>6403.08</v>
      </c>
      <c r="X210" s="9">
        <v>1</v>
      </c>
      <c r="Y210" s="9">
        <v>6403.08</v>
      </c>
      <c r="Z210" s="9">
        <v>6403.08</v>
      </c>
      <c r="AA210" s="9">
        <v>1</v>
      </c>
      <c r="AB210" s="9">
        <v>6403.08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15879.89</v>
      </c>
      <c r="G211" s="9" t="s">
        <v>337</v>
      </c>
      <c r="H211" s="9" t="s">
        <v>338</v>
      </c>
      <c r="I211" s="9"/>
      <c r="J211" s="9"/>
      <c r="K211" s="9">
        <v>205</v>
      </c>
      <c r="L211" s="9">
        <v>14</v>
      </c>
      <c r="M211" s="9">
        <v>3</v>
      </c>
      <c r="N211" s="9" t="s">
        <v>181</v>
      </c>
      <c r="O211" s="9">
        <v>2</v>
      </c>
      <c r="P211" s="9">
        <f ca="1">ROUND(Source!DK196,O211)</f>
        <v>15879.89</v>
      </c>
      <c r="Q211" s="9"/>
      <c r="R211" s="9"/>
      <c r="S211" s="9"/>
      <c r="T211" s="9"/>
      <c r="U211" s="9"/>
      <c r="V211" s="9"/>
      <c r="W211" s="9">
        <v>15879.89</v>
      </c>
      <c r="X211" s="9">
        <v>1</v>
      </c>
      <c r="Y211" s="9">
        <v>15879.89</v>
      </c>
      <c r="Z211" s="9">
        <v>15879.89</v>
      </c>
      <c r="AA211" s="9">
        <v>1</v>
      </c>
      <c r="AB211" s="9">
        <v>15879.89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339</v>
      </c>
      <c r="H212" s="9" t="s">
        <v>340</v>
      </c>
      <c r="I212" s="9"/>
      <c r="J212" s="9"/>
      <c r="K212" s="9">
        <v>232</v>
      </c>
      <c r="L212" s="9">
        <v>15</v>
      </c>
      <c r="M212" s="9">
        <v>3</v>
      </c>
      <c r="N212" s="9" t="s">
        <v>181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69334.83</v>
      </c>
      <c r="G213" s="9" t="s">
        <v>341</v>
      </c>
      <c r="H213" s="9" t="s">
        <v>342</v>
      </c>
      <c r="I213" s="9"/>
      <c r="J213" s="9"/>
      <c r="K213" s="9">
        <v>214</v>
      </c>
      <c r="L213" s="9">
        <v>16</v>
      </c>
      <c r="M213" s="9">
        <v>3</v>
      </c>
      <c r="N213" s="9" t="s">
        <v>181</v>
      </c>
      <c r="O213" s="9">
        <v>2</v>
      </c>
      <c r="P213" s="9">
        <f ca="1">ROUND(Source!EK196,O213)</f>
        <v>69334.83</v>
      </c>
      <c r="Q213" s="9"/>
      <c r="R213" s="9"/>
      <c r="S213" s="9"/>
      <c r="T213" s="9"/>
      <c r="U213" s="9"/>
      <c r="V213" s="9"/>
      <c r="W213" s="9">
        <v>69334.83</v>
      </c>
      <c r="X213" s="9">
        <v>1</v>
      </c>
      <c r="Y213" s="9">
        <v>69334.83</v>
      </c>
      <c r="Z213" s="9">
        <v>69334.83</v>
      </c>
      <c r="AA213" s="9">
        <v>1</v>
      </c>
      <c r="AB213" s="9">
        <v>69334.83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0</v>
      </c>
      <c r="G214" s="9" t="s">
        <v>343</v>
      </c>
      <c r="H214" s="9" t="s">
        <v>344</v>
      </c>
      <c r="I214" s="9"/>
      <c r="J214" s="9"/>
      <c r="K214" s="9">
        <v>215</v>
      </c>
      <c r="L214" s="9">
        <v>17</v>
      </c>
      <c r="M214" s="9">
        <v>3</v>
      </c>
      <c r="N214" s="9" t="s">
        <v>181</v>
      </c>
      <c r="O214" s="9">
        <v>2</v>
      </c>
      <c r="P214" s="9">
        <f ca="1">ROUND(Source!EL196,O214)</f>
        <v>0</v>
      </c>
      <c r="Q214" s="9"/>
      <c r="R214" s="9"/>
      <c r="S214" s="9"/>
      <c r="T214" s="9"/>
      <c r="U214" s="9"/>
      <c r="V214" s="9"/>
      <c r="W214" s="9">
        <v>0</v>
      </c>
      <c r="X214" s="9">
        <v>1</v>
      </c>
      <c r="Y214" s="9">
        <v>0</v>
      </c>
      <c r="Z214" s="9">
        <v>0</v>
      </c>
      <c r="AA214" s="9">
        <v>1</v>
      </c>
      <c r="AB214" s="9">
        <v>0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345</v>
      </c>
      <c r="H215" s="9" t="s">
        <v>346</v>
      </c>
      <c r="I215" s="9"/>
      <c r="J215" s="9"/>
      <c r="K215" s="9">
        <v>217</v>
      </c>
      <c r="L215" s="9">
        <v>18</v>
      </c>
      <c r="M215" s="9">
        <v>3</v>
      </c>
      <c r="N215" s="9" t="s">
        <v>181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347</v>
      </c>
      <c r="H216" s="9" t="s">
        <v>348</v>
      </c>
      <c r="I216" s="9"/>
      <c r="J216" s="9"/>
      <c r="K216" s="9">
        <v>230</v>
      </c>
      <c r="L216" s="9">
        <v>19</v>
      </c>
      <c r="M216" s="9">
        <v>3</v>
      </c>
      <c r="N216" s="9" t="s">
        <v>181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349</v>
      </c>
      <c r="H217" s="9" t="s">
        <v>350</v>
      </c>
      <c r="I217" s="9"/>
      <c r="J217" s="9"/>
      <c r="K217" s="9">
        <v>206</v>
      </c>
      <c r="L217" s="9">
        <v>20</v>
      </c>
      <c r="M217" s="9">
        <v>3</v>
      </c>
      <c r="N217" s="9" t="s">
        <v>181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20.780684</v>
      </c>
      <c r="G218" s="9" t="s">
        <v>351</v>
      </c>
      <c r="H218" s="9" t="s">
        <v>352</v>
      </c>
      <c r="I218" s="9"/>
      <c r="J218" s="9"/>
      <c r="K218" s="9">
        <v>207</v>
      </c>
      <c r="L218" s="9">
        <v>21</v>
      </c>
      <c r="M218" s="9">
        <v>3</v>
      </c>
      <c r="N218" s="9" t="s">
        <v>181</v>
      </c>
      <c r="O218" s="9">
        <v>7</v>
      </c>
      <c r="P218" s="9">
        <f ca="1">ROUND(Source!DM196,O218)</f>
        <v>20.780684</v>
      </c>
      <c r="Q218" s="9"/>
      <c r="R218" s="9"/>
      <c r="S218" s="9"/>
      <c r="T218" s="9"/>
      <c r="U218" s="9"/>
      <c r="V218" s="9"/>
      <c r="W218" s="9">
        <v>20.780684</v>
      </c>
      <c r="X218" s="9">
        <v>1</v>
      </c>
      <c r="Y218" s="9">
        <v>20.780684</v>
      </c>
      <c r="Z218" s="9">
        <v>20.780684</v>
      </c>
      <c r="AA218" s="9">
        <v>1</v>
      </c>
      <c r="AB218" s="9">
        <v>20.780684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7.1993105</v>
      </c>
      <c r="G219" s="9" t="s">
        <v>353</v>
      </c>
      <c r="H219" s="9" t="s">
        <v>354</v>
      </c>
      <c r="I219" s="9"/>
      <c r="J219" s="9"/>
      <c r="K219" s="9">
        <v>208</v>
      </c>
      <c r="L219" s="9">
        <v>22</v>
      </c>
      <c r="M219" s="9">
        <v>3</v>
      </c>
      <c r="N219" s="9" t="s">
        <v>181</v>
      </c>
      <c r="O219" s="9">
        <v>7</v>
      </c>
      <c r="P219" s="9">
        <f ca="1">ROUND(Source!DN196,O219)</f>
        <v>7.1993105</v>
      </c>
      <c r="Q219" s="9"/>
      <c r="R219" s="9"/>
      <c r="S219" s="9"/>
      <c r="T219" s="9"/>
      <c r="U219" s="9"/>
      <c r="V219" s="9"/>
      <c r="W219" s="9">
        <v>7.1993105</v>
      </c>
      <c r="X219" s="9">
        <v>1</v>
      </c>
      <c r="Y219" s="9">
        <v>7.1993105</v>
      </c>
      <c r="Z219" s="9">
        <v>7.1993105</v>
      </c>
      <c r="AA219" s="9">
        <v>1</v>
      </c>
      <c r="AB219" s="9">
        <v>7.1993105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355</v>
      </c>
      <c r="H220" s="9" t="s">
        <v>356</v>
      </c>
      <c r="I220" s="9"/>
      <c r="J220" s="9"/>
      <c r="K220" s="9">
        <v>209</v>
      </c>
      <c r="L220" s="9">
        <v>23</v>
      </c>
      <c r="M220" s="9">
        <v>3</v>
      </c>
      <c r="N220" s="9" t="s">
        <v>181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357</v>
      </c>
      <c r="H221" s="9" t="s">
        <v>358</v>
      </c>
      <c r="I221" s="9"/>
      <c r="J221" s="9"/>
      <c r="K221" s="9">
        <v>233</v>
      </c>
      <c r="L221" s="9">
        <v>24</v>
      </c>
      <c r="M221" s="9">
        <v>3</v>
      </c>
      <c r="N221" s="9" t="s">
        <v>181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22951.46</v>
      </c>
      <c r="G222" s="9" t="s">
        <v>359</v>
      </c>
      <c r="H222" s="9" t="s">
        <v>360</v>
      </c>
      <c r="I222" s="9"/>
      <c r="J222" s="9"/>
      <c r="K222" s="9">
        <v>210</v>
      </c>
      <c r="L222" s="9">
        <v>25</v>
      </c>
      <c r="M222" s="9">
        <v>3</v>
      </c>
      <c r="N222" s="9" t="s">
        <v>181</v>
      </c>
      <c r="O222" s="9">
        <v>2</v>
      </c>
      <c r="P222" s="9">
        <f ca="1">ROUND(Source!DP196,O222)</f>
        <v>22951.46</v>
      </c>
      <c r="Q222" s="9"/>
      <c r="R222" s="9"/>
      <c r="S222" s="9"/>
      <c r="T222" s="9"/>
      <c r="U222" s="9"/>
      <c r="V222" s="9"/>
      <c r="W222" s="9">
        <v>22951.46</v>
      </c>
      <c r="X222" s="9">
        <v>1</v>
      </c>
      <c r="Y222" s="9">
        <v>22951.46</v>
      </c>
      <c r="Z222" s="9">
        <v>22951.46</v>
      </c>
      <c r="AA222" s="9">
        <v>1</v>
      </c>
      <c r="AB222" s="9">
        <v>22951.46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13369.78</v>
      </c>
      <c r="G223" s="9" t="s">
        <v>361</v>
      </c>
      <c r="H223" s="9" t="s">
        <v>362</v>
      </c>
      <c r="I223" s="9"/>
      <c r="J223" s="9"/>
      <c r="K223" s="9">
        <v>211</v>
      </c>
      <c r="L223" s="9">
        <v>26</v>
      </c>
      <c r="M223" s="9">
        <v>3</v>
      </c>
      <c r="N223" s="9" t="s">
        <v>181</v>
      </c>
      <c r="O223" s="9">
        <v>2</v>
      </c>
      <c r="P223" s="9">
        <f ca="1">ROUND(Source!DQ196,O223)</f>
        <v>13369.78</v>
      </c>
      <c r="Q223" s="9"/>
      <c r="R223" s="9"/>
      <c r="S223" s="9"/>
      <c r="T223" s="9"/>
      <c r="U223" s="9"/>
      <c r="V223" s="9"/>
      <c r="W223" s="9">
        <v>13369.78</v>
      </c>
      <c r="X223" s="9">
        <v>1</v>
      </c>
      <c r="Y223" s="9">
        <v>13369.78</v>
      </c>
      <c r="Z223" s="9">
        <v>13369.78</v>
      </c>
      <c r="AA223" s="9">
        <v>1</v>
      </c>
      <c r="AB223" s="9">
        <v>13369.78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69334.83</v>
      </c>
      <c r="G224" s="9" t="s">
        <v>363</v>
      </c>
      <c r="H224" s="9" t="s">
        <v>364</v>
      </c>
      <c r="I224" s="9"/>
      <c r="J224" s="9"/>
      <c r="K224" s="9">
        <v>224</v>
      </c>
      <c r="L224" s="9">
        <v>27</v>
      </c>
      <c r="M224" s="9">
        <v>3</v>
      </c>
      <c r="N224" s="9" t="s">
        <v>181</v>
      </c>
      <c r="O224" s="9">
        <v>2</v>
      </c>
      <c r="P224" s="9">
        <f ca="1">ROUND(Source!EJ196,O224)</f>
        <v>69334.83</v>
      </c>
      <c r="Q224" s="9"/>
      <c r="R224" s="9"/>
      <c r="S224" s="9"/>
      <c r="T224" s="9"/>
      <c r="U224" s="9"/>
      <c r="V224" s="9"/>
      <c r="W224" s="9">
        <v>69334.83</v>
      </c>
      <c r="X224" s="9">
        <v>1</v>
      </c>
      <c r="Y224" s="9">
        <v>69334.83</v>
      </c>
      <c r="Z224" s="9">
        <v>69334.83</v>
      </c>
      <c r="AA224" s="9">
        <v>1</v>
      </c>
      <c r="AB224" s="9">
        <v>69334.83</v>
      </c>
    </row>
    <row r="226" spans="1:88">
      <c r="A226" s="1">
        <v>4</v>
      </c>
      <c r="B226" s="1">
        <v>0</v>
      </c>
      <c r="C226" s="1"/>
      <c r="D226" s="1">
        <f>ROW(A255)</f>
        <v>255</v>
      </c>
      <c r="E226" s="1"/>
      <c r="F226" s="1" t="s">
        <v>206</v>
      </c>
      <c r="G226" s="1" t="s">
        <v>480</v>
      </c>
      <c r="H226" s="1" t="s">
        <v>181</v>
      </c>
      <c r="I226" s="1">
        <v>0</v>
      </c>
      <c r="J226" s="1"/>
      <c r="K226" s="1">
        <v>0</v>
      </c>
      <c r="L226" s="1"/>
      <c r="M226" s="1" t="s">
        <v>181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181</v>
      </c>
      <c r="V226" s="1">
        <v>0</v>
      </c>
      <c r="W226" s="1"/>
      <c r="X226" s="1"/>
      <c r="Y226" s="1"/>
      <c r="Z226" s="1"/>
      <c r="AA226" s="1"/>
      <c r="AB226" s="1" t="s">
        <v>181</v>
      </c>
      <c r="AC226" s="1" t="s">
        <v>181</v>
      </c>
      <c r="AD226" s="1" t="s">
        <v>181</v>
      </c>
      <c r="AE226" s="1" t="s">
        <v>181</v>
      </c>
      <c r="AF226" s="1" t="s">
        <v>181</v>
      </c>
      <c r="AG226" s="1" t="s">
        <v>181</v>
      </c>
      <c r="AH226" s="1"/>
      <c r="AI226" s="1"/>
      <c r="AJ226" s="1"/>
      <c r="AK226" s="1"/>
      <c r="AL226" s="1"/>
      <c r="AM226" s="1"/>
      <c r="AN226" s="1"/>
      <c r="AO226" s="1"/>
      <c r="AP226" s="1" t="s">
        <v>181</v>
      </c>
      <c r="AQ226" s="1" t="s">
        <v>181</v>
      </c>
      <c r="AR226" s="1" t="s">
        <v>181</v>
      </c>
      <c r="AS226" s="1"/>
      <c r="AT226" s="1"/>
      <c r="AU226" s="1"/>
      <c r="AV226" s="1"/>
      <c r="AW226" s="1"/>
      <c r="AX226" s="1"/>
      <c r="AY226" s="1"/>
      <c r="AZ226" s="1" t="s">
        <v>181</v>
      </c>
      <c r="BA226" s="1"/>
      <c r="BB226" s="1" t="s">
        <v>181</v>
      </c>
      <c r="BC226" s="1" t="s">
        <v>181</v>
      </c>
      <c r="BD226" s="1" t="s">
        <v>181</v>
      </c>
      <c r="BE226" s="1" t="s">
        <v>181</v>
      </c>
      <c r="BF226" s="1" t="s">
        <v>181</v>
      </c>
      <c r="BG226" s="1" t="s">
        <v>181</v>
      </c>
      <c r="BH226" s="1" t="s">
        <v>181</v>
      </c>
      <c r="BI226" s="1" t="s">
        <v>181</v>
      </c>
      <c r="BJ226" s="1" t="s">
        <v>181</v>
      </c>
      <c r="BK226" s="1" t="s">
        <v>181</v>
      </c>
      <c r="BL226" s="1" t="s">
        <v>181</v>
      </c>
      <c r="BM226" s="1" t="s">
        <v>181</v>
      </c>
      <c r="BN226" s="1" t="s">
        <v>181</v>
      </c>
      <c r="BO226" s="1" t="s">
        <v>181</v>
      </c>
      <c r="BP226" s="1" t="s">
        <v>181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0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0</v>
      </c>
      <c r="P228" s="7">
        <f ca="1" t="shared" si="131"/>
        <v>0</v>
      </c>
      <c r="Q228" s="7">
        <f ca="1" t="shared" si="131"/>
        <v>0</v>
      </c>
      <c r="R228" s="7">
        <f ca="1" t="shared" si="131"/>
        <v>0</v>
      </c>
      <c r="S228" s="7">
        <f ca="1" t="shared" si="131"/>
        <v>0</v>
      </c>
      <c r="T228" s="7">
        <f t="shared" si="131"/>
        <v>0</v>
      </c>
      <c r="U228" s="7">
        <f ca="1" t="shared" si="131"/>
        <v>0</v>
      </c>
      <c r="V228" s="7">
        <f ca="1" t="shared" si="131"/>
        <v>0</v>
      </c>
      <c r="W228" s="7">
        <f t="shared" si="131"/>
        <v>0</v>
      </c>
      <c r="X228" s="7">
        <f ca="1" t="shared" si="131"/>
        <v>0</v>
      </c>
      <c r="Y228" s="7">
        <f ca="1" t="shared" si="131"/>
        <v>0</v>
      </c>
      <c r="Z228" s="7">
        <f t="shared" si="131"/>
        <v>0</v>
      </c>
      <c r="AA228" s="7">
        <f t="shared" si="131"/>
        <v>0</v>
      </c>
      <c r="AB228" s="7">
        <f ca="1" t="shared" si="131"/>
        <v>0</v>
      </c>
      <c r="AC228" s="7">
        <f ca="1" t="shared" si="131"/>
        <v>0</v>
      </c>
      <c r="AD228" s="7">
        <f ca="1" t="shared" si="131"/>
        <v>0</v>
      </c>
      <c r="AE228" s="7">
        <f ca="1" t="shared" si="131"/>
        <v>0</v>
      </c>
      <c r="AF228" s="7">
        <f ca="1" t="shared" si="131"/>
        <v>0</v>
      </c>
      <c r="AG228" s="7">
        <f t="shared" si="131"/>
        <v>0</v>
      </c>
      <c r="AH228" s="7">
        <f ca="1" t="shared" si="131"/>
        <v>0</v>
      </c>
      <c r="AI228" s="7">
        <f ca="1" t="shared" si="131"/>
        <v>0</v>
      </c>
      <c r="AJ228" s="7">
        <f t="shared" si="131"/>
        <v>0</v>
      </c>
      <c r="AK228" s="7">
        <f ca="1" t="shared" si="131"/>
        <v>0</v>
      </c>
      <c r="AL228" s="7">
        <f ca="1" t="shared" si="131"/>
        <v>0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0</v>
      </c>
      <c r="AS228" s="7">
        <f ca="1" t="shared" si="131"/>
        <v>0</v>
      </c>
      <c r="AT228" s="7">
        <f ca="1" t="shared" si="131"/>
        <v>0</v>
      </c>
      <c r="AU228" s="7">
        <f ca="1" t="shared" si="131"/>
        <v>0</v>
      </c>
      <c r="AV228" s="7">
        <f ca="1" t="shared" si="131"/>
        <v>0</v>
      </c>
      <c r="AW228" s="7">
        <f ca="1" t="shared" si="131"/>
        <v>0</v>
      </c>
      <c r="AX228" s="7">
        <f ca="1" t="shared" si="131"/>
        <v>0</v>
      </c>
      <c r="AY228" s="7">
        <f ca="1" t="shared" si="131"/>
        <v>0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0</v>
      </c>
      <c r="CB228" s="7">
        <f ca="1" t="shared" si="132"/>
        <v>0</v>
      </c>
      <c r="CC228" s="7">
        <f ca="1" t="shared" si="132"/>
        <v>0</v>
      </c>
      <c r="CD228" s="7">
        <f ca="1" t="shared" si="132"/>
        <v>0</v>
      </c>
      <c r="CE228" s="7">
        <f ca="1" t="shared" si="132"/>
        <v>0</v>
      </c>
      <c r="CF228" s="7">
        <f ca="1" t="shared" si="132"/>
        <v>0</v>
      </c>
      <c r="CG228" s="7">
        <f ca="1" t="shared" si="132"/>
        <v>0</v>
      </c>
      <c r="CH228" s="7">
        <f ca="1" t="shared" si="132"/>
        <v>0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0</v>
      </c>
      <c r="DH228" s="4">
        <f ca="1" t="shared" si="132"/>
        <v>0</v>
      </c>
      <c r="DI228" s="4">
        <f ca="1" t="shared" si="132"/>
        <v>0</v>
      </c>
      <c r="DJ228" s="4">
        <f ca="1" t="shared" si="132"/>
        <v>0</v>
      </c>
      <c r="DK228" s="4">
        <f ca="1" t="shared" si="132"/>
        <v>0</v>
      </c>
      <c r="DL228" s="4">
        <f t="shared" si="132"/>
        <v>0</v>
      </c>
      <c r="DM228" s="4">
        <f ca="1" t="shared" si="132"/>
        <v>0</v>
      </c>
      <c r="DN228" s="4">
        <f ca="1" t="shared" si="132"/>
        <v>0</v>
      </c>
      <c r="DO228" s="4">
        <f t="shared" si="132"/>
        <v>0</v>
      </c>
      <c r="DP228" s="4">
        <f ca="1" t="shared" si="132"/>
        <v>0</v>
      </c>
      <c r="DQ228" s="4">
        <f ca="1" t="shared" si="132"/>
        <v>0</v>
      </c>
      <c r="DR228" s="4">
        <f t="shared" si="132"/>
        <v>0</v>
      </c>
      <c r="DS228" s="4">
        <f t="shared" si="132"/>
        <v>0</v>
      </c>
      <c r="DT228" s="4">
        <f ca="1" t="shared" si="132"/>
        <v>0</v>
      </c>
      <c r="DU228" s="4">
        <f ca="1" t="shared" si="132"/>
        <v>0</v>
      </c>
      <c r="DV228" s="4">
        <f ca="1" t="shared" si="132"/>
        <v>0</v>
      </c>
      <c r="DW228" s="4">
        <f ca="1" t="shared" si="132"/>
        <v>0</v>
      </c>
      <c r="DX228" s="4">
        <f ca="1" t="shared" si="132"/>
        <v>0</v>
      </c>
      <c r="DY228" s="4">
        <f t="shared" si="132"/>
        <v>0</v>
      </c>
      <c r="DZ228" s="4">
        <f ca="1" t="shared" si="132"/>
        <v>0</v>
      </c>
      <c r="EA228" s="4">
        <f ca="1" t="shared" si="132"/>
        <v>0</v>
      </c>
      <c r="EB228" s="4">
        <f t="shared" si="132"/>
        <v>0</v>
      </c>
      <c r="EC228" s="4">
        <f ca="1" t="shared" si="132"/>
        <v>0</v>
      </c>
      <c r="ED228" s="4">
        <f ca="1" t="shared" si="132"/>
        <v>0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0</v>
      </c>
      <c r="EK228" s="4">
        <f ca="1" t="shared" si="132"/>
        <v>0</v>
      </c>
      <c r="EL228" s="4">
        <f ca="1" t="shared" si="132"/>
        <v>0</v>
      </c>
      <c r="EM228" s="4">
        <f ca="1" t="shared" ref="EM228:GX228" si="133">EM255</f>
        <v>0</v>
      </c>
      <c r="EN228" s="4">
        <f ca="1" t="shared" si="133"/>
        <v>0</v>
      </c>
      <c r="EO228" s="4">
        <f ca="1" t="shared" si="133"/>
        <v>0</v>
      </c>
      <c r="EP228" s="4">
        <f ca="1" t="shared" si="133"/>
        <v>0</v>
      </c>
      <c r="EQ228" s="4">
        <f ca="1" t="shared" si="133"/>
        <v>0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0</v>
      </c>
      <c r="FT228" s="4">
        <f ca="1" t="shared" si="133"/>
        <v>0</v>
      </c>
      <c r="FU228" s="4">
        <f ca="1" t="shared" si="133"/>
        <v>0</v>
      </c>
      <c r="FV228" s="4">
        <f ca="1" t="shared" si="133"/>
        <v>0</v>
      </c>
      <c r="FW228" s="4">
        <f ca="1" t="shared" si="133"/>
        <v>0</v>
      </c>
      <c r="FX228" s="4">
        <f ca="1" t="shared" si="133"/>
        <v>0</v>
      </c>
      <c r="FY228" s="4">
        <f ca="1" t="shared" si="133"/>
        <v>0</v>
      </c>
      <c r="FZ228" s="4">
        <f ca="1" t="shared" si="133"/>
        <v>0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0</v>
      </c>
      <c r="C230" s="8">
        <f>ROW(SmtRes!A669)</f>
        <v>669</v>
      </c>
      <c r="D230" s="8">
        <f>ROW(EtalonRes!A899)</f>
        <v>899</v>
      </c>
      <c r="E230" s="8" t="s">
        <v>481</v>
      </c>
      <c r="F230" s="8" t="s">
        <v>470</v>
      </c>
      <c r="G230" s="8" t="s">
        <v>482</v>
      </c>
      <c r="H230" s="8" t="s">
        <v>472</v>
      </c>
      <c r="I230" s="8">
        <v>0</v>
      </c>
      <c r="J230" s="8">
        <v>0</v>
      </c>
      <c r="K230" s="8">
        <v>0</v>
      </c>
      <c r="L230" s="8">
        <v>0.0015</v>
      </c>
      <c r="M230" s="8">
        <v>0</v>
      </c>
      <c r="N230" s="8">
        <f t="shared" ref="N230:N253" si="134">ROUND(L230-M230,4)</f>
        <v>0.0015</v>
      </c>
      <c r="O230" s="8">
        <f ca="1" t="shared" ref="O230:O235" si="135">ROUND(CP230,2)</f>
        <v>0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0</v>
      </c>
      <c r="T230" s="8">
        <f t="shared" ref="T230:T253" si="136">ROUND(CU230*I230,2)</f>
        <v>0</v>
      </c>
      <c r="U230" s="8">
        <f ca="1">SUMIF(SmtRes!AQ669:SmtRes!AQ669,"=1",SmtRes!CV669:SmtRes!CV669)</f>
        <v>0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0</v>
      </c>
      <c r="Y230" s="8">
        <f ca="1" t="shared" ref="Y230:Y253" si="139">ROUND(CZ230,2)</f>
        <v>0</v>
      </c>
      <c r="Z230" s="8"/>
      <c r="AA230" s="8">
        <v>85260822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181</v>
      </c>
      <c r="BE230" s="8" t="s">
        <v>181</v>
      </c>
      <c r="BF230" s="8" t="s">
        <v>181</v>
      </c>
      <c r="BG230" s="8" t="s">
        <v>181</v>
      </c>
      <c r="BH230" s="8">
        <v>0</v>
      </c>
      <c r="BI230" s="8">
        <v>1</v>
      </c>
      <c r="BJ230" s="8" t="s">
        <v>473</v>
      </c>
      <c r="BK230" s="8"/>
      <c r="BL230" s="8"/>
      <c r="BM230" s="8">
        <v>1003</v>
      </c>
      <c r="BN230" s="8">
        <v>0</v>
      </c>
      <c r="BO230" s="8" t="s">
        <v>181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181</v>
      </c>
      <c r="BZ230" s="8">
        <v>89</v>
      </c>
      <c r="CA230" s="8">
        <v>40</v>
      </c>
      <c r="CB230" s="8" t="s">
        <v>181</v>
      </c>
      <c r="CC230" s="8"/>
      <c r="CD230" s="8"/>
      <c r="CE230" s="8">
        <v>0</v>
      </c>
      <c r="CF230" s="8">
        <v>0</v>
      </c>
      <c r="CG230" s="8">
        <v>0</v>
      </c>
      <c r="CH230" s="8">
        <v>11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369</v>
      </c>
      <c r="CO230" s="8">
        <v>0</v>
      </c>
      <c r="CP230" s="8">
        <f ca="1" t="shared" ref="CP230:CP235" si="143">(P230+Q230+S230+R230)</f>
        <v>0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0</v>
      </c>
      <c r="CZ230" s="8">
        <f ca="1" t="shared" ref="CZ230:CZ235" si="147">(((S230+R230)*AU230)/100)</f>
        <v>0</v>
      </c>
      <c r="DA230" s="8"/>
      <c r="DB230" s="8">
        <v>73</v>
      </c>
      <c r="DC230" s="8" t="s">
        <v>181</v>
      </c>
      <c r="DD230" s="8" t="s">
        <v>181</v>
      </c>
      <c r="DE230" s="8" t="s">
        <v>370</v>
      </c>
      <c r="DF230" s="8" t="s">
        <v>370</v>
      </c>
      <c r="DG230" s="8" t="s">
        <v>370</v>
      </c>
      <c r="DH230" s="8" t="s">
        <v>181</v>
      </c>
      <c r="DI230" s="8" t="s">
        <v>370</v>
      </c>
      <c r="DJ230" s="8" t="s">
        <v>370</v>
      </c>
      <c r="DK230" s="8" t="s">
        <v>181</v>
      </c>
      <c r="DL230" s="8" t="s">
        <v>181</v>
      </c>
      <c r="DM230" s="8" t="s">
        <v>181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472</v>
      </c>
      <c r="DW230" s="8" t="s">
        <v>472</v>
      </c>
      <c r="DX230" s="8">
        <v>100</v>
      </c>
      <c r="DY230" s="8"/>
      <c r="DZ230" s="8" t="s">
        <v>181</v>
      </c>
      <c r="EA230" s="8" t="s">
        <v>181</v>
      </c>
      <c r="EB230" s="8" t="s">
        <v>181</v>
      </c>
      <c r="EC230" s="8" t="s">
        <v>181</v>
      </c>
      <c r="ED230" s="8"/>
      <c r="EE230" s="8">
        <v>82815128</v>
      </c>
      <c r="EF230" s="8">
        <v>2</v>
      </c>
      <c r="EG230" s="8" t="s">
        <v>214</v>
      </c>
      <c r="EH230" s="8">
        <v>1</v>
      </c>
      <c r="EI230" s="8" t="s">
        <v>380</v>
      </c>
      <c r="EJ230" s="8">
        <v>1</v>
      </c>
      <c r="EK230" s="8">
        <v>1003</v>
      </c>
      <c r="EL230" s="8" t="s">
        <v>474</v>
      </c>
      <c r="EM230" s="8" t="s">
        <v>382</v>
      </c>
      <c r="EN230" s="8"/>
      <c r="EO230" s="8" t="s">
        <v>373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181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0</v>
      </c>
      <c r="GN230" s="8">
        <f ca="1" t="shared" ref="GN230:GN253" si="150">IF(OR(BI230=0,BI230=1),GM230-GX230,0)</f>
        <v>0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181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181</v>
      </c>
      <c r="HF230" s="8" t="s">
        <v>181</v>
      </c>
      <c r="HG230" s="8"/>
      <c r="HH230" s="8"/>
      <c r="HI230" s="8"/>
      <c r="HJ230" s="8"/>
      <c r="HK230" s="8"/>
      <c r="HL230" s="8"/>
      <c r="HM230" s="8" t="s">
        <v>181</v>
      </c>
      <c r="HN230" s="8" t="s">
        <v>475</v>
      </c>
      <c r="HO230" s="8" t="s">
        <v>476</v>
      </c>
      <c r="HP230" s="8" t="s">
        <v>474</v>
      </c>
      <c r="HQ230" s="8" t="s">
        <v>474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0</v>
      </c>
      <c r="C231">
        <f>ROW(SmtRes!A670)</f>
        <v>670</v>
      </c>
      <c r="D231">
        <f>ROW(EtalonRes!A900)</f>
        <v>900</v>
      </c>
      <c r="E231" t="s">
        <v>481</v>
      </c>
      <c r="F231" t="s">
        <v>470</v>
      </c>
      <c r="G231" t="s">
        <v>482</v>
      </c>
      <c r="H231" t="s">
        <v>472</v>
      </c>
      <c r="I231">
        <v>0</v>
      </c>
      <c r="J231">
        <v>0</v>
      </c>
      <c r="K231">
        <v>0</v>
      </c>
      <c r="L231">
        <v>0.0015</v>
      </c>
      <c r="M231">
        <v>0</v>
      </c>
      <c r="N231">
        <f t="shared" si="134"/>
        <v>0.0015</v>
      </c>
      <c r="O231">
        <f ca="1" t="shared" si="135"/>
        <v>0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0</v>
      </c>
      <c r="T231">
        <f t="shared" si="136"/>
        <v>0</v>
      </c>
      <c r="U231">
        <f ca="1">SUMIF(SmtRes!AQ670:SmtRes!AQ670,"=1",SmtRes!CV670:SmtRes!CV670)</f>
        <v>0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0</v>
      </c>
      <c r="Y231">
        <f ca="1" t="shared" si="139"/>
        <v>0</v>
      </c>
      <c r="AA231">
        <v>85260757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181</v>
      </c>
      <c r="BE231" t="s">
        <v>181</v>
      </c>
      <c r="BF231" t="s">
        <v>181</v>
      </c>
      <c r="BG231" t="s">
        <v>181</v>
      </c>
      <c r="BH231">
        <v>0</v>
      </c>
      <c r="BI231">
        <v>1</v>
      </c>
      <c r="BJ231" t="s">
        <v>473</v>
      </c>
      <c r="BM231">
        <v>1003</v>
      </c>
      <c r="BN231">
        <v>0</v>
      </c>
      <c r="BO231" t="s">
        <v>181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181</v>
      </c>
      <c r="BZ231">
        <v>89</v>
      </c>
      <c r="CA231">
        <v>40</v>
      </c>
      <c r="CB231" t="s">
        <v>181</v>
      </c>
      <c r="CE231">
        <v>0</v>
      </c>
      <c r="CF231">
        <v>0</v>
      </c>
      <c r="CG231">
        <v>0</v>
      </c>
      <c r="CH231">
        <v>11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369</v>
      </c>
      <c r="CO231">
        <v>0</v>
      </c>
      <c r="CP231">
        <f ca="1" t="shared" si="143"/>
        <v>0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0</v>
      </c>
      <c r="CZ231">
        <f ca="1" t="shared" si="147"/>
        <v>0</v>
      </c>
      <c r="DB231">
        <v>74</v>
      </c>
      <c r="DC231" t="s">
        <v>181</v>
      </c>
      <c r="DD231" t="s">
        <v>181</v>
      </c>
      <c r="DE231" t="s">
        <v>370</v>
      </c>
      <c r="DF231" t="s">
        <v>370</v>
      </c>
      <c r="DG231" t="s">
        <v>370</v>
      </c>
      <c r="DH231" t="s">
        <v>181</v>
      </c>
      <c r="DI231" t="s">
        <v>370</v>
      </c>
      <c r="DJ231" t="s">
        <v>370</v>
      </c>
      <c r="DK231" t="s">
        <v>181</v>
      </c>
      <c r="DL231" t="s">
        <v>181</v>
      </c>
      <c r="DM231" t="s">
        <v>181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472</v>
      </c>
      <c r="DW231" t="s">
        <v>472</v>
      </c>
      <c r="DX231">
        <v>100</v>
      </c>
      <c r="DZ231" t="s">
        <v>181</v>
      </c>
      <c r="EA231" t="s">
        <v>181</v>
      </c>
      <c r="EB231" t="s">
        <v>181</v>
      </c>
      <c r="EC231" t="s">
        <v>181</v>
      </c>
      <c r="EE231">
        <v>82815128</v>
      </c>
      <c r="EF231">
        <v>2</v>
      </c>
      <c r="EG231" t="s">
        <v>214</v>
      </c>
      <c r="EH231">
        <v>1</v>
      </c>
      <c r="EI231" t="s">
        <v>380</v>
      </c>
      <c r="EJ231">
        <v>1</v>
      </c>
      <c r="EK231">
        <v>1003</v>
      </c>
      <c r="EL231" t="s">
        <v>474</v>
      </c>
      <c r="EM231" t="s">
        <v>382</v>
      </c>
      <c r="EO231" t="s">
        <v>373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181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0</v>
      </c>
      <c r="GN231">
        <f ca="1" t="shared" si="150"/>
        <v>0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181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181</v>
      </c>
      <c r="HF231" t="s">
        <v>181</v>
      </c>
      <c r="HM231" t="s">
        <v>181</v>
      </c>
      <c r="HN231" t="s">
        <v>475</v>
      </c>
      <c r="HO231" t="s">
        <v>476</v>
      </c>
      <c r="HP231" t="s">
        <v>474</v>
      </c>
      <c r="HQ231" t="s">
        <v>474</v>
      </c>
      <c r="HS231">
        <v>0</v>
      </c>
      <c r="IK231">
        <v>0</v>
      </c>
    </row>
    <row r="232" spans="1:255">
      <c r="A232" s="8">
        <v>17</v>
      </c>
      <c r="B232" s="8">
        <v>0</v>
      </c>
      <c r="C232" s="8">
        <f>ROW(SmtRes!A671)</f>
        <v>671</v>
      </c>
      <c r="D232" s="8">
        <f>ROW(EtalonRes!A901)</f>
        <v>901</v>
      </c>
      <c r="E232" s="8" t="s">
        <v>483</v>
      </c>
      <c r="F232" s="8" t="s">
        <v>477</v>
      </c>
      <c r="G232" s="8" t="s">
        <v>484</v>
      </c>
      <c r="H232" s="8" t="s">
        <v>472</v>
      </c>
      <c r="I232" s="8">
        <v>0</v>
      </c>
      <c r="J232" s="8">
        <v>0</v>
      </c>
      <c r="K232" s="8">
        <v>0</v>
      </c>
      <c r="L232" s="8">
        <v>0.0015</v>
      </c>
      <c r="M232" s="8">
        <v>0</v>
      </c>
      <c r="N232" s="8">
        <f t="shared" si="134"/>
        <v>0.0015</v>
      </c>
      <c r="O232" s="8">
        <f ca="1" t="shared" si="135"/>
        <v>0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0</v>
      </c>
      <c r="T232" s="8">
        <f t="shared" si="136"/>
        <v>0</v>
      </c>
      <c r="U232" s="8">
        <f ca="1">SUMIF(SmtRes!AQ671:SmtRes!AQ671,"=1",SmtRes!CV671:SmtRes!CV671)</f>
        <v>0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0</v>
      </c>
      <c r="Y232" s="8">
        <f ca="1" t="shared" si="139"/>
        <v>0</v>
      </c>
      <c r="Z232" s="8"/>
      <c r="AA232" s="8">
        <v>85260822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181</v>
      </c>
      <c r="BE232" s="8" t="s">
        <v>181</v>
      </c>
      <c r="BF232" s="8" t="s">
        <v>181</v>
      </c>
      <c r="BG232" s="8" t="s">
        <v>181</v>
      </c>
      <c r="BH232" s="8">
        <v>0</v>
      </c>
      <c r="BI232" s="8">
        <v>1</v>
      </c>
      <c r="BJ232" s="8" t="s">
        <v>479</v>
      </c>
      <c r="BK232" s="8"/>
      <c r="BL232" s="8"/>
      <c r="BM232" s="8">
        <v>1003</v>
      </c>
      <c r="BN232" s="8">
        <v>0</v>
      </c>
      <c r="BO232" s="8" t="s">
        <v>181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181</v>
      </c>
      <c r="BZ232" s="8">
        <v>89</v>
      </c>
      <c r="CA232" s="8">
        <v>40</v>
      </c>
      <c r="CB232" s="8" t="s">
        <v>181</v>
      </c>
      <c r="CC232" s="8"/>
      <c r="CD232" s="8"/>
      <c r="CE232" s="8">
        <v>0</v>
      </c>
      <c r="CF232" s="8">
        <v>0</v>
      </c>
      <c r="CG232" s="8">
        <v>0</v>
      </c>
      <c r="CH232" s="8">
        <v>12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369</v>
      </c>
      <c r="CO232" s="8">
        <v>0</v>
      </c>
      <c r="CP232" s="8">
        <f ca="1" t="shared" si="143"/>
        <v>0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0</v>
      </c>
      <c r="CZ232" s="8">
        <f ca="1" t="shared" si="147"/>
        <v>0</v>
      </c>
      <c r="DA232" s="8"/>
      <c r="DB232" s="8">
        <v>75</v>
      </c>
      <c r="DC232" s="8" t="s">
        <v>181</v>
      </c>
      <c r="DD232" s="8" t="s">
        <v>181</v>
      </c>
      <c r="DE232" s="8" t="s">
        <v>370</v>
      </c>
      <c r="DF232" s="8" t="s">
        <v>370</v>
      </c>
      <c r="DG232" s="8" t="s">
        <v>370</v>
      </c>
      <c r="DH232" s="8" t="s">
        <v>181</v>
      </c>
      <c r="DI232" s="8" t="s">
        <v>370</v>
      </c>
      <c r="DJ232" s="8" t="s">
        <v>370</v>
      </c>
      <c r="DK232" s="8" t="s">
        <v>181</v>
      </c>
      <c r="DL232" s="8" t="s">
        <v>181</v>
      </c>
      <c r="DM232" s="8" t="s">
        <v>181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472</v>
      </c>
      <c r="DW232" s="8" t="s">
        <v>472</v>
      </c>
      <c r="DX232" s="8">
        <v>100</v>
      </c>
      <c r="DY232" s="8"/>
      <c r="DZ232" s="8" t="s">
        <v>181</v>
      </c>
      <c r="EA232" s="8" t="s">
        <v>181</v>
      </c>
      <c r="EB232" s="8" t="s">
        <v>181</v>
      </c>
      <c r="EC232" s="8" t="s">
        <v>181</v>
      </c>
      <c r="ED232" s="8"/>
      <c r="EE232" s="8">
        <v>82815128</v>
      </c>
      <c r="EF232" s="8">
        <v>2</v>
      </c>
      <c r="EG232" s="8" t="s">
        <v>214</v>
      </c>
      <c r="EH232" s="8">
        <v>1</v>
      </c>
      <c r="EI232" s="8" t="s">
        <v>380</v>
      </c>
      <c r="EJ232" s="8">
        <v>1</v>
      </c>
      <c r="EK232" s="8">
        <v>1003</v>
      </c>
      <c r="EL232" s="8" t="s">
        <v>474</v>
      </c>
      <c r="EM232" s="8" t="s">
        <v>382</v>
      </c>
      <c r="EN232" s="8"/>
      <c r="EO232" s="8" t="s">
        <v>373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181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0</v>
      </c>
      <c r="GN232" s="8">
        <f ca="1" t="shared" si="150"/>
        <v>0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181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181</v>
      </c>
      <c r="HF232" s="8" t="s">
        <v>181</v>
      </c>
      <c r="HG232" s="8"/>
      <c r="HH232" s="8"/>
      <c r="HI232" s="8"/>
      <c r="HJ232" s="8"/>
      <c r="HK232" s="8"/>
      <c r="HL232" s="8"/>
      <c r="HM232" s="8" t="s">
        <v>181</v>
      </c>
      <c r="HN232" s="8" t="s">
        <v>475</v>
      </c>
      <c r="HO232" s="8" t="s">
        <v>476</v>
      </c>
      <c r="HP232" s="8" t="s">
        <v>474</v>
      </c>
      <c r="HQ232" s="8" t="s">
        <v>474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0</v>
      </c>
      <c r="C233">
        <f>ROW(SmtRes!A672)</f>
        <v>672</v>
      </c>
      <c r="D233">
        <f>ROW(EtalonRes!A902)</f>
        <v>902</v>
      </c>
      <c r="E233" t="s">
        <v>483</v>
      </c>
      <c r="F233" t="s">
        <v>477</v>
      </c>
      <c r="G233" t="s">
        <v>484</v>
      </c>
      <c r="H233" t="s">
        <v>472</v>
      </c>
      <c r="I233">
        <v>0</v>
      </c>
      <c r="J233">
        <v>0</v>
      </c>
      <c r="K233">
        <v>0</v>
      </c>
      <c r="L233">
        <v>0.0015</v>
      </c>
      <c r="M233">
        <v>0</v>
      </c>
      <c r="N233">
        <f t="shared" si="134"/>
        <v>0.0015</v>
      </c>
      <c r="O233">
        <f ca="1" t="shared" si="135"/>
        <v>0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0</v>
      </c>
      <c r="T233">
        <f t="shared" si="136"/>
        <v>0</v>
      </c>
      <c r="U233">
        <f ca="1">SUMIF(SmtRes!AQ672:SmtRes!AQ672,"=1",SmtRes!CV672:SmtRes!CV672)</f>
        <v>0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0</v>
      </c>
      <c r="Y233">
        <f ca="1" t="shared" si="139"/>
        <v>0</v>
      </c>
      <c r="AA233">
        <v>85260757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181</v>
      </c>
      <c r="BE233" t="s">
        <v>181</v>
      </c>
      <c r="BF233" t="s">
        <v>181</v>
      </c>
      <c r="BG233" t="s">
        <v>181</v>
      </c>
      <c r="BH233">
        <v>0</v>
      </c>
      <c r="BI233">
        <v>1</v>
      </c>
      <c r="BJ233" t="s">
        <v>479</v>
      </c>
      <c r="BM233">
        <v>1003</v>
      </c>
      <c r="BN233">
        <v>0</v>
      </c>
      <c r="BO233" t="s">
        <v>181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181</v>
      </c>
      <c r="BZ233">
        <v>89</v>
      </c>
      <c r="CA233">
        <v>40</v>
      </c>
      <c r="CB233" t="s">
        <v>181</v>
      </c>
      <c r="CE233">
        <v>0</v>
      </c>
      <c r="CF233">
        <v>0</v>
      </c>
      <c r="CG233">
        <v>0</v>
      </c>
      <c r="CH233">
        <v>12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369</v>
      </c>
      <c r="CO233">
        <v>0</v>
      </c>
      <c r="CP233">
        <f ca="1" t="shared" si="143"/>
        <v>0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0</v>
      </c>
      <c r="CZ233">
        <f ca="1" t="shared" si="147"/>
        <v>0</v>
      </c>
      <c r="DB233">
        <v>76</v>
      </c>
      <c r="DC233" t="s">
        <v>181</v>
      </c>
      <c r="DD233" t="s">
        <v>181</v>
      </c>
      <c r="DE233" t="s">
        <v>370</v>
      </c>
      <c r="DF233" t="s">
        <v>370</v>
      </c>
      <c r="DG233" t="s">
        <v>370</v>
      </c>
      <c r="DH233" t="s">
        <v>181</v>
      </c>
      <c r="DI233" t="s">
        <v>370</v>
      </c>
      <c r="DJ233" t="s">
        <v>370</v>
      </c>
      <c r="DK233" t="s">
        <v>181</v>
      </c>
      <c r="DL233" t="s">
        <v>181</v>
      </c>
      <c r="DM233" t="s">
        <v>181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472</v>
      </c>
      <c r="DW233" t="s">
        <v>472</v>
      </c>
      <c r="DX233">
        <v>100</v>
      </c>
      <c r="DZ233" t="s">
        <v>181</v>
      </c>
      <c r="EA233" t="s">
        <v>181</v>
      </c>
      <c r="EB233" t="s">
        <v>181</v>
      </c>
      <c r="EC233" t="s">
        <v>181</v>
      </c>
      <c r="EE233">
        <v>82815128</v>
      </c>
      <c r="EF233">
        <v>2</v>
      </c>
      <c r="EG233" t="s">
        <v>214</v>
      </c>
      <c r="EH233">
        <v>1</v>
      </c>
      <c r="EI233" t="s">
        <v>380</v>
      </c>
      <c r="EJ233">
        <v>1</v>
      </c>
      <c r="EK233">
        <v>1003</v>
      </c>
      <c r="EL233" t="s">
        <v>474</v>
      </c>
      <c r="EM233" t="s">
        <v>382</v>
      </c>
      <c r="EO233" t="s">
        <v>373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181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0</v>
      </c>
      <c r="GN233">
        <f ca="1" t="shared" si="150"/>
        <v>0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181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181</v>
      </c>
      <c r="HF233" t="s">
        <v>181</v>
      </c>
      <c r="HM233" t="s">
        <v>181</v>
      </c>
      <c r="HN233" t="s">
        <v>475</v>
      </c>
      <c r="HO233" t="s">
        <v>476</v>
      </c>
      <c r="HP233" t="s">
        <v>474</v>
      </c>
      <c r="HQ233" t="s">
        <v>474</v>
      </c>
      <c r="HS233">
        <v>0</v>
      </c>
      <c r="IK233">
        <v>0</v>
      </c>
    </row>
    <row r="234" spans="1:255">
      <c r="A234" s="8">
        <v>17</v>
      </c>
      <c r="B234" s="8">
        <v>0</v>
      </c>
      <c r="C234" s="8">
        <f>ROW(SmtRes!A681)</f>
        <v>681</v>
      </c>
      <c r="D234" s="8">
        <f>ROW(EtalonRes!A910)</f>
        <v>910</v>
      </c>
      <c r="E234" s="8" t="s">
        <v>485</v>
      </c>
      <c r="F234" s="8" t="s">
        <v>486</v>
      </c>
      <c r="G234" s="8" t="s">
        <v>487</v>
      </c>
      <c r="H234" s="8" t="s">
        <v>488</v>
      </c>
      <c r="I234" s="8">
        <v>0</v>
      </c>
      <c r="J234" s="8">
        <v>0</v>
      </c>
      <c r="K234" s="8">
        <v>0</v>
      </c>
      <c r="L234" s="8">
        <v>0.1</v>
      </c>
      <c r="M234" s="8">
        <v>0</v>
      </c>
      <c r="N234" s="8">
        <f t="shared" si="134"/>
        <v>0.1</v>
      </c>
      <c r="O234" s="8">
        <f ca="1" t="shared" si="135"/>
        <v>0</v>
      </c>
      <c r="P234" s="8">
        <f ca="1">SUMIF(SmtRes!AQ673:SmtRes!AQ681,"=1",SmtRes!DF673:SmtRes!DF681)</f>
        <v>0</v>
      </c>
      <c r="Q234" s="8">
        <f ca="1">SUMIF(SmtRes!AQ673:SmtRes!AQ681,"=1",SmtRes!DG673:SmtRes!DG681)</f>
        <v>0</v>
      </c>
      <c r="R234" s="8">
        <f ca="1">SUMIF(SmtRes!AQ673:SmtRes!AQ681,"=1",SmtRes!DH673:SmtRes!DH681)</f>
        <v>0</v>
      </c>
      <c r="S234" s="8">
        <f ca="1">SUMIF(SmtRes!AQ673:SmtRes!AQ681,"=1",SmtRes!DI673:SmtRes!DI681)</f>
        <v>0</v>
      </c>
      <c r="T234" s="8">
        <f t="shared" si="136"/>
        <v>0</v>
      </c>
      <c r="U234" s="8">
        <f ca="1">SUMIF(SmtRes!AQ673:SmtRes!AQ681,"=1",SmtRes!CV673:SmtRes!CV681)</f>
        <v>0</v>
      </c>
      <c r="V234" s="8">
        <f ca="1">SUMIF(SmtRes!AQ673:SmtRes!AQ681,"=1",SmtRes!CW673:SmtRes!CW681)</f>
        <v>0</v>
      </c>
      <c r="W234" s="8">
        <f t="shared" si="137"/>
        <v>0</v>
      </c>
      <c r="X234" s="8">
        <f ca="1" t="shared" si="138"/>
        <v>0</v>
      </c>
      <c r="Y234" s="8">
        <f ca="1" t="shared" si="139"/>
        <v>0</v>
      </c>
      <c r="Z234" s="8"/>
      <c r="AA234" s="8">
        <v>85260822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181</v>
      </c>
      <c r="BE234" s="8" t="s">
        <v>181</v>
      </c>
      <c r="BF234" s="8" t="s">
        <v>181</v>
      </c>
      <c r="BG234" s="8" t="s">
        <v>181</v>
      </c>
      <c r="BH234" s="8">
        <v>0</v>
      </c>
      <c r="BI234" s="8">
        <v>2</v>
      </c>
      <c r="BJ234" s="8" t="s">
        <v>489</v>
      </c>
      <c r="BK234" s="8"/>
      <c r="BL234" s="8"/>
      <c r="BM234" s="8">
        <v>108001</v>
      </c>
      <c r="BN234" s="8">
        <v>0</v>
      </c>
      <c r="BO234" s="8" t="s">
        <v>181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181</v>
      </c>
      <c r="BZ234" s="8">
        <v>97</v>
      </c>
      <c r="CA234" s="8">
        <v>51</v>
      </c>
      <c r="CB234" s="8" t="s">
        <v>181</v>
      </c>
      <c r="CC234" s="8"/>
      <c r="CD234" s="8"/>
      <c r="CE234" s="8">
        <v>0</v>
      </c>
      <c r="CF234" s="8">
        <v>0</v>
      </c>
      <c r="CG234" s="8">
        <v>0</v>
      </c>
      <c r="CH234" s="8">
        <v>13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369</v>
      </c>
      <c r="CO234" s="8">
        <v>0</v>
      </c>
      <c r="CP234" s="8">
        <f ca="1" t="shared" si="143"/>
        <v>0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0</v>
      </c>
      <c r="CZ234" s="8">
        <f ca="1" t="shared" si="147"/>
        <v>0</v>
      </c>
      <c r="DA234" s="8"/>
      <c r="DB234" s="8">
        <v>77</v>
      </c>
      <c r="DC234" s="8" t="s">
        <v>181</v>
      </c>
      <c r="DD234" s="8" t="s">
        <v>181</v>
      </c>
      <c r="DE234" s="8" t="s">
        <v>370</v>
      </c>
      <c r="DF234" s="8" t="s">
        <v>370</v>
      </c>
      <c r="DG234" s="8" t="s">
        <v>370</v>
      </c>
      <c r="DH234" s="8" t="s">
        <v>181</v>
      </c>
      <c r="DI234" s="8" t="s">
        <v>370</v>
      </c>
      <c r="DJ234" s="8" t="s">
        <v>370</v>
      </c>
      <c r="DK234" s="8" t="s">
        <v>181</v>
      </c>
      <c r="DL234" s="8" t="s">
        <v>181</v>
      </c>
      <c r="DM234" s="8" t="s">
        <v>181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488</v>
      </c>
      <c r="DW234" s="8" t="s">
        <v>488</v>
      </c>
      <c r="DX234" s="8">
        <v>1</v>
      </c>
      <c r="DY234" s="8"/>
      <c r="DZ234" s="8" t="s">
        <v>181</v>
      </c>
      <c r="EA234" s="8" t="s">
        <v>181</v>
      </c>
      <c r="EB234" s="8" t="s">
        <v>181</v>
      </c>
      <c r="EC234" s="8" t="s">
        <v>181</v>
      </c>
      <c r="ED234" s="8"/>
      <c r="EE234" s="8">
        <v>82815029</v>
      </c>
      <c r="EF234" s="8">
        <v>3</v>
      </c>
      <c r="EG234" s="8" t="s">
        <v>270</v>
      </c>
      <c r="EH234" s="8">
        <v>0</v>
      </c>
      <c r="EI234" s="8" t="s">
        <v>181</v>
      </c>
      <c r="EJ234" s="8">
        <v>2</v>
      </c>
      <c r="EK234" s="8">
        <v>108001</v>
      </c>
      <c r="EL234" s="8" t="s">
        <v>271</v>
      </c>
      <c r="EM234" s="8" t="s">
        <v>272</v>
      </c>
      <c r="EN234" s="8"/>
      <c r="EO234" s="8" t="s">
        <v>373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181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0</v>
      </c>
      <c r="GN234" s="8">
        <f ca="1" t="shared" si="150"/>
        <v>0</v>
      </c>
      <c r="GO234" s="8">
        <f ca="1" t="shared" si="151"/>
        <v>0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181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181</v>
      </c>
      <c r="HF234" s="8" t="s">
        <v>181</v>
      </c>
      <c r="HG234" s="8"/>
      <c r="HH234" s="8"/>
      <c r="HI234" s="8"/>
      <c r="HJ234" s="8"/>
      <c r="HK234" s="8"/>
      <c r="HL234" s="8"/>
      <c r="HM234" s="8" t="s">
        <v>181</v>
      </c>
      <c r="HN234" s="8" t="s">
        <v>273</v>
      </c>
      <c r="HO234" s="8" t="s">
        <v>274</v>
      </c>
      <c r="HP234" s="8" t="s">
        <v>271</v>
      </c>
      <c r="HQ234" s="8" t="s">
        <v>271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0</v>
      </c>
      <c r="C235">
        <f>ROW(SmtRes!A690)</f>
        <v>690</v>
      </c>
      <c r="D235">
        <f>ROW(EtalonRes!A918)</f>
        <v>918</v>
      </c>
      <c r="E235" t="s">
        <v>485</v>
      </c>
      <c r="F235" t="s">
        <v>486</v>
      </c>
      <c r="G235" t="s">
        <v>487</v>
      </c>
      <c r="H235" t="s">
        <v>488</v>
      </c>
      <c r="I235">
        <v>0</v>
      </c>
      <c r="J235">
        <v>0</v>
      </c>
      <c r="K235">
        <v>0</v>
      </c>
      <c r="L235">
        <v>0.1</v>
      </c>
      <c r="M235">
        <v>0</v>
      </c>
      <c r="N235">
        <f t="shared" si="134"/>
        <v>0.1</v>
      </c>
      <c r="O235">
        <f ca="1" t="shared" si="135"/>
        <v>0</v>
      </c>
      <c r="P235">
        <f ca="1">SUMIF(SmtRes!AQ682:SmtRes!AQ690,"=1",SmtRes!DF682:SmtRes!DF690)</f>
        <v>0</v>
      </c>
      <c r="Q235">
        <f ca="1">SUMIF(SmtRes!AQ682:SmtRes!AQ690,"=1",SmtRes!DG682:SmtRes!DG690)</f>
        <v>0</v>
      </c>
      <c r="R235">
        <f ca="1">SUMIF(SmtRes!AQ682:SmtRes!AQ690,"=1",SmtRes!DH682:SmtRes!DH690)</f>
        <v>0</v>
      </c>
      <c r="S235">
        <f ca="1">SUMIF(SmtRes!AQ682:SmtRes!AQ690,"=1",SmtRes!DI682:SmtRes!DI690)</f>
        <v>0</v>
      </c>
      <c r="T235">
        <f t="shared" si="136"/>
        <v>0</v>
      </c>
      <c r="U235">
        <f ca="1">SUMIF(SmtRes!AQ682:SmtRes!AQ690,"=1",SmtRes!CV682:SmtRes!CV690)</f>
        <v>0</v>
      </c>
      <c r="V235">
        <f ca="1">SUMIF(SmtRes!AQ682:SmtRes!AQ690,"=1",SmtRes!CW682:SmtRes!CW690)</f>
        <v>0</v>
      </c>
      <c r="W235">
        <f t="shared" si="137"/>
        <v>0</v>
      </c>
      <c r="X235">
        <f ca="1" t="shared" si="138"/>
        <v>0</v>
      </c>
      <c r="Y235">
        <f ca="1" t="shared" si="139"/>
        <v>0</v>
      </c>
      <c r="AA235">
        <v>85260757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181</v>
      </c>
      <c r="BE235" t="s">
        <v>181</v>
      </c>
      <c r="BF235" t="s">
        <v>181</v>
      </c>
      <c r="BG235" t="s">
        <v>181</v>
      </c>
      <c r="BH235">
        <v>0</v>
      </c>
      <c r="BI235">
        <v>2</v>
      </c>
      <c r="BJ235" t="s">
        <v>489</v>
      </c>
      <c r="BM235">
        <v>108001</v>
      </c>
      <c r="BN235">
        <v>0</v>
      </c>
      <c r="BO235" t="s">
        <v>181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181</v>
      </c>
      <c r="BZ235">
        <v>97</v>
      </c>
      <c r="CA235">
        <v>51</v>
      </c>
      <c r="CB235" t="s">
        <v>181</v>
      </c>
      <c r="CE235">
        <v>0</v>
      </c>
      <c r="CF235">
        <v>0</v>
      </c>
      <c r="CG235">
        <v>0</v>
      </c>
      <c r="CH235">
        <v>13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369</v>
      </c>
      <c r="CO235">
        <v>0</v>
      </c>
      <c r="CP235">
        <f ca="1" t="shared" si="143"/>
        <v>0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0</v>
      </c>
      <c r="CZ235">
        <f ca="1" t="shared" si="147"/>
        <v>0</v>
      </c>
      <c r="DB235">
        <v>78</v>
      </c>
      <c r="DC235" t="s">
        <v>181</v>
      </c>
      <c r="DD235" t="s">
        <v>181</v>
      </c>
      <c r="DE235" t="s">
        <v>370</v>
      </c>
      <c r="DF235" t="s">
        <v>370</v>
      </c>
      <c r="DG235" t="s">
        <v>370</v>
      </c>
      <c r="DH235" t="s">
        <v>181</v>
      </c>
      <c r="DI235" t="s">
        <v>370</v>
      </c>
      <c r="DJ235" t="s">
        <v>370</v>
      </c>
      <c r="DK235" t="s">
        <v>181</v>
      </c>
      <c r="DL235" t="s">
        <v>181</v>
      </c>
      <c r="DM235" t="s">
        <v>181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488</v>
      </c>
      <c r="DW235" t="s">
        <v>488</v>
      </c>
      <c r="DX235">
        <v>1</v>
      </c>
      <c r="DZ235" t="s">
        <v>181</v>
      </c>
      <c r="EA235" t="s">
        <v>181</v>
      </c>
      <c r="EB235" t="s">
        <v>181</v>
      </c>
      <c r="EC235" t="s">
        <v>181</v>
      </c>
      <c r="EE235">
        <v>82815029</v>
      </c>
      <c r="EF235">
        <v>3</v>
      </c>
      <c r="EG235" t="s">
        <v>270</v>
      </c>
      <c r="EH235">
        <v>0</v>
      </c>
      <c r="EI235" t="s">
        <v>181</v>
      </c>
      <c r="EJ235">
        <v>2</v>
      </c>
      <c r="EK235">
        <v>108001</v>
      </c>
      <c r="EL235" t="s">
        <v>271</v>
      </c>
      <c r="EM235" t="s">
        <v>272</v>
      </c>
      <c r="EO235" t="s">
        <v>373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181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0</v>
      </c>
      <c r="GN235">
        <f ca="1" t="shared" si="150"/>
        <v>0</v>
      </c>
      <c r="GO235">
        <f ca="1" t="shared" si="151"/>
        <v>0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181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181</v>
      </c>
      <c r="HF235" t="s">
        <v>181</v>
      </c>
      <c r="HM235" t="s">
        <v>181</v>
      </c>
      <c r="HN235" t="s">
        <v>273</v>
      </c>
      <c r="HO235" t="s">
        <v>274</v>
      </c>
      <c r="HP235" t="s">
        <v>271</v>
      </c>
      <c r="HQ235" t="s">
        <v>271</v>
      </c>
      <c r="HS235">
        <v>0</v>
      </c>
      <c r="IK235">
        <v>0</v>
      </c>
    </row>
    <row r="236" spans="1:255">
      <c r="A236" s="8">
        <v>18</v>
      </c>
      <c r="B236" s="8">
        <v>0</v>
      </c>
      <c r="C236" s="8">
        <v>680</v>
      </c>
      <c r="D236" s="8"/>
      <c r="E236" s="8" t="s">
        <v>490</v>
      </c>
      <c r="F236" s="8" t="s">
        <v>275</v>
      </c>
      <c r="G236" s="8" t="s">
        <v>276</v>
      </c>
      <c r="H236" s="8" t="s">
        <v>70</v>
      </c>
      <c r="I236" s="8">
        <f>J236</f>
        <v>2</v>
      </c>
      <c r="J236" s="8">
        <v>2</v>
      </c>
      <c r="K236" s="8">
        <v>2</v>
      </c>
      <c r="L236" s="8">
        <v>0.2</v>
      </c>
      <c r="M236" s="8">
        <v>0</v>
      </c>
      <c r="N236" s="8">
        <f t="shared" si="134"/>
        <v>0.2</v>
      </c>
      <c r="O236" s="8">
        <f ca="1">ROUND(P236,2)</f>
        <v>0</v>
      </c>
      <c r="P236" s="8">
        <f ca="1">ROUND(ROUND(ROUND(SUMIF(SmtRes!AQ682:SmtRes!AQ690,"=1",SmtRes!CU682:SmtRes!CU690),2),2)*I236/100,2)</f>
        <v>0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85260822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181</v>
      </c>
      <c r="BE236" s="8" t="s">
        <v>181</v>
      </c>
      <c r="BF236" s="8" t="s">
        <v>181</v>
      </c>
      <c r="BG236" s="8" t="s">
        <v>181</v>
      </c>
      <c r="BH236" s="8">
        <v>3</v>
      </c>
      <c r="BI236" s="8">
        <v>2</v>
      </c>
      <c r="BJ236" s="8" t="s">
        <v>181</v>
      </c>
      <c r="BK236" s="8"/>
      <c r="BL236" s="8"/>
      <c r="BM236" s="8">
        <v>108001</v>
      </c>
      <c r="BN236" s="8">
        <v>0</v>
      </c>
      <c r="BO236" s="8" t="s">
        <v>181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181</v>
      </c>
      <c r="BZ236" s="8">
        <v>97</v>
      </c>
      <c r="CA236" s="8">
        <v>51</v>
      </c>
      <c r="CB236" s="8" t="s">
        <v>181</v>
      </c>
      <c r="CC236" s="8"/>
      <c r="CD236" s="8"/>
      <c r="CE236" s="8">
        <v>0</v>
      </c>
      <c r="CF236" s="8">
        <v>0</v>
      </c>
      <c r="CG236" s="8">
        <v>0</v>
      </c>
      <c r="CH236" s="8">
        <v>13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181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181</v>
      </c>
      <c r="DD236" s="8" t="s">
        <v>181</v>
      </c>
      <c r="DE236" s="8" t="s">
        <v>181</v>
      </c>
      <c r="DF236" s="8" t="s">
        <v>181</v>
      </c>
      <c r="DG236" s="8" t="s">
        <v>181</v>
      </c>
      <c r="DH236" s="8" t="s">
        <v>181</v>
      </c>
      <c r="DI236" s="8" t="s">
        <v>181</v>
      </c>
      <c r="DJ236" s="8" t="s">
        <v>181</v>
      </c>
      <c r="DK236" s="8" t="s">
        <v>181</v>
      </c>
      <c r="DL236" s="8" t="s">
        <v>181</v>
      </c>
      <c r="DM236" s="8" t="s">
        <v>181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70</v>
      </c>
      <c r="DW236" s="8" t="s">
        <v>70</v>
      </c>
      <c r="DX236" s="8">
        <v>1</v>
      </c>
      <c r="DY236" s="8"/>
      <c r="DZ236" s="8" t="s">
        <v>181</v>
      </c>
      <c r="EA236" s="8" t="s">
        <v>181</v>
      </c>
      <c r="EB236" s="8" t="s">
        <v>181</v>
      </c>
      <c r="EC236" s="8" t="s">
        <v>181</v>
      </c>
      <c r="ED236" s="8"/>
      <c r="EE236" s="8">
        <v>82815029</v>
      </c>
      <c r="EF236" s="8">
        <v>3</v>
      </c>
      <c r="EG236" s="8" t="s">
        <v>270</v>
      </c>
      <c r="EH236" s="8">
        <v>0</v>
      </c>
      <c r="EI236" s="8" t="s">
        <v>181</v>
      </c>
      <c r="EJ236" s="8">
        <v>2</v>
      </c>
      <c r="EK236" s="8">
        <v>108001</v>
      </c>
      <c r="EL236" s="8" t="s">
        <v>271</v>
      </c>
      <c r="EM236" s="8" t="s">
        <v>272</v>
      </c>
      <c r="EN236" s="8"/>
      <c r="EO236" s="8" t="s">
        <v>181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181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0</v>
      </c>
      <c r="GN236" s="8">
        <f ca="1" t="shared" si="150"/>
        <v>0</v>
      </c>
      <c r="GO236" s="8">
        <f ca="1" t="shared" si="151"/>
        <v>0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181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181</v>
      </c>
      <c r="HF236" s="8" t="s">
        <v>181</v>
      </c>
      <c r="HG236" s="8"/>
      <c r="HH236" s="8"/>
      <c r="HI236" s="8"/>
      <c r="HJ236" s="8"/>
      <c r="HK236" s="8"/>
      <c r="HL236" s="8"/>
      <c r="HM236" s="8" t="s">
        <v>181</v>
      </c>
      <c r="HN236" s="8" t="s">
        <v>273</v>
      </c>
      <c r="HO236" s="8" t="s">
        <v>274</v>
      </c>
      <c r="HP236" s="8" t="s">
        <v>271</v>
      </c>
      <c r="HQ236" s="8" t="s">
        <v>271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0</v>
      </c>
      <c r="C237">
        <v>689</v>
      </c>
      <c r="E237" t="s">
        <v>490</v>
      </c>
      <c r="F237" t="s">
        <v>275</v>
      </c>
      <c r="G237" t="s">
        <v>276</v>
      </c>
      <c r="H237" t="s">
        <v>70</v>
      </c>
      <c r="I237">
        <f>J237</f>
        <v>2</v>
      </c>
      <c r="J237">
        <v>2</v>
      </c>
      <c r="K237">
        <v>2</v>
      </c>
      <c r="L237">
        <v>0.2</v>
      </c>
      <c r="M237">
        <v>0</v>
      </c>
      <c r="N237">
        <f t="shared" si="134"/>
        <v>0.2</v>
      </c>
      <c r="O237">
        <f ca="1">ROUND(P237,2)</f>
        <v>0</v>
      </c>
      <c r="P237">
        <f ca="1">ROUND(ROUND(ROUND(SUMIF(SmtRes!AQ682:SmtRes!AQ690,"=1",SmtRes!CU682:SmtRes!CU690),2),2)*I237/100,2)</f>
        <v>0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85260757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181</v>
      </c>
      <c r="BE237" t="s">
        <v>181</v>
      </c>
      <c r="BF237" t="s">
        <v>181</v>
      </c>
      <c r="BG237" t="s">
        <v>181</v>
      </c>
      <c r="BH237">
        <v>3</v>
      </c>
      <c r="BI237">
        <v>2</v>
      </c>
      <c r="BJ237" t="s">
        <v>181</v>
      </c>
      <c r="BM237">
        <v>108001</v>
      </c>
      <c r="BN237">
        <v>0</v>
      </c>
      <c r="BO237" t="s">
        <v>181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181</v>
      </c>
      <c r="BZ237">
        <v>97</v>
      </c>
      <c r="CA237">
        <v>51</v>
      </c>
      <c r="CB237" t="s">
        <v>181</v>
      </c>
      <c r="CE237">
        <v>0</v>
      </c>
      <c r="CF237">
        <v>0</v>
      </c>
      <c r="CG237">
        <v>0</v>
      </c>
      <c r="CH237">
        <v>13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181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181</v>
      </c>
      <c r="DD237" t="s">
        <v>181</v>
      </c>
      <c r="DE237" t="s">
        <v>181</v>
      </c>
      <c r="DF237" t="s">
        <v>181</v>
      </c>
      <c r="DG237" t="s">
        <v>181</v>
      </c>
      <c r="DH237" t="s">
        <v>181</v>
      </c>
      <c r="DI237" t="s">
        <v>181</v>
      </c>
      <c r="DJ237" t="s">
        <v>181</v>
      </c>
      <c r="DK237" t="s">
        <v>181</v>
      </c>
      <c r="DL237" t="s">
        <v>181</v>
      </c>
      <c r="DM237" t="s">
        <v>181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70</v>
      </c>
      <c r="DW237" t="s">
        <v>70</v>
      </c>
      <c r="DX237">
        <v>1</v>
      </c>
      <c r="DZ237" t="s">
        <v>181</v>
      </c>
      <c r="EA237" t="s">
        <v>181</v>
      </c>
      <c r="EB237" t="s">
        <v>181</v>
      </c>
      <c r="EC237" t="s">
        <v>181</v>
      </c>
      <c r="EE237">
        <v>82815029</v>
      </c>
      <c r="EF237">
        <v>3</v>
      </c>
      <c r="EG237" t="s">
        <v>270</v>
      </c>
      <c r="EH237">
        <v>0</v>
      </c>
      <c r="EI237" t="s">
        <v>181</v>
      </c>
      <c r="EJ237">
        <v>2</v>
      </c>
      <c r="EK237">
        <v>108001</v>
      </c>
      <c r="EL237" t="s">
        <v>271</v>
      </c>
      <c r="EM237" t="s">
        <v>272</v>
      </c>
      <c r="EO237" t="s">
        <v>181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181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0</v>
      </c>
      <c r="GN237">
        <f ca="1" t="shared" si="150"/>
        <v>0</v>
      </c>
      <c r="GO237">
        <f ca="1" t="shared" si="151"/>
        <v>0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181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181</v>
      </c>
      <c r="HF237" t="s">
        <v>181</v>
      </c>
      <c r="HM237" t="s">
        <v>181</v>
      </c>
      <c r="HN237" t="s">
        <v>273</v>
      </c>
      <c r="HO237" t="s">
        <v>274</v>
      </c>
      <c r="HP237" t="s">
        <v>271</v>
      </c>
      <c r="HQ237" t="s">
        <v>271</v>
      </c>
      <c r="HS237">
        <v>0</v>
      </c>
      <c r="IK237">
        <v>0</v>
      </c>
    </row>
    <row r="238" spans="1:255">
      <c r="A238" s="8">
        <v>18</v>
      </c>
      <c r="B238" s="8">
        <v>0</v>
      </c>
      <c r="C238" s="8">
        <v>681</v>
      </c>
      <c r="D238" s="8"/>
      <c r="E238" s="8" t="s">
        <v>491</v>
      </c>
      <c r="F238" s="8" t="s">
        <v>492</v>
      </c>
      <c r="G238" s="8" t="s">
        <v>493</v>
      </c>
      <c r="H238" s="8" t="s">
        <v>494</v>
      </c>
      <c r="I238" s="8">
        <f>I234*J238</f>
        <v>0</v>
      </c>
      <c r="J238" s="8">
        <v>35</v>
      </c>
      <c r="K238" s="8">
        <v>35</v>
      </c>
      <c r="L238" s="8">
        <v>3.5</v>
      </c>
      <c r="M238" s="8">
        <v>0</v>
      </c>
      <c r="N238" s="8">
        <f t="shared" si="134"/>
        <v>3.5</v>
      </c>
      <c r="O238" s="8">
        <f>ROUND(CP238,2)</f>
        <v>0</v>
      </c>
      <c r="P238" s="8">
        <f>ROUND(CQ238*I238,2)</f>
        <v>0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85260822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181</v>
      </c>
      <c r="BE238" s="8" t="s">
        <v>181</v>
      </c>
      <c r="BF238" s="8" t="s">
        <v>181</v>
      </c>
      <c r="BG238" s="8" t="s">
        <v>181</v>
      </c>
      <c r="BH238" s="8">
        <v>3</v>
      </c>
      <c r="BI238" s="8">
        <v>2</v>
      </c>
      <c r="BJ238" s="8" t="s">
        <v>181</v>
      </c>
      <c r="BK238" s="8"/>
      <c r="BL238" s="8"/>
      <c r="BM238" s="8">
        <v>108001</v>
      </c>
      <c r="BN238" s="8">
        <v>0</v>
      </c>
      <c r="BO238" s="8" t="s">
        <v>181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181</v>
      </c>
      <c r="BZ238" s="8">
        <v>97</v>
      </c>
      <c r="CA238" s="8">
        <v>51</v>
      </c>
      <c r="CB238" s="8" t="s">
        <v>181</v>
      </c>
      <c r="CC238" s="8"/>
      <c r="CD238" s="8"/>
      <c r="CE238" s="8">
        <v>0</v>
      </c>
      <c r="CF238" s="8">
        <v>0</v>
      </c>
      <c r="CG238" s="8">
        <v>0</v>
      </c>
      <c r="CH238" s="8">
        <v>13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181</v>
      </c>
      <c r="CO238" s="8">
        <v>0</v>
      </c>
      <c r="CP238" s="8">
        <f>(P238+Q238+S238+R238)</f>
        <v>0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181</v>
      </c>
      <c r="DD238" s="8" t="s">
        <v>181</v>
      </c>
      <c r="DE238" s="8" t="s">
        <v>181</v>
      </c>
      <c r="DF238" s="8" t="s">
        <v>181</v>
      </c>
      <c r="DG238" s="8" t="s">
        <v>181</v>
      </c>
      <c r="DH238" s="8" t="s">
        <v>181</v>
      </c>
      <c r="DI238" s="8" t="s">
        <v>181</v>
      </c>
      <c r="DJ238" s="8" t="s">
        <v>181</v>
      </c>
      <c r="DK238" s="8" t="s">
        <v>181</v>
      </c>
      <c r="DL238" s="8" t="s">
        <v>181</v>
      </c>
      <c r="DM238" s="8" t="s">
        <v>181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494</v>
      </c>
      <c r="DW238" s="8" t="s">
        <v>494</v>
      </c>
      <c r="DX238" s="8">
        <v>1</v>
      </c>
      <c r="DY238" s="8"/>
      <c r="DZ238" s="8" t="s">
        <v>181</v>
      </c>
      <c r="EA238" s="8" t="s">
        <v>181</v>
      </c>
      <c r="EB238" s="8" t="s">
        <v>181</v>
      </c>
      <c r="EC238" s="8" t="s">
        <v>181</v>
      </c>
      <c r="ED238" s="8"/>
      <c r="EE238" s="8">
        <v>82815029</v>
      </c>
      <c r="EF238" s="8">
        <v>3</v>
      </c>
      <c r="EG238" s="8" t="s">
        <v>270</v>
      </c>
      <c r="EH238" s="8">
        <v>0</v>
      </c>
      <c r="EI238" s="8" t="s">
        <v>181</v>
      </c>
      <c r="EJ238" s="8">
        <v>2</v>
      </c>
      <c r="EK238" s="8">
        <v>108001</v>
      </c>
      <c r="EL238" s="8" t="s">
        <v>271</v>
      </c>
      <c r="EM238" s="8" t="s">
        <v>272</v>
      </c>
      <c r="EN238" s="8"/>
      <c r="EO238" s="8" t="s">
        <v>181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495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0</v>
      </c>
      <c r="GN238" s="8">
        <f t="shared" si="150"/>
        <v>0</v>
      </c>
      <c r="GO238" s="8">
        <f t="shared" si="151"/>
        <v>0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181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387</v>
      </c>
      <c r="HF238" s="8" t="s">
        <v>386</v>
      </c>
      <c r="HG238" s="8">
        <f>ROUND(ROUND(AL238,2)*I238,2)</f>
        <v>0</v>
      </c>
      <c r="HH238" s="8"/>
      <c r="HI238" s="8"/>
      <c r="HJ238" s="8"/>
      <c r="HK238" s="8"/>
      <c r="HL238" s="8"/>
      <c r="HM238" s="8" t="s">
        <v>181</v>
      </c>
      <c r="HN238" s="8" t="s">
        <v>273</v>
      </c>
      <c r="HO238" s="8" t="s">
        <v>274</v>
      </c>
      <c r="HP238" s="8" t="s">
        <v>271</v>
      </c>
      <c r="HQ238" s="8" t="s">
        <v>271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0</v>
      </c>
      <c r="C239">
        <v>690</v>
      </c>
      <c r="E239" t="s">
        <v>491</v>
      </c>
      <c r="F239" t="s">
        <v>492</v>
      </c>
      <c r="G239" t="s">
        <v>493</v>
      </c>
      <c r="H239" t="s">
        <v>494</v>
      </c>
      <c r="I239">
        <f>I235*J239</f>
        <v>0</v>
      </c>
      <c r="J239">
        <v>35</v>
      </c>
      <c r="K239">
        <v>35</v>
      </c>
      <c r="L239">
        <v>3.5</v>
      </c>
      <c r="M239">
        <v>0</v>
      </c>
      <c r="N239">
        <f t="shared" si="134"/>
        <v>3.5</v>
      </c>
      <c r="O239">
        <f>ROUND(CP239,2)</f>
        <v>0</v>
      </c>
      <c r="P239">
        <f>ROUND(CQ239*I239,2)</f>
        <v>0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85260757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181</v>
      </c>
      <c r="BE239" t="s">
        <v>181</v>
      </c>
      <c r="BF239" t="s">
        <v>181</v>
      </c>
      <c r="BG239" t="s">
        <v>181</v>
      </c>
      <c r="BH239">
        <v>3</v>
      </c>
      <c r="BI239">
        <v>2</v>
      </c>
      <c r="BJ239" t="s">
        <v>181</v>
      </c>
      <c r="BM239">
        <v>108001</v>
      </c>
      <c r="BN239">
        <v>0</v>
      </c>
      <c r="BO239" t="s">
        <v>181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181</v>
      </c>
      <c r="BZ239">
        <v>97</v>
      </c>
      <c r="CA239">
        <v>51</v>
      </c>
      <c r="CB239" t="s">
        <v>181</v>
      </c>
      <c r="CE239">
        <v>0</v>
      </c>
      <c r="CF239">
        <v>0</v>
      </c>
      <c r="CG239">
        <v>0</v>
      </c>
      <c r="CH239">
        <v>13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181</v>
      </c>
      <c r="CO239">
        <v>0</v>
      </c>
      <c r="CP239">
        <f>(P239+Q239+S239+R239)</f>
        <v>0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181</v>
      </c>
      <c r="DD239" t="s">
        <v>181</v>
      </c>
      <c r="DE239" t="s">
        <v>181</v>
      </c>
      <c r="DF239" t="s">
        <v>181</v>
      </c>
      <c r="DG239" t="s">
        <v>181</v>
      </c>
      <c r="DH239" t="s">
        <v>181</v>
      </c>
      <c r="DI239" t="s">
        <v>181</v>
      </c>
      <c r="DJ239" t="s">
        <v>181</v>
      </c>
      <c r="DK239" t="s">
        <v>181</v>
      </c>
      <c r="DL239" t="s">
        <v>181</v>
      </c>
      <c r="DM239" t="s">
        <v>181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494</v>
      </c>
      <c r="DW239" t="s">
        <v>494</v>
      </c>
      <c r="DX239">
        <v>1</v>
      </c>
      <c r="DZ239" t="s">
        <v>181</v>
      </c>
      <c r="EA239" t="s">
        <v>181</v>
      </c>
      <c r="EB239" t="s">
        <v>181</v>
      </c>
      <c r="EC239" t="s">
        <v>181</v>
      </c>
      <c r="EE239">
        <v>82815029</v>
      </c>
      <c r="EF239">
        <v>3</v>
      </c>
      <c r="EG239" t="s">
        <v>270</v>
      </c>
      <c r="EH239">
        <v>0</v>
      </c>
      <c r="EI239" t="s">
        <v>181</v>
      </c>
      <c r="EJ239">
        <v>2</v>
      </c>
      <c r="EK239">
        <v>108001</v>
      </c>
      <c r="EL239" t="s">
        <v>271</v>
      </c>
      <c r="EM239" t="s">
        <v>272</v>
      </c>
      <c r="EO239" t="s">
        <v>181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495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0</v>
      </c>
      <c r="GN239">
        <f t="shared" si="150"/>
        <v>0</v>
      </c>
      <c r="GO239">
        <f t="shared" si="151"/>
        <v>0</v>
      </c>
      <c r="GP239">
        <f t="shared" si="152"/>
        <v>0</v>
      </c>
      <c r="GR239">
        <v>1</v>
      </c>
      <c r="GS239">
        <v>1</v>
      </c>
      <c r="GT239">
        <v>0</v>
      </c>
      <c r="GU239" t="s">
        <v>181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387</v>
      </c>
      <c r="HF239" t="s">
        <v>386</v>
      </c>
      <c r="HG239">
        <f>ROUND(ROUND(AL239,2)*I239,2)</f>
        <v>0</v>
      </c>
      <c r="HM239" t="s">
        <v>181</v>
      </c>
      <c r="HN239" t="s">
        <v>273</v>
      </c>
      <c r="HO239" t="s">
        <v>274</v>
      </c>
      <c r="HP239" t="s">
        <v>271</v>
      </c>
      <c r="HQ239" t="s">
        <v>271</v>
      </c>
      <c r="HS239">
        <v>0</v>
      </c>
      <c r="IK239">
        <v>0</v>
      </c>
    </row>
    <row r="240" spans="1:255">
      <c r="A240" s="8">
        <v>17</v>
      </c>
      <c r="B240" s="8">
        <v>0</v>
      </c>
      <c r="C240" s="8">
        <f>ROW(SmtRes!A699)</f>
        <v>699</v>
      </c>
      <c r="D240" s="8">
        <f>ROW(EtalonRes!A927)</f>
        <v>927</v>
      </c>
      <c r="E240" s="8" t="s">
        <v>496</v>
      </c>
      <c r="F240" s="8" t="s">
        <v>497</v>
      </c>
      <c r="G240" s="8" t="s">
        <v>498</v>
      </c>
      <c r="H240" s="8" t="s">
        <v>440</v>
      </c>
      <c r="I240" s="8">
        <v>0</v>
      </c>
      <c r="J240" s="8">
        <v>0</v>
      </c>
      <c r="K240" s="8">
        <v>0</v>
      </c>
      <c r="L240" s="8">
        <v>0.08</v>
      </c>
      <c r="M240" s="8">
        <v>0</v>
      </c>
      <c r="N240" s="8">
        <f t="shared" si="134"/>
        <v>0.08</v>
      </c>
      <c r="O240" s="8">
        <f ca="1">ROUND(CP240,2)</f>
        <v>0</v>
      </c>
      <c r="P240" s="8">
        <f ca="1">SUMIF(SmtRes!AQ691:SmtRes!AQ699,"=1",SmtRes!DF691:SmtRes!DF699)</f>
        <v>0</v>
      </c>
      <c r="Q240" s="8">
        <f ca="1">SUMIF(SmtRes!AQ691:SmtRes!AQ699,"=1",SmtRes!DG691:SmtRes!DG699)</f>
        <v>0</v>
      </c>
      <c r="R240" s="8">
        <f ca="1">SUMIF(SmtRes!AQ691:SmtRes!AQ699,"=1",SmtRes!DH691:SmtRes!DH699)</f>
        <v>0</v>
      </c>
      <c r="S240" s="8">
        <f ca="1">SUMIF(SmtRes!AQ691:SmtRes!AQ699,"=1",SmtRes!DI691:SmtRes!DI699)</f>
        <v>0</v>
      </c>
      <c r="T240" s="8">
        <f t="shared" si="136"/>
        <v>0</v>
      </c>
      <c r="U240" s="8">
        <f ca="1">SUMIF(SmtRes!AQ691:SmtRes!AQ699,"=1",SmtRes!CV691:SmtRes!CV699)</f>
        <v>0</v>
      </c>
      <c r="V240" s="8">
        <f ca="1">SUMIF(SmtRes!AQ691:SmtRes!AQ699,"=1",SmtRes!CW691:SmtRes!CW699)</f>
        <v>0</v>
      </c>
      <c r="W240" s="8">
        <f t="shared" si="137"/>
        <v>0</v>
      </c>
      <c r="X240" s="8">
        <f ca="1" t="shared" si="138"/>
        <v>0</v>
      </c>
      <c r="Y240" s="8">
        <f ca="1" t="shared" si="139"/>
        <v>0</v>
      </c>
      <c r="Z240" s="8"/>
      <c r="AA240" s="8">
        <v>85260822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181</v>
      </c>
      <c r="BE240" s="8" t="s">
        <v>181</v>
      </c>
      <c r="BF240" s="8" t="s">
        <v>181</v>
      </c>
      <c r="BG240" s="8" t="s">
        <v>181</v>
      </c>
      <c r="BH240" s="8">
        <v>0</v>
      </c>
      <c r="BI240" s="8">
        <v>2</v>
      </c>
      <c r="BJ240" s="8" t="s">
        <v>499</v>
      </c>
      <c r="BK240" s="8"/>
      <c r="BL240" s="8"/>
      <c r="BM240" s="8">
        <v>108001</v>
      </c>
      <c r="BN240" s="8">
        <v>0</v>
      </c>
      <c r="BO240" s="8" t="s">
        <v>181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181</v>
      </c>
      <c r="BZ240" s="8">
        <v>97</v>
      </c>
      <c r="CA240" s="8">
        <v>51</v>
      </c>
      <c r="CB240" s="8" t="s">
        <v>181</v>
      </c>
      <c r="CC240" s="8"/>
      <c r="CD240" s="8"/>
      <c r="CE240" s="8">
        <v>0</v>
      </c>
      <c r="CF240" s="8">
        <v>0</v>
      </c>
      <c r="CG240" s="8">
        <v>0</v>
      </c>
      <c r="CH240" s="8">
        <v>14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369</v>
      </c>
      <c r="CO240" s="8">
        <v>0</v>
      </c>
      <c r="CP240" s="8">
        <f ca="1">(P240+Q240+S240+R240)</f>
        <v>0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0</v>
      </c>
      <c r="CZ240" s="8">
        <f ca="1">(((S240+R240)*AU240)/100)</f>
        <v>0</v>
      </c>
      <c r="DA240" s="8"/>
      <c r="DB240" s="8">
        <v>79</v>
      </c>
      <c r="DC240" s="8" t="s">
        <v>181</v>
      </c>
      <c r="DD240" s="8" t="s">
        <v>181</v>
      </c>
      <c r="DE240" s="8" t="s">
        <v>370</v>
      </c>
      <c r="DF240" s="8" t="s">
        <v>370</v>
      </c>
      <c r="DG240" s="8" t="s">
        <v>370</v>
      </c>
      <c r="DH240" s="8" t="s">
        <v>181</v>
      </c>
      <c r="DI240" s="8" t="s">
        <v>370</v>
      </c>
      <c r="DJ240" s="8" t="s">
        <v>370</v>
      </c>
      <c r="DK240" s="8" t="s">
        <v>181</v>
      </c>
      <c r="DL240" s="8" t="s">
        <v>181</v>
      </c>
      <c r="DM240" s="8" t="s">
        <v>181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440</v>
      </c>
      <c r="DW240" s="8" t="s">
        <v>440</v>
      </c>
      <c r="DX240" s="8">
        <v>100</v>
      </c>
      <c r="DY240" s="8"/>
      <c r="DZ240" s="8" t="s">
        <v>181</v>
      </c>
      <c r="EA240" s="8" t="s">
        <v>181</v>
      </c>
      <c r="EB240" s="8" t="s">
        <v>181</v>
      </c>
      <c r="EC240" s="8" t="s">
        <v>181</v>
      </c>
      <c r="ED240" s="8"/>
      <c r="EE240" s="8">
        <v>82815029</v>
      </c>
      <c r="EF240" s="8">
        <v>3</v>
      </c>
      <c r="EG240" s="8" t="s">
        <v>270</v>
      </c>
      <c r="EH240" s="8">
        <v>0</v>
      </c>
      <c r="EI240" s="8" t="s">
        <v>181</v>
      </c>
      <c r="EJ240" s="8">
        <v>2</v>
      </c>
      <c r="EK240" s="8">
        <v>108001</v>
      </c>
      <c r="EL240" s="8" t="s">
        <v>271</v>
      </c>
      <c r="EM240" s="8" t="s">
        <v>272</v>
      </c>
      <c r="EN240" s="8"/>
      <c r="EO240" s="8" t="s">
        <v>373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181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0</v>
      </c>
      <c r="GN240" s="8">
        <f ca="1" t="shared" si="150"/>
        <v>0</v>
      </c>
      <c r="GO240" s="8">
        <f ca="1" t="shared" si="151"/>
        <v>0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181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181</v>
      </c>
      <c r="HF240" s="8" t="s">
        <v>181</v>
      </c>
      <c r="HG240" s="8"/>
      <c r="HH240" s="8"/>
      <c r="HI240" s="8"/>
      <c r="HJ240" s="8"/>
      <c r="HK240" s="8"/>
      <c r="HL240" s="8"/>
      <c r="HM240" s="8" t="s">
        <v>181</v>
      </c>
      <c r="HN240" s="8" t="s">
        <v>273</v>
      </c>
      <c r="HO240" s="8" t="s">
        <v>274</v>
      </c>
      <c r="HP240" s="8" t="s">
        <v>271</v>
      </c>
      <c r="HQ240" s="8" t="s">
        <v>271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0</v>
      </c>
      <c r="C241">
        <f>ROW(SmtRes!A708)</f>
        <v>708</v>
      </c>
      <c r="D241">
        <f>ROW(EtalonRes!A936)</f>
        <v>936</v>
      </c>
      <c r="E241" t="s">
        <v>496</v>
      </c>
      <c r="F241" t="s">
        <v>497</v>
      </c>
      <c r="G241" t="s">
        <v>498</v>
      </c>
      <c r="H241" t="s">
        <v>440</v>
      </c>
      <c r="I241">
        <v>0</v>
      </c>
      <c r="J241">
        <v>0</v>
      </c>
      <c r="K241">
        <v>0</v>
      </c>
      <c r="L241">
        <v>0.08</v>
      </c>
      <c r="M241">
        <v>0</v>
      </c>
      <c r="N241">
        <f t="shared" si="134"/>
        <v>0.08</v>
      </c>
      <c r="O241">
        <f ca="1">ROUND(CP241,2)</f>
        <v>0</v>
      </c>
      <c r="P241">
        <f ca="1">SUMIF(SmtRes!AQ700:SmtRes!AQ708,"=1",SmtRes!DF700:SmtRes!DF708)</f>
        <v>0</v>
      </c>
      <c r="Q241">
        <f ca="1">SUMIF(SmtRes!AQ700:SmtRes!AQ708,"=1",SmtRes!DG700:SmtRes!DG708)</f>
        <v>0</v>
      </c>
      <c r="R241">
        <f ca="1">SUMIF(SmtRes!AQ700:SmtRes!AQ708,"=1",SmtRes!DH700:SmtRes!DH708)</f>
        <v>0</v>
      </c>
      <c r="S241">
        <f ca="1">SUMIF(SmtRes!AQ700:SmtRes!AQ708,"=1",SmtRes!DI700:SmtRes!DI708)</f>
        <v>0</v>
      </c>
      <c r="T241">
        <f t="shared" si="136"/>
        <v>0</v>
      </c>
      <c r="U241">
        <f ca="1">SUMIF(SmtRes!AQ700:SmtRes!AQ708,"=1",SmtRes!CV700:SmtRes!CV708)</f>
        <v>0</v>
      </c>
      <c r="V241">
        <f ca="1">SUMIF(SmtRes!AQ700:SmtRes!AQ708,"=1",SmtRes!CW700:SmtRes!CW708)</f>
        <v>0</v>
      </c>
      <c r="W241">
        <f t="shared" si="137"/>
        <v>0</v>
      </c>
      <c r="X241">
        <f ca="1" t="shared" si="138"/>
        <v>0</v>
      </c>
      <c r="Y241">
        <f ca="1" t="shared" si="139"/>
        <v>0</v>
      </c>
      <c r="AA241">
        <v>85260757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181</v>
      </c>
      <c r="BE241" t="s">
        <v>181</v>
      </c>
      <c r="BF241" t="s">
        <v>181</v>
      </c>
      <c r="BG241" t="s">
        <v>181</v>
      </c>
      <c r="BH241">
        <v>0</v>
      </c>
      <c r="BI241">
        <v>2</v>
      </c>
      <c r="BJ241" t="s">
        <v>499</v>
      </c>
      <c r="BM241">
        <v>108001</v>
      </c>
      <c r="BN241">
        <v>0</v>
      </c>
      <c r="BO241" t="s">
        <v>181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181</v>
      </c>
      <c r="BZ241">
        <v>97</v>
      </c>
      <c r="CA241">
        <v>51</v>
      </c>
      <c r="CB241" t="s">
        <v>181</v>
      </c>
      <c r="CE241">
        <v>0</v>
      </c>
      <c r="CF241">
        <v>0</v>
      </c>
      <c r="CG241">
        <v>0</v>
      </c>
      <c r="CH241">
        <v>14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369</v>
      </c>
      <c r="CO241">
        <v>0</v>
      </c>
      <c r="CP241">
        <f ca="1">(P241+Q241+S241+R241)</f>
        <v>0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0</v>
      </c>
      <c r="CZ241">
        <f ca="1">(((S241+R241)*AU241)/100)</f>
        <v>0</v>
      </c>
      <c r="DB241">
        <v>80</v>
      </c>
      <c r="DC241" t="s">
        <v>181</v>
      </c>
      <c r="DD241" t="s">
        <v>181</v>
      </c>
      <c r="DE241" t="s">
        <v>370</v>
      </c>
      <c r="DF241" t="s">
        <v>370</v>
      </c>
      <c r="DG241" t="s">
        <v>370</v>
      </c>
      <c r="DH241" t="s">
        <v>181</v>
      </c>
      <c r="DI241" t="s">
        <v>370</v>
      </c>
      <c r="DJ241" t="s">
        <v>370</v>
      </c>
      <c r="DK241" t="s">
        <v>181</v>
      </c>
      <c r="DL241" t="s">
        <v>181</v>
      </c>
      <c r="DM241" t="s">
        <v>181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440</v>
      </c>
      <c r="DW241" t="s">
        <v>440</v>
      </c>
      <c r="DX241">
        <v>100</v>
      </c>
      <c r="DZ241" t="s">
        <v>181</v>
      </c>
      <c r="EA241" t="s">
        <v>181</v>
      </c>
      <c r="EB241" t="s">
        <v>181</v>
      </c>
      <c r="EC241" t="s">
        <v>181</v>
      </c>
      <c r="EE241">
        <v>82815029</v>
      </c>
      <c r="EF241">
        <v>3</v>
      </c>
      <c r="EG241" t="s">
        <v>270</v>
      </c>
      <c r="EH241">
        <v>0</v>
      </c>
      <c r="EI241" t="s">
        <v>181</v>
      </c>
      <c r="EJ241">
        <v>2</v>
      </c>
      <c r="EK241">
        <v>108001</v>
      </c>
      <c r="EL241" t="s">
        <v>271</v>
      </c>
      <c r="EM241" t="s">
        <v>272</v>
      </c>
      <c r="EO241" t="s">
        <v>373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181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0</v>
      </c>
      <c r="GN241">
        <f ca="1" t="shared" si="150"/>
        <v>0</v>
      </c>
      <c r="GO241">
        <f ca="1" t="shared" si="151"/>
        <v>0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181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181</v>
      </c>
      <c r="HF241" t="s">
        <v>181</v>
      </c>
      <c r="HM241" t="s">
        <v>181</v>
      </c>
      <c r="HN241" t="s">
        <v>273</v>
      </c>
      <c r="HO241" t="s">
        <v>274</v>
      </c>
      <c r="HP241" t="s">
        <v>271</v>
      </c>
      <c r="HQ241" t="s">
        <v>271</v>
      </c>
      <c r="HS241">
        <v>0</v>
      </c>
      <c r="IK241">
        <v>0</v>
      </c>
    </row>
    <row r="242" spans="1:255">
      <c r="A242" s="8">
        <v>18</v>
      </c>
      <c r="B242" s="8">
        <v>0</v>
      </c>
      <c r="C242" s="8">
        <v>698</v>
      </c>
      <c r="D242" s="8"/>
      <c r="E242" s="8" t="s">
        <v>500</v>
      </c>
      <c r="F242" s="8" t="s">
        <v>275</v>
      </c>
      <c r="G242" s="8" t="s">
        <v>276</v>
      </c>
      <c r="H242" s="8" t="s">
        <v>70</v>
      </c>
      <c r="I242" s="8">
        <f>J242</f>
        <v>2</v>
      </c>
      <c r="J242" s="8">
        <v>2</v>
      </c>
      <c r="K242" s="8">
        <v>2</v>
      </c>
      <c r="L242" s="8">
        <v>0.16</v>
      </c>
      <c r="M242" s="8">
        <v>0</v>
      </c>
      <c r="N242" s="8">
        <f t="shared" si="134"/>
        <v>0.16</v>
      </c>
      <c r="O242" s="8">
        <f ca="1">ROUND(P242,2)</f>
        <v>0</v>
      </c>
      <c r="P242" s="8">
        <f ca="1">ROUND(ROUND(ROUND(SUMIF(SmtRes!AQ700:SmtRes!AQ708,"=1",SmtRes!CU700:SmtRes!CU708),2),2)*I242/100,2)</f>
        <v>0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85260822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181</v>
      </c>
      <c r="BE242" s="8" t="s">
        <v>181</v>
      </c>
      <c r="BF242" s="8" t="s">
        <v>181</v>
      </c>
      <c r="BG242" s="8" t="s">
        <v>181</v>
      </c>
      <c r="BH242" s="8">
        <v>3</v>
      </c>
      <c r="BI242" s="8">
        <v>2</v>
      </c>
      <c r="BJ242" s="8" t="s">
        <v>181</v>
      </c>
      <c r="BK242" s="8"/>
      <c r="BL242" s="8"/>
      <c r="BM242" s="8">
        <v>108001</v>
      </c>
      <c r="BN242" s="8">
        <v>0</v>
      </c>
      <c r="BO242" s="8" t="s">
        <v>181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181</v>
      </c>
      <c r="BZ242" s="8">
        <v>97</v>
      </c>
      <c r="CA242" s="8">
        <v>51</v>
      </c>
      <c r="CB242" s="8" t="s">
        <v>181</v>
      </c>
      <c r="CC242" s="8"/>
      <c r="CD242" s="8"/>
      <c r="CE242" s="8">
        <v>0</v>
      </c>
      <c r="CF242" s="8">
        <v>0</v>
      </c>
      <c r="CG242" s="8">
        <v>0</v>
      </c>
      <c r="CH242" s="8">
        <v>14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181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181</v>
      </c>
      <c r="DD242" s="8" t="s">
        <v>181</v>
      </c>
      <c r="DE242" s="8" t="s">
        <v>181</v>
      </c>
      <c r="DF242" s="8" t="s">
        <v>181</v>
      </c>
      <c r="DG242" s="8" t="s">
        <v>181</v>
      </c>
      <c r="DH242" s="8" t="s">
        <v>181</v>
      </c>
      <c r="DI242" s="8" t="s">
        <v>181</v>
      </c>
      <c r="DJ242" s="8" t="s">
        <v>181</v>
      </c>
      <c r="DK242" s="8" t="s">
        <v>181</v>
      </c>
      <c r="DL242" s="8" t="s">
        <v>181</v>
      </c>
      <c r="DM242" s="8" t="s">
        <v>181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70</v>
      </c>
      <c r="DW242" s="8" t="s">
        <v>70</v>
      </c>
      <c r="DX242" s="8">
        <v>1</v>
      </c>
      <c r="DY242" s="8"/>
      <c r="DZ242" s="8" t="s">
        <v>181</v>
      </c>
      <c r="EA242" s="8" t="s">
        <v>181</v>
      </c>
      <c r="EB242" s="8" t="s">
        <v>181</v>
      </c>
      <c r="EC242" s="8" t="s">
        <v>181</v>
      </c>
      <c r="ED242" s="8"/>
      <c r="EE242" s="8">
        <v>82815029</v>
      </c>
      <c r="EF242" s="8">
        <v>3</v>
      </c>
      <c r="EG242" s="8" t="s">
        <v>270</v>
      </c>
      <c r="EH242" s="8">
        <v>0</v>
      </c>
      <c r="EI242" s="8" t="s">
        <v>181</v>
      </c>
      <c r="EJ242" s="8">
        <v>2</v>
      </c>
      <c r="EK242" s="8">
        <v>108001</v>
      </c>
      <c r="EL242" s="8" t="s">
        <v>271</v>
      </c>
      <c r="EM242" s="8" t="s">
        <v>272</v>
      </c>
      <c r="EN242" s="8"/>
      <c r="EO242" s="8" t="s">
        <v>181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181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0</v>
      </c>
      <c r="GN242" s="8">
        <f ca="1" t="shared" si="150"/>
        <v>0</v>
      </c>
      <c r="GO242" s="8">
        <f ca="1" t="shared" si="151"/>
        <v>0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181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181</v>
      </c>
      <c r="HF242" s="8" t="s">
        <v>181</v>
      </c>
      <c r="HG242" s="8"/>
      <c r="HH242" s="8"/>
      <c r="HI242" s="8"/>
      <c r="HJ242" s="8"/>
      <c r="HK242" s="8"/>
      <c r="HL242" s="8"/>
      <c r="HM242" s="8" t="s">
        <v>181</v>
      </c>
      <c r="HN242" s="8" t="s">
        <v>273</v>
      </c>
      <c r="HO242" s="8" t="s">
        <v>274</v>
      </c>
      <c r="HP242" s="8" t="s">
        <v>271</v>
      </c>
      <c r="HQ242" s="8" t="s">
        <v>271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0</v>
      </c>
      <c r="C243">
        <v>707</v>
      </c>
      <c r="E243" t="s">
        <v>500</v>
      </c>
      <c r="F243" t="s">
        <v>275</v>
      </c>
      <c r="G243" t="s">
        <v>276</v>
      </c>
      <c r="H243" t="s">
        <v>70</v>
      </c>
      <c r="I243">
        <f>J243</f>
        <v>2</v>
      </c>
      <c r="J243">
        <v>2</v>
      </c>
      <c r="K243">
        <v>2</v>
      </c>
      <c r="L243">
        <v>0.16</v>
      </c>
      <c r="M243">
        <v>0</v>
      </c>
      <c r="N243">
        <f t="shared" si="134"/>
        <v>0.16</v>
      </c>
      <c r="O243">
        <f ca="1">ROUND(P243,2)</f>
        <v>0</v>
      </c>
      <c r="P243">
        <f ca="1">ROUND(ROUND(ROUND(SUMIF(SmtRes!AQ700:SmtRes!AQ708,"=1",SmtRes!CU700:SmtRes!CU708),2),2)*I243/100,2)</f>
        <v>0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85260757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181</v>
      </c>
      <c r="BE243" t="s">
        <v>181</v>
      </c>
      <c r="BF243" t="s">
        <v>181</v>
      </c>
      <c r="BG243" t="s">
        <v>181</v>
      </c>
      <c r="BH243">
        <v>3</v>
      </c>
      <c r="BI243">
        <v>2</v>
      </c>
      <c r="BJ243" t="s">
        <v>181</v>
      </c>
      <c r="BM243">
        <v>108001</v>
      </c>
      <c r="BN243">
        <v>0</v>
      </c>
      <c r="BO243" t="s">
        <v>181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181</v>
      </c>
      <c r="BZ243">
        <v>97</v>
      </c>
      <c r="CA243">
        <v>51</v>
      </c>
      <c r="CB243" t="s">
        <v>181</v>
      </c>
      <c r="CE243">
        <v>0</v>
      </c>
      <c r="CF243">
        <v>0</v>
      </c>
      <c r="CG243">
        <v>0</v>
      </c>
      <c r="CH243">
        <v>14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181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181</v>
      </c>
      <c r="DD243" t="s">
        <v>181</v>
      </c>
      <c r="DE243" t="s">
        <v>181</v>
      </c>
      <c r="DF243" t="s">
        <v>181</v>
      </c>
      <c r="DG243" t="s">
        <v>181</v>
      </c>
      <c r="DH243" t="s">
        <v>181</v>
      </c>
      <c r="DI243" t="s">
        <v>181</v>
      </c>
      <c r="DJ243" t="s">
        <v>181</v>
      </c>
      <c r="DK243" t="s">
        <v>181</v>
      </c>
      <c r="DL243" t="s">
        <v>181</v>
      </c>
      <c r="DM243" t="s">
        <v>181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70</v>
      </c>
      <c r="DW243" t="s">
        <v>70</v>
      </c>
      <c r="DX243">
        <v>1</v>
      </c>
      <c r="DZ243" t="s">
        <v>181</v>
      </c>
      <c r="EA243" t="s">
        <v>181</v>
      </c>
      <c r="EB243" t="s">
        <v>181</v>
      </c>
      <c r="EC243" t="s">
        <v>181</v>
      </c>
      <c r="EE243">
        <v>82815029</v>
      </c>
      <c r="EF243">
        <v>3</v>
      </c>
      <c r="EG243" t="s">
        <v>270</v>
      </c>
      <c r="EH243">
        <v>0</v>
      </c>
      <c r="EI243" t="s">
        <v>181</v>
      </c>
      <c r="EJ243">
        <v>2</v>
      </c>
      <c r="EK243">
        <v>108001</v>
      </c>
      <c r="EL243" t="s">
        <v>271</v>
      </c>
      <c r="EM243" t="s">
        <v>272</v>
      </c>
      <c r="EO243" t="s">
        <v>181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181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0</v>
      </c>
      <c r="GN243">
        <f ca="1" t="shared" si="150"/>
        <v>0</v>
      </c>
      <c r="GO243">
        <f ca="1" t="shared" si="151"/>
        <v>0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181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181</v>
      </c>
      <c r="HF243" t="s">
        <v>181</v>
      </c>
      <c r="HM243" t="s">
        <v>181</v>
      </c>
      <c r="HN243" t="s">
        <v>273</v>
      </c>
      <c r="HO243" t="s">
        <v>274</v>
      </c>
      <c r="HP243" t="s">
        <v>271</v>
      </c>
      <c r="HQ243" t="s">
        <v>271</v>
      </c>
      <c r="HS243">
        <v>0</v>
      </c>
      <c r="IK243">
        <v>0</v>
      </c>
    </row>
    <row r="244" spans="1:255">
      <c r="A244" s="8">
        <v>18</v>
      </c>
      <c r="B244" s="8">
        <v>0</v>
      </c>
      <c r="C244" s="8">
        <v>699</v>
      </c>
      <c r="D244" s="8"/>
      <c r="E244" s="8" t="s">
        <v>501</v>
      </c>
      <c r="F244" s="8" t="s">
        <v>492</v>
      </c>
      <c r="G244" s="8" t="s">
        <v>502</v>
      </c>
      <c r="H244" s="8" t="s">
        <v>181</v>
      </c>
      <c r="I244" s="8">
        <f>I240*J244</f>
        <v>0</v>
      </c>
      <c r="J244" s="8">
        <v>100</v>
      </c>
      <c r="K244" s="8">
        <v>100</v>
      </c>
      <c r="L244" s="8">
        <v>8</v>
      </c>
      <c r="M244" s="8">
        <v>0</v>
      </c>
      <c r="N244" s="8">
        <f t="shared" si="134"/>
        <v>8</v>
      </c>
      <c r="O244" s="8">
        <f>ROUND(CP244,2)</f>
        <v>0</v>
      </c>
      <c r="P244" s="8">
        <f>ROUND(CQ244*I244,2)</f>
        <v>0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85260822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181</v>
      </c>
      <c r="BE244" s="8" t="s">
        <v>181</v>
      </c>
      <c r="BF244" s="8" t="s">
        <v>181</v>
      </c>
      <c r="BG244" s="8" t="s">
        <v>181</v>
      </c>
      <c r="BH244" s="8">
        <v>3</v>
      </c>
      <c r="BI244" s="8">
        <v>2</v>
      </c>
      <c r="BJ244" s="8" t="s">
        <v>181</v>
      </c>
      <c r="BK244" s="8"/>
      <c r="BL244" s="8"/>
      <c r="BM244" s="8">
        <v>108001</v>
      </c>
      <c r="BN244" s="8">
        <v>0</v>
      </c>
      <c r="BO244" s="8" t="s">
        <v>181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181</v>
      </c>
      <c r="BZ244" s="8">
        <v>97</v>
      </c>
      <c r="CA244" s="8">
        <v>51</v>
      </c>
      <c r="CB244" s="8" t="s">
        <v>181</v>
      </c>
      <c r="CC244" s="8"/>
      <c r="CD244" s="8"/>
      <c r="CE244" s="8">
        <v>0</v>
      </c>
      <c r="CF244" s="8">
        <v>0</v>
      </c>
      <c r="CG244" s="8">
        <v>0</v>
      </c>
      <c r="CH244" s="8">
        <v>14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181</v>
      </c>
      <c r="CO244" s="8">
        <v>0</v>
      </c>
      <c r="CP244" s="8">
        <f>(P244+Q244+S244+R244)</f>
        <v>0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181</v>
      </c>
      <c r="DD244" s="8" t="s">
        <v>181</v>
      </c>
      <c r="DE244" s="8" t="s">
        <v>181</v>
      </c>
      <c r="DF244" s="8" t="s">
        <v>181</v>
      </c>
      <c r="DG244" s="8" t="s">
        <v>181</v>
      </c>
      <c r="DH244" s="8" t="s">
        <v>181</v>
      </c>
      <c r="DI244" s="8" t="s">
        <v>181</v>
      </c>
      <c r="DJ244" s="8" t="s">
        <v>181</v>
      </c>
      <c r="DK244" s="8" t="s">
        <v>181</v>
      </c>
      <c r="DL244" s="8" t="s">
        <v>181</v>
      </c>
      <c r="DM244" s="8" t="s">
        <v>181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181</v>
      </c>
      <c r="EA244" s="8" t="s">
        <v>181</v>
      </c>
      <c r="EB244" s="8" t="s">
        <v>181</v>
      </c>
      <c r="EC244" s="8" t="s">
        <v>181</v>
      </c>
      <c r="ED244" s="8"/>
      <c r="EE244" s="8">
        <v>82815029</v>
      </c>
      <c r="EF244" s="8">
        <v>3</v>
      </c>
      <c r="EG244" s="8" t="s">
        <v>270</v>
      </c>
      <c r="EH244" s="8">
        <v>0</v>
      </c>
      <c r="EI244" s="8" t="s">
        <v>181</v>
      </c>
      <c r="EJ244" s="8">
        <v>2</v>
      </c>
      <c r="EK244" s="8">
        <v>108001</v>
      </c>
      <c r="EL244" s="8" t="s">
        <v>271</v>
      </c>
      <c r="EM244" s="8" t="s">
        <v>272</v>
      </c>
      <c r="EN244" s="8"/>
      <c r="EO244" s="8" t="s">
        <v>181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503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0</v>
      </c>
      <c r="GN244" s="8">
        <f t="shared" si="150"/>
        <v>0</v>
      </c>
      <c r="GO244" s="8">
        <f t="shared" si="151"/>
        <v>0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181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387</v>
      </c>
      <c r="HF244" s="8" t="s">
        <v>386</v>
      </c>
      <c r="HG244" s="8">
        <f>ROUND(ROUND(AL244,2)*I244,2)</f>
        <v>0</v>
      </c>
      <c r="HH244" s="8"/>
      <c r="HI244" s="8"/>
      <c r="HJ244" s="8"/>
      <c r="HK244" s="8"/>
      <c r="HL244" s="8"/>
      <c r="HM244" s="8" t="s">
        <v>181</v>
      </c>
      <c r="HN244" s="8" t="s">
        <v>273</v>
      </c>
      <c r="HO244" s="8" t="s">
        <v>274</v>
      </c>
      <c r="HP244" s="8" t="s">
        <v>271</v>
      </c>
      <c r="HQ244" s="8" t="s">
        <v>271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0</v>
      </c>
      <c r="C245">
        <v>708</v>
      </c>
      <c r="E245" t="s">
        <v>501</v>
      </c>
      <c r="F245" t="s">
        <v>492</v>
      </c>
      <c r="G245" t="s">
        <v>502</v>
      </c>
      <c r="H245" t="s">
        <v>181</v>
      </c>
      <c r="I245">
        <f>I241*J245</f>
        <v>0</v>
      </c>
      <c r="J245">
        <v>100</v>
      </c>
      <c r="K245">
        <v>100</v>
      </c>
      <c r="L245">
        <v>8</v>
      </c>
      <c r="M245">
        <v>0</v>
      </c>
      <c r="N245">
        <f t="shared" si="134"/>
        <v>8</v>
      </c>
      <c r="O245">
        <f>ROUND(CP245,2)</f>
        <v>0</v>
      </c>
      <c r="P245">
        <f>ROUND(CQ245*I245,2)</f>
        <v>0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85260757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181</v>
      </c>
      <c r="BE245" t="s">
        <v>181</v>
      </c>
      <c r="BF245" t="s">
        <v>181</v>
      </c>
      <c r="BG245" t="s">
        <v>181</v>
      </c>
      <c r="BH245">
        <v>3</v>
      </c>
      <c r="BI245">
        <v>2</v>
      </c>
      <c r="BJ245" t="s">
        <v>181</v>
      </c>
      <c r="BM245">
        <v>108001</v>
      </c>
      <c r="BN245">
        <v>0</v>
      </c>
      <c r="BO245" t="s">
        <v>181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181</v>
      </c>
      <c r="BZ245">
        <v>97</v>
      </c>
      <c r="CA245">
        <v>51</v>
      </c>
      <c r="CB245" t="s">
        <v>181</v>
      </c>
      <c r="CE245">
        <v>0</v>
      </c>
      <c r="CF245">
        <v>0</v>
      </c>
      <c r="CG245">
        <v>0</v>
      </c>
      <c r="CH245">
        <v>14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181</v>
      </c>
      <c r="CO245">
        <v>0</v>
      </c>
      <c r="CP245">
        <f>(P245+Q245+S245+R245)</f>
        <v>0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181</v>
      </c>
      <c r="DD245" t="s">
        <v>181</v>
      </c>
      <c r="DE245" t="s">
        <v>181</v>
      </c>
      <c r="DF245" t="s">
        <v>181</v>
      </c>
      <c r="DG245" t="s">
        <v>181</v>
      </c>
      <c r="DH245" t="s">
        <v>181</v>
      </c>
      <c r="DI245" t="s">
        <v>181</v>
      </c>
      <c r="DJ245" t="s">
        <v>181</v>
      </c>
      <c r="DK245" t="s">
        <v>181</v>
      </c>
      <c r="DL245" t="s">
        <v>181</v>
      </c>
      <c r="DM245" t="s">
        <v>181</v>
      </c>
      <c r="DN245">
        <v>0</v>
      </c>
      <c r="DO245">
        <v>0</v>
      </c>
      <c r="DP245">
        <v>1</v>
      </c>
      <c r="DQ245">
        <v>1</v>
      </c>
      <c r="DZ245" t="s">
        <v>181</v>
      </c>
      <c r="EA245" t="s">
        <v>181</v>
      </c>
      <c r="EB245" t="s">
        <v>181</v>
      </c>
      <c r="EC245" t="s">
        <v>181</v>
      </c>
      <c r="EE245">
        <v>82815029</v>
      </c>
      <c r="EF245">
        <v>3</v>
      </c>
      <c r="EG245" t="s">
        <v>270</v>
      </c>
      <c r="EH245">
        <v>0</v>
      </c>
      <c r="EI245" t="s">
        <v>181</v>
      </c>
      <c r="EJ245">
        <v>2</v>
      </c>
      <c r="EK245">
        <v>108001</v>
      </c>
      <c r="EL245" t="s">
        <v>271</v>
      </c>
      <c r="EM245" t="s">
        <v>272</v>
      </c>
      <c r="EO245" t="s">
        <v>181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503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0</v>
      </c>
      <c r="GN245">
        <f t="shared" si="150"/>
        <v>0</v>
      </c>
      <c r="GO245">
        <f t="shared" si="151"/>
        <v>0</v>
      </c>
      <c r="GP245">
        <f t="shared" si="152"/>
        <v>0</v>
      </c>
      <c r="GR245">
        <v>1</v>
      </c>
      <c r="GS245">
        <v>1</v>
      </c>
      <c r="GT245">
        <v>0</v>
      </c>
      <c r="GU245" t="s">
        <v>181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387</v>
      </c>
      <c r="HF245" t="s">
        <v>386</v>
      </c>
      <c r="HG245">
        <f>ROUND(ROUND(AL245,2)*I245,2)</f>
        <v>0</v>
      </c>
      <c r="HM245" t="s">
        <v>181</v>
      </c>
      <c r="HN245" t="s">
        <v>273</v>
      </c>
      <c r="HO245" t="s">
        <v>274</v>
      </c>
      <c r="HP245" t="s">
        <v>271</v>
      </c>
      <c r="HQ245" t="s">
        <v>271</v>
      </c>
      <c r="HS245">
        <v>0</v>
      </c>
      <c r="IK245">
        <v>0</v>
      </c>
    </row>
    <row r="246" spans="1:255">
      <c r="A246" s="8">
        <v>17</v>
      </c>
      <c r="B246" s="8">
        <v>0</v>
      </c>
      <c r="C246" s="8">
        <f>ROW(SmtRes!A717)</f>
        <v>717</v>
      </c>
      <c r="D246" s="8">
        <f>ROW(EtalonRes!A944)</f>
        <v>944</v>
      </c>
      <c r="E246" s="8" t="s">
        <v>504</v>
      </c>
      <c r="F246" s="8" t="s">
        <v>505</v>
      </c>
      <c r="G246" s="8" t="s">
        <v>506</v>
      </c>
      <c r="H246" s="8" t="s">
        <v>440</v>
      </c>
      <c r="I246" s="8">
        <v>0</v>
      </c>
      <c r="J246" s="8">
        <v>0</v>
      </c>
      <c r="K246" s="8">
        <v>0</v>
      </c>
      <c r="L246" s="8">
        <v>0.015</v>
      </c>
      <c r="M246" s="8">
        <v>0</v>
      </c>
      <c r="N246" s="8">
        <f t="shared" si="134"/>
        <v>0.015</v>
      </c>
      <c r="O246" s="8">
        <f ca="1">ROUND(CP246,2)</f>
        <v>0</v>
      </c>
      <c r="P246" s="8">
        <f ca="1">SUMIF(SmtRes!AQ709:SmtRes!AQ717,"=1",SmtRes!DF709:SmtRes!DF717)</f>
        <v>0</v>
      </c>
      <c r="Q246" s="8">
        <f ca="1">SUMIF(SmtRes!AQ709:SmtRes!AQ717,"=1",SmtRes!DG709:SmtRes!DG717)</f>
        <v>0</v>
      </c>
      <c r="R246" s="8">
        <f ca="1">SUMIF(SmtRes!AQ709:SmtRes!AQ717,"=1",SmtRes!DH709:SmtRes!DH717)</f>
        <v>0</v>
      </c>
      <c r="S246" s="8">
        <f ca="1">SUMIF(SmtRes!AQ709:SmtRes!AQ717,"=1",SmtRes!DI709:SmtRes!DI717)</f>
        <v>0</v>
      </c>
      <c r="T246" s="8">
        <f t="shared" si="136"/>
        <v>0</v>
      </c>
      <c r="U246" s="8">
        <f ca="1">SUMIF(SmtRes!AQ709:SmtRes!AQ717,"=1",SmtRes!CV709:SmtRes!CV717)</f>
        <v>0</v>
      </c>
      <c r="V246" s="8">
        <f ca="1">SUMIF(SmtRes!AQ709:SmtRes!AQ717,"=1",SmtRes!CW709:SmtRes!CW717)</f>
        <v>0</v>
      </c>
      <c r="W246" s="8">
        <f t="shared" si="137"/>
        <v>0</v>
      </c>
      <c r="X246" s="8">
        <f ca="1" t="shared" si="138"/>
        <v>0</v>
      </c>
      <c r="Y246" s="8">
        <f ca="1" t="shared" si="139"/>
        <v>0</v>
      </c>
      <c r="Z246" s="8"/>
      <c r="AA246" s="8">
        <v>85260822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181</v>
      </c>
      <c r="BE246" s="8" t="s">
        <v>181</v>
      </c>
      <c r="BF246" s="8" t="s">
        <v>181</v>
      </c>
      <c r="BG246" s="8" t="s">
        <v>181</v>
      </c>
      <c r="BH246" s="8">
        <v>0</v>
      </c>
      <c r="BI246" s="8">
        <v>2</v>
      </c>
      <c r="BJ246" s="8" t="s">
        <v>507</v>
      </c>
      <c r="BK246" s="8"/>
      <c r="BL246" s="8"/>
      <c r="BM246" s="8">
        <v>108001</v>
      </c>
      <c r="BN246" s="8">
        <v>0</v>
      </c>
      <c r="BO246" s="8" t="s">
        <v>181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181</v>
      </c>
      <c r="BZ246" s="8">
        <v>97</v>
      </c>
      <c r="CA246" s="8">
        <v>51</v>
      </c>
      <c r="CB246" s="8" t="s">
        <v>181</v>
      </c>
      <c r="CC246" s="8"/>
      <c r="CD246" s="8"/>
      <c r="CE246" s="8">
        <v>0</v>
      </c>
      <c r="CF246" s="8">
        <v>0</v>
      </c>
      <c r="CG246" s="8">
        <v>0</v>
      </c>
      <c r="CH246" s="8">
        <v>15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369</v>
      </c>
      <c r="CO246" s="8">
        <v>0</v>
      </c>
      <c r="CP246" s="8">
        <f ca="1">(P246+Q246+S246+R246)</f>
        <v>0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0</v>
      </c>
      <c r="CZ246" s="8">
        <f ca="1">(((S246+R246)*AU246)/100)</f>
        <v>0</v>
      </c>
      <c r="DA246" s="8"/>
      <c r="DB246" s="8">
        <v>81</v>
      </c>
      <c r="DC246" s="8" t="s">
        <v>181</v>
      </c>
      <c r="DD246" s="8" t="s">
        <v>181</v>
      </c>
      <c r="DE246" s="8" t="s">
        <v>370</v>
      </c>
      <c r="DF246" s="8" t="s">
        <v>370</v>
      </c>
      <c r="DG246" s="8" t="s">
        <v>370</v>
      </c>
      <c r="DH246" s="8" t="s">
        <v>181</v>
      </c>
      <c r="DI246" s="8" t="s">
        <v>370</v>
      </c>
      <c r="DJ246" s="8" t="s">
        <v>370</v>
      </c>
      <c r="DK246" s="8" t="s">
        <v>181</v>
      </c>
      <c r="DL246" s="8" t="s">
        <v>181</v>
      </c>
      <c r="DM246" s="8" t="s">
        <v>181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440</v>
      </c>
      <c r="DW246" s="8" t="s">
        <v>440</v>
      </c>
      <c r="DX246" s="8">
        <v>100</v>
      </c>
      <c r="DY246" s="8"/>
      <c r="DZ246" s="8" t="s">
        <v>181</v>
      </c>
      <c r="EA246" s="8" t="s">
        <v>181</v>
      </c>
      <c r="EB246" s="8" t="s">
        <v>181</v>
      </c>
      <c r="EC246" s="8" t="s">
        <v>181</v>
      </c>
      <c r="ED246" s="8"/>
      <c r="EE246" s="8">
        <v>82815029</v>
      </c>
      <c r="EF246" s="8">
        <v>3</v>
      </c>
      <c r="EG246" s="8" t="s">
        <v>270</v>
      </c>
      <c r="EH246" s="8">
        <v>0</v>
      </c>
      <c r="EI246" s="8" t="s">
        <v>181</v>
      </c>
      <c r="EJ246" s="8">
        <v>2</v>
      </c>
      <c r="EK246" s="8">
        <v>108001</v>
      </c>
      <c r="EL246" s="8" t="s">
        <v>271</v>
      </c>
      <c r="EM246" s="8" t="s">
        <v>272</v>
      </c>
      <c r="EN246" s="8"/>
      <c r="EO246" s="8" t="s">
        <v>373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181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0</v>
      </c>
      <c r="GN246" s="8">
        <f ca="1" t="shared" si="150"/>
        <v>0</v>
      </c>
      <c r="GO246" s="8">
        <f ca="1" t="shared" si="151"/>
        <v>0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181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181</v>
      </c>
      <c r="HF246" s="8" t="s">
        <v>181</v>
      </c>
      <c r="HG246" s="8"/>
      <c r="HH246" s="8"/>
      <c r="HI246" s="8"/>
      <c r="HJ246" s="8"/>
      <c r="HK246" s="8"/>
      <c r="HL246" s="8"/>
      <c r="HM246" s="8" t="s">
        <v>181</v>
      </c>
      <c r="HN246" s="8" t="s">
        <v>273</v>
      </c>
      <c r="HO246" s="8" t="s">
        <v>274</v>
      </c>
      <c r="HP246" s="8" t="s">
        <v>271</v>
      </c>
      <c r="HQ246" s="8" t="s">
        <v>271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0</v>
      </c>
      <c r="C247">
        <f>ROW(SmtRes!A726)</f>
        <v>726</v>
      </c>
      <c r="D247">
        <f>ROW(EtalonRes!A952)</f>
        <v>952</v>
      </c>
      <c r="E247" t="s">
        <v>504</v>
      </c>
      <c r="F247" t="s">
        <v>505</v>
      </c>
      <c r="G247" t="s">
        <v>506</v>
      </c>
      <c r="H247" t="s">
        <v>440</v>
      </c>
      <c r="I247">
        <v>0</v>
      </c>
      <c r="J247">
        <v>0</v>
      </c>
      <c r="K247">
        <v>0</v>
      </c>
      <c r="L247">
        <v>0.015</v>
      </c>
      <c r="M247">
        <v>0</v>
      </c>
      <c r="N247">
        <f t="shared" si="134"/>
        <v>0.015</v>
      </c>
      <c r="O247">
        <f ca="1">ROUND(CP247,2)</f>
        <v>0</v>
      </c>
      <c r="P247">
        <f ca="1">SUMIF(SmtRes!AQ718:SmtRes!AQ726,"=1",SmtRes!DF718:SmtRes!DF726)</f>
        <v>0</v>
      </c>
      <c r="Q247">
        <f ca="1">SUMIF(SmtRes!AQ718:SmtRes!AQ726,"=1",SmtRes!DG718:SmtRes!DG726)</f>
        <v>0</v>
      </c>
      <c r="R247">
        <f ca="1">SUMIF(SmtRes!AQ718:SmtRes!AQ726,"=1",SmtRes!DH718:SmtRes!DH726)</f>
        <v>0</v>
      </c>
      <c r="S247">
        <f ca="1">SUMIF(SmtRes!AQ718:SmtRes!AQ726,"=1",SmtRes!DI718:SmtRes!DI726)</f>
        <v>0</v>
      </c>
      <c r="T247">
        <f t="shared" si="136"/>
        <v>0</v>
      </c>
      <c r="U247">
        <f ca="1">SUMIF(SmtRes!AQ718:SmtRes!AQ726,"=1",SmtRes!CV718:SmtRes!CV726)</f>
        <v>0</v>
      </c>
      <c r="V247">
        <f ca="1">SUMIF(SmtRes!AQ718:SmtRes!AQ726,"=1",SmtRes!CW718:SmtRes!CW726)</f>
        <v>0</v>
      </c>
      <c r="W247">
        <f t="shared" si="137"/>
        <v>0</v>
      </c>
      <c r="X247">
        <f ca="1" t="shared" si="138"/>
        <v>0</v>
      </c>
      <c r="Y247">
        <f ca="1" t="shared" si="139"/>
        <v>0</v>
      </c>
      <c r="AA247">
        <v>85260757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181</v>
      </c>
      <c r="BE247" t="s">
        <v>181</v>
      </c>
      <c r="BF247" t="s">
        <v>181</v>
      </c>
      <c r="BG247" t="s">
        <v>181</v>
      </c>
      <c r="BH247">
        <v>0</v>
      </c>
      <c r="BI247">
        <v>2</v>
      </c>
      <c r="BJ247" t="s">
        <v>507</v>
      </c>
      <c r="BM247">
        <v>108001</v>
      </c>
      <c r="BN247">
        <v>0</v>
      </c>
      <c r="BO247" t="s">
        <v>181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181</v>
      </c>
      <c r="BZ247">
        <v>97</v>
      </c>
      <c r="CA247">
        <v>51</v>
      </c>
      <c r="CB247" t="s">
        <v>181</v>
      </c>
      <c r="CE247">
        <v>0</v>
      </c>
      <c r="CF247">
        <v>0</v>
      </c>
      <c r="CG247">
        <v>0</v>
      </c>
      <c r="CH247">
        <v>15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369</v>
      </c>
      <c r="CO247">
        <v>0</v>
      </c>
      <c r="CP247">
        <f ca="1">(P247+Q247+S247+R247)</f>
        <v>0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0</v>
      </c>
      <c r="CZ247">
        <f ca="1">(((S247+R247)*AU247)/100)</f>
        <v>0</v>
      </c>
      <c r="DB247">
        <v>82</v>
      </c>
      <c r="DC247" t="s">
        <v>181</v>
      </c>
      <c r="DD247" t="s">
        <v>181</v>
      </c>
      <c r="DE247" t="s">
        <v>370</v>
      </c>
      <c r="DF247" t="s">
        <v>370</v>
      </c>
      <c r="DG247" t="s">
        <v>370</v>
      </c>
      <c r="DH247" t="s">
        <v>181</v>
      </c>
      <c r="DI247" t="s">
        <v>370</v>
      </c>
      <c r="DJ247" t="s">
        <v>370</v>
      </c>
      <c r="DK247" t="s">
        <v>181</v>
      </c>
      <c r="DL247" t="s">
        <v>181</v>
      </c>
      <c r="DM247" t="s">
        <v>181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440</v>
      </c>
      <c r="DW247" t="s">
        <v>440</v>
      </c>
      <c r="DX247">
        <v>100</v>
      </c>
      <c r="DZ247" t="s">
        <v>181</v>
      </c>
      <c r="EA247" t="s">
        <v>181</v>
      </c>
      <c r="EB247" t="s">
        <v>181</v>
      </c>
      <c r="EC247" t="s">
        <v>181</v>
      </c>
      <c r="EE247">
        <v>82815029</v>
      </c>
      <c r="EF247">
        <v>3</v>
      </c>
      <c r="EG247" t="s">
        <v>270</v>
      </c>
      <c r="EH247">
        <v>0</v>
      </c>
      <c r="EI247" t="s">
        <v>181</v>
      </c>
      <c r="EJ247">
        <v>2</v>
      </c>
      <c r="EK247">
        <v>108001</v>
      </c>
      <c r="EL247" t="s">
        <v>271</v>
      </c>
      <c r="EM247" t="s">
        <v>272</v>
      </c>
      <c r="EO247" t="s">
        <v>373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181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0</v>
      </c>
      <c r="GN247">
        <f ca="1" t="shared" si="150"/>
        <v>0</v>
      </c>
      <c r="GO247">
        <f ca="1" t="shared" si="151"/>
        <v>0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181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181</v>
      </c>
      <c r="HF247" t="s">
        <v>181</v>
      </c>
      <c r="HM247" t="s">
        <v>181</v>
      </c>
      <c r="HN247" t="s">
        <v>273</v>
      </c>
      <c r="HO247" t="s">
        <v>274</v>
      </c>
      <c r="HP247" t="s">
        <v>271</v>
      </c>
      <c r="HQ247" t="s">
        <v>271</v>
      </c>
      <c r="HS247">
        <v>0</v>
      </c>
      <c r="IK247">
        <v>0</v>
      </c>
    </row>
    <row r="248" spans="1:255">
      <c r="A248" s="8">
        <v>18</v>
      </c>
      <c r="B248" s="8">
        <v>0</v>
      </c>
      <c r="C248" s="8">
        <v>716</v>
      </c>
      <c r="D248" s="8"/>
      <c r="E248" s="8" t="s">
        <v>508</v>
      </c>
      <c r="F248" s="8" t="s">
        <v>275</v>
      </c>
      <c r="G248" s="8" t="s">
        <v>276</v>
      </c>
      <c r="H248" s="8" t="s">
        <v>70</v>
      </c>
      <c r="I248" s="8">
        <f>J248</f>
        <v>2</v>
      </c>
      <c r="J248" s="8">
        <v>2</v>
      </c>
      <c r="K248" s="8">
        <v>2</v>
      </c>
      <c r="L248" s="8">
        <v>0.03</v>
      </c>
      <c r="M248" s="8">
        <v>0</v>
      </c>
      <c r="N248" s="8">
        <f t="shared" si="134"/>
        <v>0.03</v>
      </c>
      <c r="O248" s="8">
        <f ca="1">ROUND(P248,2)</f>
        <v>0</v>
      </c>
      <c r="P248" s="8">
        <f ca="1">ROUND(ROUND(ROUND(SUMIF(SmtRes!AQ718:SmtRes!AQ726,"=1",SmtRes!CU718:SmtRes!CU726),2),2)*I248/100,2)</f>
        <v>0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85260822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181</v>
      </c>
      <c r="BE248" s="8" t="s">
        <v>181</v>
      </c>
      <c r="BF248" s="8" t="s">
        <v>181</v>
      </c>
      <c r="BG248" s="8" t="s">
        <v>181</v>
      </c>
      <c r="BH248" s="8">
        <v>3</v>
      </c>
      <c r="BI248" s="8">
        <v>2</v>
      </c>
      <c r="BJ248" s="8" t="s">
        <v>181</v>
      </c>
      <c r="BK248" s="8"/>
      <c r="BL248" s="8"/>
      <c r="BM248" s="8">
        <v>108001</v>
      </c>
      <c r="BN248" s="8">
        <v>0</v>
      </c>
      <c r="BO248" s="8" t="s">
        <v>181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181</v>
      </c>
      <c r="BZ248" s="8">
        <v>97</v>
      </c>
      <c r="CA248" s="8">
        <v>51</v>
      </c>
      <c r="CB248" s="8" t="s">
        <v>181</v>
      </c>
      <c r="CC248" s="8"/>
      <c r="CD248" s="8"/>
      <c r="CE248" s="8">
        <v>0</v>
      </c>
      <c r="CF248" s="8">
        <v>0</v>
      </c>
      <c r="CG248" s="8">
        <v>0</v>
      </c>
      <c r="CH248" s="8">
        <v>15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181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181</v>
      </c>
      <c r="DD248" s="8" t="s">
        <v>181</v>
      </c>
      <c r="DE248" s="8" t="s">
        <v>181</v>
      </c>
      <c r="DF248" s="8" t="s">
        <v>181</v>
      </c>
      <c r="DG248" s="8" t="s">
        <v>181</v>
      </c>
      <c r="DH248" s="8" t="s">
        <v>181</v>
      </c>
      <c r="DI248" s="8" t="s">
        <v>181</v>
      </c>
      <c r="DJ248" s="8" t="s">
        <v>181</v>
      </c>
      <c r="DK248" s="8" t="s">
        <v>181</v>
      </c>
      <c r="DL248" s="8" t="s">
        <v>181</v>
      </c>
      <c r="DM248" s="8" t="s">
        <v>181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70</v>
      </c>
      <c r="DW248" s="8" t="s">
        <v>70</v>
      </c>
      <c r="DX248" s="8">
        <v>1</v>
      </c>
      <c r="DY248" s="8"/>
      <c r="DZ248" s="8" t="s">
        <v>181</v>
      </c>
      <c r="EA248" s="8" t="s">
        <v>181</v>
      </c>
      <c r="EB248" s="8" t="s">
        <v>181</v>
      </c>
      <c r="EC248" s="8" t="s">
        <v>181</v>
      </c>
      <c r="ED248" s="8"/>
      <c r="EE248" s="8">
        <v>82815029</v>
      </c>
      <c r="EF248" s="8">
        <v>3</v>
      </c>
      <c r="EG248" s="8" t="s">
        <v>270</v>
      </c>
      <c r="EH248" s="8">
        <v>0</v>
      </c>
      <c r="EI248" s="8" t="s">
        <v>181</v>
      </c>
      <c r="EJ248" s="8">
        <v>2</v>
      </c>
      <c r="EK248" s="8">
        <v>108001</v>
      </c>
      <c r="EL248" s="8" t="s">
        <v>271</v>
      </c>
      <c r="EM248" s="8" t="s">
        <v>272</v>
      </c>
      <c r="EN248" s="8"/>
      <c r="EO248" s="8" t="s">
        <v>181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181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0</v>
      </c>
      <c r="GN248" s="8">
        <f ca="1" t="shared" si="150"/>
        <v>0</v>
      </c>
      <c r="GO248" s="8">
        <f ca="1" t="shared" si="151"/>
        <v>0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181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181</v>
      </c>
      <c r="HF248" s="8" t="s">
        <v>181</v>
      </c>
      <c r="HG248" s="8"/>
      <c r="HH248" s="8"/>
      <c r="HI248" s="8"/>
      <c r="HJ248" s="8"/>
      <c r="HK248" s="8"/>
      <c r="HL248" s="8"/>
      <c r="HM248" s="8" t="s">
        <v>181</v>
      </c>
      <c r="HN248" s="8" t="s">
        <v>273</v>
      </c>
      <c r="HO248" s="8" t="s">
        <v>274</v>
      </c>
      <c r="HP248" s="8" t="s">
        <v>271</v>
      </c>
      <c r="HQ248" s="8" t="s">
        <v>271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0</v>
      </c>
      <c r="C249">
        <v>725</v>
      </c>
      <c r="E249" t="s">
        <v>508</v>
      </c>
      <c r="F249" t="s">
        <v>275</v>
      </c>
      <c r="G249" t="s">
        <v>276</v>
      </c>
      <c r="H249" t="s">
        <v>70</v>
      </c>
      <c r="I249">
        <f>J249</f>
        <v>2</v>
      </c>
      <c r="J249">
        <v>2</v>
      </c>
      <c r="K249">
        <v>2</v>
      </c>
      <c r="L249">
        <v>0.03</v>
      </c>
      <c r="M249">
        <v>0</v>
      </c>
      <c r="N249">
        <f t="shared" si="134"/>
        <v>0.03</v>
      </c>
      <c r="O249">
        <f ca="1">ROUND(P249,2)</f>
        <v>0</v>
      </c>
      <c r="P249">
        <f ca="1">ROUND(ROUND(ROUND(SUMIF(SmtRes!AQ718:SmtRes!AQ726,"=1",SmtRes!CU718:SmtRes!CU726),2),2)*I249/100,2)</f>
        <v>0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85260757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181</v>
      </c>
      <c r="BE249" t="s">
        <v>181</v>
      </c>
      <c r="BF249" t="s">
        <v>181</v>
      </c>
      <c r="BG249" t="s">
        <v>181</v>
      </c>
      <c r="BH249">
        <v>3</v>
      </c>
      <c r="BI249">
        <v>2</v>
      </c>
      <c r="BJ249" t="s">
        <v>181</v>
      </c>
      <c r="BM249">
        <v>108001</v>
      </c>
      <c r="BN249">
        <v>0</v>
      </c>
      <c r="BO249" t="s">
        <v>181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181</v>
      </c>
      <c r="BZ249">
        <v>97</v>
      </c>
      <c r="CA249">
        <v>51</v>
      </c>
      <c r="CB249" t="s">
        <v>181</v>
      </c>
      <c r="CE249">
        <v>0</v>
      </c>
      <c r="CF249">
        <v>0</v>
      </c>
      <c r="CG249">
        <v>0</v>
      </c>
      <c r="CH249">
        <v>15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181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181</v>
      </c>
      <c r="DD249" t="s">
        <v>181</v>
      </c>
      <c r="DE249" t="s">
        <v>181</v>
      </c>
      <c r="DF249" t="s">
        <v>181</v>
      </c>
      <c r="DG249" t="s">
        <v>181</v>
      </c>
      <c r="DH249" t="s">
        <v>181</v>
      </c>
      <c r="DI249" t="s">
        <v>181</v>
      </c>
      <c r="DJ249" t="s">
        <v>181</v>
      </c>
      <c r="DK249" t="s">
        <v>181</v>
      </c>
      <c r="DL249" t="s">
        <v>181</v>
      </c>
      <c r="DM249" t="s">
        <v>181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70</v>
      </c>
      <c r="DW249" t="s">
        <v>70</v>
      </c>
      <c r="DX249">
        <v>1</v>
      </c>
      <c r="DZ249" t="s">
        <v>181</v>
      </c>
      <c r="EA249" t="s">
        <v>181</v>
      </c>
      <c r="EB249" t="s">
        <v>181</v>
      </c>
      <c r="EC249" t="s">
        <v>181</v>
      </c>
      <c r="EE249">
        <v>82815029</v>
      </c>
      <c r="EF249">
        <v>3</v>
      </c>
      <c r="EG249" t="s">
        <v>270</v>
      </c>
      <c r="EH249">
        <v>0</v>
      </c>
      <c r="EI249" t="s">
        <v>181</v>
      </c>
      <c r="EJ249">
        <v>2</v>
      </c>
      <c r="EK249">
        <v>108001</v>
      </c>
      <c r="EL249" t="s">
        <v>271</v>
      </c>
      <c r="EM249" t="s">
        <v>272</v>
      </c>
      <c r="EO249" t="s">
        <v>181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181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0</v>
      </c>
      <c r="GN249">
        <f ca="1" t="shared" si="150"/>
        <v>0</v>
      </c>
      <c r="GO249">
        <f ca="1" t="shared" si="151"/>
        <v>0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181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181</v>
      </c>
      <c r="HF249" t="s">
        <v>181</v>
      </c>
      <c r="HM249" t="s">
        <v>181</v>
      </c>
      <c r="HN249" t="s">
        <v>273</v>
      </c>
      <c r="HO249" t="s">
        <v>274</v>
      </c>
      <c r="HP249" t="s">
        <v>271</v>
      </c>
      <c r="HQ249" t="s">
        <v>271</v>
      </c>
      <c r="HS249">
        <v>0</v>
      </c>
      <c r="IK249">
        <v>0</v>
      </c>
    </row>
    <row r="250" spans="1:255">
      <c r="A250" s="8">
        <v>18</v>
      </c>
      <c r="B250" s="8">
        <v>0</v>
      </c>
      <c r="C250" s="8">
        <v>717</v>
      </c>
      <c r="D250" s="8"/>
      <c r="E250" s="8" t="s">
        <v>509</v>
      </c>
      <c r="F250" s="8" t="s">
        <v>492</v>
      </c>
      <c r="G250" s="8" t="s">
        <v>510</v>
      </c>
      <c r="H250" s="8" t="s">
        <v>494</v>
      </c>
      <c r="I250" s="8">
        <f>I246*J250</f>
        <v>0</v>
      </c>
      <c r="J250" s="8">
        <v>100</v>
      </c>
      <c r="K250" s="8">
        <v>100</v>
      </c>
      <c r="L250" s="8">
        <v>1.5</v>
      </c>
      <c r="M250" s="8">
        <v>0</v>
      </c>
      <c r="N250" s="8">
        <f t="shared" si="134"/>
        <v>1.5</v>
      </c>
      <c r="O250" s="8">
        <f>ROUND(CP250,2)</f>
        <v>0</v>
      </c>
      <c r="P250" s="8">
        <f>ROUND(CQ250*I250,2)</f>
        <v>0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85260822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181</v>
      </c>
      <c r="BE250" s="8" t="s">
        <v>181</v>
      </c>
      <c r="BF250" s="8" t="s">
        <v>181</v>
      </c>
      <c r="BG250" s="8" t="s">
        <v>181</v>
      </c>
      <c r="BH250" s="8">
        <v>3</v>
      </c>
      <c r="BI250" s="8">
        <v>2</v>
      </c>
      <c r="BJ250" s="8" t="s">
        <v>181</v>
      </c>
      <c r="BK250" s="8"/>
      <c r="BL250" s="8"/>
      <c r="BM250" s="8">
        <v>108001</v>
      </c>
      <c r="BN250" s="8">
        <v>0</v>
      </c>
      <c r="BO250" s="8" t="s">
        <v>181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181</v>
      </c>
      <c r="BZ250" s="8">
        <v>97</v>
      </c>
      <c r="CA250" s="8">
        <v>51</v>
      </c>
      <c r="CB250" s="8" t="s">
        <v>181</v>
      </c>
      <c r="CC250" s="8"/>
      <c r="CD250" s="8"/>
      <c r="CE250" s="8">
        <v>0</v>
      </c>
      <c r="CF250" s="8">
        <v>0</v>
      </c>
      <c r="CG250" s="8">
        <v>0</v>
      </c>
      <c r="CH250" s="8">
        <v>15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181</v>
      </c>
      <c r="CO250" s="8">
        <v>0</v>
      </c>
      <c r="CP250" s="8">
        <f>(P250+Q250+S250+R250)</f>
        <v>0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181</v>
      </c>
      <c r="DD250" s="8" t="s">
        <v>181</v>
      </c>
      <c r="DE250" s="8" t="s">
        <v>181</v>
      </c>
      <c r="DF250" s="8" t="s">
        <v>181</v>
      </c>
      <c r="DG250" s="8" t="s">
        <v>181</v>
      </c>
      <c r="DH250" s="8" t="s">
        <v>181</v>
      </c>
      <c r="DI250" s="8" t="s">
        <v>181</v>
      </c>
      <c r="DJ250" s="8" t="s">
        <v>181</v>
      </c>
      <c r="DK250" s="8" t="s">
        <v>181</v>
      </c>
      <c r="DL250" s="8" t="s">
        <v>181</v>
      </c>
      <c r="DM250" s="8" t="s">
        <v>181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494</v>
      </c>
      <c r="DW250" s="8" t="s">
        <v>494</v>
      </c>
      <c r="DX250" s="8">
        <v>1</v>
      </c>
      <c r="DY250" s="8"/>
      <c r="DZ250" s="8" t="s">
        <v>181</v>
      </c>
      <c r="EA250" s="8" t="s">
        <v>181</v>
      </c>
      <c r="EB250" s="8" t="s">
        <v>181</v>
      </c>
      <c r="EC250" s="8" t="s">
        <v>181</v>
      </c>
      <c r="ED250" s="8"/>
      <c r="EE250" s="8">
        <v>82815029</v>
      </c>
      <c r="EF250" s="8">
        <v>3</v>
      </c>
      <c r="EG250" s="8" t="s">
        <v>270</v>
      </c>
      <c r="EH250" s="8">
        <v>0</v>
      </c>
      <c r="EI250" s="8" t="s">
        <v>181</v>
      </c>
      <c r="EJ250" s="8">
        <v>2</v>
      </c>
      <c r="EK250" s="8">
        <v>108001</v>
      </c>
      <c r="EL250" s="8" t="s">
        <v>271</v>
      </c>
      <c r="EM250" s="8" t="s">
        <v>272</v>
      </c>
      <c r="EN250" s="8"/>
      <c r="EO250" s="8" t="s">
        <v>181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511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0</v>
      </c>
      <c r="GN250" s="8">
        <f t="shared" si="150"/>
        <v>0</v>
      </c>
      <c r="GO250" s="8">
        <f t="shared" si="151"/>
        <v>0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181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387</v>
      </c>
      <c r="HF250" s="8" t="s">
        <v>386</v>
      </c>
      <c r="HG250" s="8">
        <f>ROUND(ROUND(AL250,2)*I250,2)</f>
        <v>0</v>
      </c>
      <c r="HH250" s="8"/>
      <c r="HI250" s="8"/>
      <c r="HJ250" s="8"/>
      <c r="HK250" s="8"/>
      <c r="HL250" s="8"/>
      <c r="HM250" s="8" t="s">
        <v>181</v>
      </c>
      <c r="HN250" s="8" t="s">
        <v>273</v>
      </c>
      <c r="HO250" s="8" t="s">
        <v>274</v>
      </c>
      <c r="HP250" s="8" t="s">
        <v>271</v>
      </c>
      <c r="HQ250" s="8" t="s">
        <v>271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0</v>
      </c>
      <c r="C251">
        <v>726</v>
      </c>
      <c r="E251" t="s">
        <v>509</v>
      </c>
      <c r="F251" t="s">
        <v>492</v>
      </c>
      <c r="G251" t="s">
        <v>510</v>
      </c>
      <c r="H251" t="s">
        <v>494</v>
      </c>
      <c r="I251">
        <f>I247*J251</f>
        <v>0</v>
      </c>
      <c r="J251">
        <v>100</v>
      </c>
      <c r="K251">
        <v>100</v>
      </c>
      <c r="L251">
        <v>1.5</v>
      </c>
      <c r="M251">
        <v>0</v>
      </c>
      <c r="N251">
        <f t="shared" si="134"/>
        <v>1.5</v>
      </c>
      <c r="O251">
        <f>ROUND(CP251,2)</f>
        <v>0</v>
      </c>
      <c r="P251">
        <f>ROUND(CQ251*I251,2)</f>
        <v>0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85260757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181</v>
      </c>
      <c r="BE251" t="s">
        <v>181</v>
      </c>
      <c r="BF251" t="s">
        <v>181</v>
      </c>
      <c r="BG251" t="s">
        <v>181</v>
      </c>
      <c r="BH251">
        <v>3</v>
      </c>
      <c r="BI251">
        <v>2</v>
      </c>
      <c r="BJ251" t="s">
        <v>181</v>
      </c>
      <c r="BM251">
        <v>108001</v>
      </c>
      <c r="BN251">
        <v>0</v>
      </c>
      <c r="BO251" t="s">
        <v>181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181</v>
      </c>
      <c r="BZ251">
        <v>97</v>
      </c>
      <c r="CA251">
        <v>51</v>
      </c>
      <c r="CB251" t="s">
        <v>181</v>
      </c>
      <c r="CE251">
        <v>0</v>
      </c>
      <c r="CF251">
        <v>0</v>
      </c>
      <c r="CG251">
        <v>0</v>
      </c>
      <c r="CH251">
        <v>15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181</v>
      </c>
      <c r="CO251">
        <v>0</v>
      </c>
      <c r="CP251">
        <f>(P251+Q251+S251+R251)</f>
        <v>0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181</v>
      </c>
      <c r="DD251" t="s">
        <v>181</v>
      </c>
      <c r="DE251" t="s">
        <v>181</v>
      </c>
      <c r="DF251" t="s">
        <v>181</v>
      </c>
      <c r="DG251" t="s">
        <v>181</v>
      </c>
      <c r="DH251" t="s">
        <v>181</v>
      </c>
      <c r="DI251" t="s">
        <v>181</v>
      </c>
      <c r="DJ251" t="s">
        <v>181</v>
      </c>
      <c r="DK251" t="s">
        <v>181</v>
      </c>
      <c r="DL251" t="s">
        <v>181</v>
      </c>
      <c r="DM251" t="s">
        <v>181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494</v>
      </c>
      <c r="DW251" t="s">
        <v>494</v>
      </c>
      <c r="DX251">
        <v>1</v>
      </c>
      <c r="DZ251" t="s">
        <v>181</v>
      </c>
      <c r="EA251" t="s">
        <v>181</v>
      </c>
      <c r="EB251" t="s">
        <v>181</v>
      </c>
      <c r="EC251" t="s">
        <v>181</v>
      </c>
      <c r="EE251">
        <v>82815029</v>
      </c>
      <c r="EF251">
        <v>3</v>
      </c>
      <c r="EG251" t="s">
        <v>270</v>
      </c>
      <c r="EH251">
        <v>0</v>
      </c>
      <c r="EI251" t="s">
        <v>181</v>
      </c>
      <c r="EJ251">
        <v>2</v>
      </c>
      <c r="EK251">
        <v>108001</v>
      </c>
      <c r="EL251" t="s">
        <v>271</v>
      </c>
      <c r="EM251" t="s">
        <v>272</v>
      </c>
      <c r="EO251" t="s">
        <v>181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511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0</v>
      </c>
      <c r="GN251">
        <f t="shared" si="150"/>
        <v>0</v>
      </c>
      <c r="GO251">
        <f t="shared" si="151"/>
        <v>0</v>
      </c>
      <c r="GP251">
        <f t="shared" si="152"/>
        <v>0</v>
      </c>
      <c r="GR251">
        <v>1</v>
      </c>
      <c r="GS251">
        <v>1</v>
      </c>
      <c r="GT251">
        <v>0</v>
      </c>
      <c r="GU251" t="s">
        <v>181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387</v>
      </c>
      <c r="HF251" t="s">
        <v>386</v>
      </c>
      <c r="HG251">
        <f>ROUND(ROUND(AL251,2)*I251,2)</f>
        <v>0</v>
      </c>
      <c r="HM251" t="s">
        <v>181</v>
      </c>
      <c r="HN251" t="s">
        <v>273</v>
      </c>
      <c r="HO251" t="s">
        <v>274</v>
      </c>
      <c r="HP251" t="s">
        <v>271</v>
      </c>
      <c r="HQ251" t="s">
        <v>271</v>
      </c>
      <c r="HS251">
        <v>0</v>
      </c>
      <c r="IK251">
        <v>0</v>
      </c>
    </row>
    <row r="252" spans="1:255">
      <c r="A252" s="8">
        <v>17</v>
      </c>
      <c r="B252" s="8">
        <v>0</v>
      </c>
      <c r="C252" s="8">
        <f>ROW(SmtRes!A733)</f>
        <v>733</v>
      </c>
      <c r="D252" s="8">
        <f>ROW(EtalonRes!A960)</f>
        <v>960</v>
      </c>
      <c r="E252" s="8" t="s">
        <v>512</v>
      </c>
      <c r="F252" s="8" t="s">
        <v>513</v>
      </c>
      <c r="G252" s="8" t="s">
        <v>514</v>
      </c>
      <c r="H252" s="8" t="s">
        <v>378</v>
      </c>
      <c r="I252" s="8">
        <v>0</v>
      </c>
      <c r="J252" s="8">
        <v>0</v>
      </c>
      <c r="K252" s="8">
        <v>0</v>
      </c>
      <c r="L252" s="8">
        <v>0.00155</v>
      </c>
      <c r="M252" s="8">
        <v>0</v>
      </c>
      <c r="N252" s="8">
        <f t="shared" si="134"/>
        <v>0.0016</v>
      </c>
      <c r="O252" s="8">
        <f ca="1">ROUND(CP252,2)</f>
        <v>0</v>
      </c>
      <c r="P252" s="8">
        <f ca="1">SUMIF(SmtRes!AQ727:SmtRes!AQ733,"=1",SmtRes!DF727:SmtRes!DF733)</f>
        <v>0</v>
      </c>
      <c r="Q252" s="8">
        <f ca="1">SUMIF(SmtRes!AQ727:SmtRes!AQ733,"=1",SmtRes!DG727:SmtRes!DG733)</f>
        <v>0</v>
      </c>
      <c r="R252" s="8">
        <f ca="1">SUMIF(SmtRes!AQ727:SmtRes!AQ733,"=1",SmtRes!DH727:SmtRes!DH733)</f>
        <v>0</v>
      </c>
      <c r="S252" s="8">
        <f ca="1">SUMIF(SmtRes!AQ727:SmtRes!AQ733,"=1",SmtRes!DI727:SmtRes!DI733)</f>
        <v>0</v>
      </c>
      <c r="T252" s="8">
        <f t="shared" si="136"/>
        <v>0</v>
      </c>
      <c r="U252" s="8">
        <f ca="1">SUMIF(SmtRes!AQ727:SmtRes!AQ733,"=1",SmtRes!CV727:SmtRes!CV733)</f>
        <v>0</v>
      </c>
      <c r="V252" s="8">
        <f ca="1">SUMIF(SmtRes!AQ727:SmtRes!AQ733,"=1",SmtRes!CW727:SmtRes!CW733)</f>
        <v>0</v>
      </c>
      <c r="W252" s="8">
        <f t="shared" si="137"/>
        <v>0</v>
      </c>
      <c r="X252" s="8">
        <f ca="1" t="shared" si="138"/>
        <v>0</v>
      </c>
      <c r="Y252" s="8">
        <f ca="1" t="shared" si="139"/>
        <v>0</v>
      </c>
      <c r="Z252" s="8"/>
      <c r="AA252" s="8">
        <v>85260822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181</v>
      </c>
      <c r="BE252" s="8" t="s">
        <v>181</v>
      </c>
      <c r="BF252" s="8" t="s">
        <v>181</v>
      </c>
      <c r="BG252" s="8" t="s">
        <v>181</v>
      </c>
      <c r="BH252" s="8">
        <v>0</v>
      </c>
      <c r="BI252" s="8">
        <v>1</v>
      </c>
      <c r="BJ252" s="8" t="s">
        <v>515</v>
      </c>
      <c r="BK252" s="8"/>
      <c r="BL252" s="8"/>
      <c r="BM252" s="8">
        <v>13001</v>
      </c>
      <c r="BN252" s="8">
        <v>0</v>
      </c>
      <c r="BO252" s="8" t="s">
        <v>181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181</v>
      </c>
      <c r="BZ252" s="8">
        <v>94</v>
      </c>
      <c r="CA252" s="8">
        <v>51</v>
      </c>
      <c r="CB252" s="8" t="s">
        <v>181</v>
      </c>
      <c r="CC252" s="8"/>
      <c r="CD252" s="8"/>
      <c r="CE252" s="8">
        <v>0</v>
      </c>
      <c r="CF252" s="8">
        <v>0</v>
      </c>
      <c r="CG252" s="8">
        <v>0</v>
      </c>
      <c r="CH252" s="8">
        <v>16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369</v>
      </c>
      <c r="CO252" s="8">
        <v>0</v>
      </c>
      <c r="CP252" s="8">
        <f ca="1">(P252+Q252+S252+R252)</f>
        <v>0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0</v>
      </c>
      <c r="CZ252" s="8">
        <f ca="1">(((S252+R252)*AU252)/100)</f>
        <v>0</v>
      </c>
      <c r="DA252" s="8"/>
      <c r="DB252" s="8">
        <v>83</v>
      </c>
      <c r="DC252" s="8" t="s">
        <v>181</v>
      </c>
      <c r="DD252" s="8" t="s">
        <v>181</v>
      </c>
      <c r="DE252" s="8" t="s">
        <v>370</v>
      </c>
      <c r="DF252" s="8" t="s">
        <v>370</v>
      </c>
      <c r="DG252" s="8" t="s">
        <v>370</v>
      </c>
      <c r="DH252" s="8" t="s">
        <v>181</v>
      </c>
      <c r="DI252" s="8" t="s">
        <v>370</v>
      </c>
      <c r="DJ252" s="8" t="s">
        <v>370</v>
      </c>
      <c r="DK252" s="8" t="s">
        <v>181</v>
      </c>
      <c r="DL252" s="8" t="s">
        <v>181</v>
      </c>
      <c r="DM252" s="8" t="s">
        <v>181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378</v>
      </c>
      <c r="DW252" s="8" t="s">
        <v>378</v>
      </c>
      <c r="DX252" s="8">
        <v>100</v>
      </c>
      <c r="DY252" s="8"/>
      <c r="DZ252" s="8" t="s">
        <v>181</v>
      </c>
      <c r="EA252" s="8" t="s">
        <v>181</v>
      </c>
      <c r="EB252" s="8" t="s">
        <v>181</v>
      </c>
      <c r="EC252" s="8" t="s">
        <v>181</v>
      </c>
      <c r="ED252" s="8"/>
      <c r="EE252" s="8">
        <v>82815155</v>
      </c>
      <c r="EF252" s="8">
        <v>2</v>
      </c>
      <c r="EG252" s="8" t="s">
        <v>214</v>
      </c>
      <c r="EH252" s="8">
        <v>13</v>
      </c>
      <c r="EI252" s="8" t="s">
        <v>516</v>
      </c>
      <c r="EJ252" s="8">
        <v>1</v>
      </c>
      <c r="EK252" s="8">
        <v>13001</v>
      </c>
      <c r="EL252" s="8" t="s">
        <v>517</v>
      </c>
      <c r="EM252" s="8" t="s">
        <v>518</v>
      </c>
      <c r="EN252" s="8"/>
      <c r="EO252" s="8" t="s">
        <v>373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181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0</v>
      </c>
      <c r="GN252" s="8">
        <f ca="1" t="shared" si="150"/>
        <v>0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181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181</v>
      </c>
      <c r="HF252" s="8" t="s">
        <v>181</v>
      </c>
      <c r="HG252" s="8"/>
      <c r="HH252" s="8"/>
      <c r="HI252" s="8"/>
      <c r="HJ252" s="8"/>
      <c r="HK252" s="8"/>
      <c r="HL252" s="8"/>
      <c r="HM252" s="8" t="s">
        <v>181</v>
      </c>
      <c r="HN252" s="8" t="s">
        <v>519</v>
      </c>
      <c r="HO252" s="8" t="s">
        <v>520</v>
      </c>
      <c r="HP252" s="8" t="s">
        <v>516</v>
      </c>
      <c r="HQ252" s="8" t="s">
        <v>516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0</v>
      </c>
      <c r="C253">
        <f>ROW(SmtRes!A740)</f>
        <v>740</v>
      </c>
      <c r="D253">
        <f>ROW(EtalonRes!A968)</f>
        <v>968</v>
      </c>
      <c r="E253" t="s">
        <v>512</v>
      </c>
      <c r="F253" t="s">
        <v>513</v>
      </c>
      <c r="G253" t="s">
        <v>514</v>
      </c>
      <c r="H253" t="s">
        <v>378</v>
      </c>
      <c r="I253">
        <v>0</v>
      </c>
      <c r="J253">
        <v>0</v>
      </c>
      <c r="K253">
        <v>0</v>
      </c>
      <c r="L253">
        <v>0.00155</v>
      </c>
      <c r="M253">
        <v>0</v>
      </c>
      <c r="N253">
        <f t="shared" si="134"/>
        <v>0.0016</v>
      </c>
      <c r="O253">
        <f ca="1">ROUND(CP253,2)</f>
        <v>0</v>
      </c>
      <c r="P253">
        <f ca="1">SUMIF(SmtRes!AQ734:SmtRes!AQ740,"=1",SmtRes!DF734:SmtRes!DF740)</f>
        <v>0</v>
      </c>
      <c r="Q253">
        <f ca="1">SUMIF(SmtRes!AQ734:SmtRes!AQ740,"=1",SmtRes!DG734:SmtRes!DG740)</f>
        <v>0</v>
      </c>
      <c r="R253">
        <f ca="1">SUMIF(SmtRes!AQ734:SmtRes!AQ740,"=1",SmtRes!DH734:SmtRes!DH740)</f>
        <v>0</v>
      </c>
      <c r="S253">
        <f ca="1">SUMIF(SmtRes!AQ734:SmtRes!AQ740,"=1",SmtRes!DI734:SmtRes!DI740)</f>
        <v>0</v>
      </c>
      <c r="T253">
        <f t="shared" si="136"/>
        <v>0</v>
      </c>
      <c r="U253">
        <f ca="1">SUMIF(SmtRes!AQ734:SmtRes!AQ740,"=1",SmtRes!CV734:SmtRes!CV740)</f>
        <v>0</v>
      </c>
      <c r="V253">
        <f ca="1">SUMIF(SmtRes!AQ734:SmtRes!AQ740,"=1",SmtRes!CW734:SmtRes!CW740)</f>
        <v>0</v>
      </c>
      <c r="W253">
        <f t="shared" si="137"/>
        <v>0</v>
      </c>
      <c r="X253">
        <f ca="1" t="shared" si="138"/>
        <v>0</v>
      </c>
      <c r="Y253">
        <f ca="1" t="shared" si="139"/>
        <v>0</v>
      </c>
      <c r="AA253">
        <v>85260757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181</v>
      </c>
      <c r="BE253" t="s">
        <v>181</v>
      </c>
      <c r="BF253" t="s">
        <v>181</v>
      </c>
      <c r="BG253" t="s">
        <v>181</v>
      </c>
      <c r="BH253">
        <v>0</v>
      </c>
      <c r="BI253">
        <v>1</v>
      </c>
      <c r="BJ253" t="s">
        <v>515</v>
      </c>
      <c r="BM253">
        <v>13001</v>
      </c>
      <c r="BN253">
        <v>0</v>
      </c>
      <c r="BO253" t="s">
        <v>181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181</v>
      </c>
      <c r="BZ253">
        <v>94</v>
      </c>
      <c r="CA253">
        <v>51</v>
      </c>
      <c r="CB253" t="s">
        <v>181</v>
      </c>
      <c r="CE253">
        <v>0</v>
      </c>
      <c r="CF253">
        <v>0</v>
      </c>
      <c r="CG253">
        <v>0</v>
      </c>
      <c r="CH253">
        <v>16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369</v>
      </c>
      <c r="CO253">
        <v>0</v>
      </c>
      <c r="CP253">
        <f ca="1">(P253+Q253+S253+R253)</f>
        <v>0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0</v>
      </c>
      <c r="CZ253">
        <f ca="1">(((S253+R253)*AU253)/100)</f>
        <v>0</v>
      </c>
      <c r="DB253">
        <v>84</v>
      </c>
      <c r="DC253" t="s">
        <v>181</v>
      </c>
      <c r="DD253" t="s">
        <v>181</v>
      </c>
      <c r="DE253" t="s">
        <v>370</v>
      </c>
      <c r="DF253" t="s">
        <v>370</v>
      </c>
      <c r="DG253" t="s">
        <v>370</v>
      </c>
      <c r="DH253" t="s">
        <v>181</v>
      </c>
      <c r="DI253" t="s">
        <v>370</v>
      </c>
      <c r="DJ253" t="s">
        <v>370</v>
      </c>
      <c r="DK253" t="s">
        <v>181</v>
      </c>
      <c r="DL253" t="s">
        <v>181</v>
      </c>
      <c r="DM253" t="s">
        <v>181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378</v>
      </c>
      <c r="DW253" t="s">
        <v>378</v>
      </c>
      <c r="DX253">
        <v>100</v>
      </c>
      <c r="DZ253" t="s">
        <v>181</v>
      </c>
      <c r="EA253" t="s">
        <v>181</v>
      </c>
      <c r="EB253" t="s">
        <v>181</v>
      </c>
      <c r="EC253" t="s">
        <v>181</v>
      </c>
      <c r="EE253">
        <v>82815155</v>
      </c>
      <c r="EF253">
        <v>2</v>
      </c>
      <c r="EG253" t="s">
        <v>214</v>
      </c>
      <c r="EH253">
        <v>13</v>
      </c>
      <c r="EI253" t="s">
        <v>516</v>
      </c>
      <c r="EJ253">
        <v>1</v>
      </c>
      <c r="EK253">
        <v>13001</v>
      </c>
      <c r="EL253" t="s">
        <v>517</v>
      </c>
      <c r="EM253" t="s">
        <v>518</v>
      </c>
      <c r="EO253" t="s">
        <v>373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181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0</v>
      </c>
      <c r="GN253">
        <f ca="1" t="shared" si="150"/>
        <v>0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181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181</v>
      </c>
      <c r="HF253" t="s">
        <v>181</v>
      </c>
      <c r="HM253" t="s">
        <v>181</v>
      </c>
      <c r="HN253" t="s">
        <v>519</v>
      </c>
      <c r="HO253" t="s">
        <v>520</v>
      </c>
      <c r="HP253" t="s">
        <v>516</v>
      </c>
      <c r="HQ253" t="s">
        <v>516</v>
      </c>
      <c r="HS253">
        <v>0</v>
      </c>
      <c r="IK253">
        <v>0</v>
      </c>
    </row>
    <row r="255" spans="1:206">
      <c r="A255" s="7">
        <v>51</v>
      </c>
      <c r="B255" s="7">
        <f>B226</f>
        <v>0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0</v>
      </c>
      <c r="P255" s="7">
        <f ca="1" t="shared" si="171"/>
        <v>0</v>
      </c>
      <c r="Q255" s="7">
        <f ca="1" t="shared" si="171"/>
        <v>0</v>
      </c>
      <c r="R255" s="7">
        <f ca="1" t="shared" si="171"/>
        <v>0</v>
      </c>
      <c r="S255" s="7">
        <f ca="1" t="shared" si="171"/>
        <v>0</v>
      </c>
      <c r="T255" s="7">
        <f t="shared" si="171"/>
        <v>0</v>
      </c>
      <c r="U255" s="7">
        <f ca="1">AH255</f>
        <v>0</v>
      </c>
      <c r="V255" s="7">
        <f ca="1">AI255</f>
        <v>0</v>
      </c>
      <c r="W255" s="7">
        <f>ROUND(AJ255,2)</f>
        <v>0</v>
      </c>
      <c r="X255" s="7">
        <f ca="1">ROUND(AK255,2)</f>
        <v>0</v>
      </c>
      <c r="Y255" s="7">
        <f ca="1">ROUND(AL255,2)</f>
        <v>0</v>
      </c>
      <c r="Z255" s="7"/>
      <c r="AA255" s="7"/>
      <c r="AB255" s="7">
        <f ca="1">ROUND(SUMIF(AA230:AA253,"=85260822",O230:O253),2)</f>
        <v>0</v>
      </c>
      <c r="AC255" s="7">
        <f ca="1">ROUND(SUMIF(AA230:AA253,"=85260822",P230:P253),2)</f>
        <v>0</v>
      </c>
      <c r="AD255" s="7">
        <f ca="1">ROUND(SUMIF(AA230:AA253,"=85260822",Q230:Q253),2)</f>
        <v>0</v>
      </c>
      <c r="AE255" s="7">
        <f ca="1">ROUND(SUMIF(AA230:AA253,"=85260822",R230:R253),2)</f>
        <v>0</v>
      </c>
      <c r="AF255" s="7">
        <f ca="1">ROUND(SUMIF(AA230:AA253,"=85260822",S230:S253),2)</f>
        <v>0</v>
      </c>
      <c r="AG255" s="7">
        <f>ROUND(SUMIF(AA230:AA253,"=85260822",T230:T253),2)</f>
        <v>0</v>
      </c>
      <c r="AH255" s="7">
        <f ca="1">SUMIF(AA230:AA253,"=85260822",U230:U253)</f>
        <v>0</v>
      </c>
      <c r="AI255" s="7">
        <f ca="1">SUMIF(AA230:AA253,"=85260822",V230:V253)</f>
        <v>0</v>
      </c>
      <c r="AJ255" s="7">
        <f>ROUND(SUMIF(AA230:AA253,"=85260822",W230:W253),2)</f>
        <v>0</v>
      </c>
      <c r="AK255" s="7">
        <f ca="1">ROUND(SUMIF(AA230:AA253,"=85260822",X230:X253),2)</f>
        <v>0</v>
      </c>
      <c r="AL255" s="7">
        <f ca="1">ROUND(SUMIF(AA230:AA253,"=85260822",Y230:Y253),2)</f>
        <v>0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0</v>
      </c>
      <c r="AS255" s="7">
        <f ca="1" t="shared" si="172"/>
        <v>0</v>
      </c>
      <c r="AT255" s="7">
        <f ca="1" t="shared" si="172"/>
        <v>0</v>
      </c>
      <c r="AU255" s="7">
        <f ca="1" t="shared" si="172"/>
        <v>0</v>
      </c>
      <c r="AV255" s="7">
        <f ca="1" t="shared" si="172"/>
        <v>0</v>
      </c>
      <c r="AW255" s="7">
        <f ca="1" t="shared" si="172"/>
        <v>0</v>
      </c>
      <c r="AX255" s="7">
        <f ca="1" t="shared" si="172"/>
        <v>0</v>
      </c>
      <c r="AY255" s="7">
        <f ca="1" t="shared" si="172"/>
        <v>0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ROUND(SUMIF(AA230:AA253,"=85260822",FQ230:FQ253),2)</f>
        <v>0</v>
      </c>
      <c r="BY255" s="7">
        <f>ROUND(SUMIF(AA230:AA253,"=85260822",FR230:FR253),2)</f>
        <v>0</v>
      </c>
      <c r="BZ255" s="7">
        <f ca="1">ROUND(SUMIF(AA230:AA253,"=85260822",GL230:GL253),2)</f>
        <v>0</v>
      </c>
      <c r="CA255" s="7">
        <f ca="1">ROUND(SUMIF(AA230:AA253,"=85260822",GM230:GM253),2)</f>
        <v>0</v>
      </c>
      <c r="CB255" s="7">
        <f ca="1">ROUND(SUMIF(AA230:AA253,"=85260822",GN230:GN253),2)</f>
        <v>0</v>
      </c>
      <c r="CC255" s="7">
        <f ca="1">ROUND(SUMIF(AA230:AA253,"=85260822",GO230:GO253),2)</f>
        <v>0</v>
      </c>
      <c r="CD255" s="7">
        <f ca="1">ROUND(SUMIF(AA230:AA253,"=85260822",GP230:GP253),2)</f>
        <v>0</v>
      </c>
      <c r="CE255" s="7">
        <f ca="1">AC255-BX255</f>
        <v>0</v>
      </c>
      <c r="CF255" s="7">
        <f ca="1">AC255-BY255</f>
        <v>0</v>
      </c>
      <c r="CG255" s="7">
        <f ca="1">BX255-BZ255</f>
        <v>0</v>
      </c>
      <c r="CH255" s="7">
        <f ca="1">AC255-BX255-BY255+BZ255</f>
        <v>0</v>
      </c>
      <c r="CI255" s="7">
        <f ca="1">BY255-BZ255</f>
        <v>0</v>
      </c>
      <c r="CJ255" s="7">
        <f>ROUND(SUMIF(AA230:AA253,"=85260822",GX230:GX253),2)</f>
        <v>0</v>
      </c>
      <c r="CK255" s="7">
        <f>ROUND(SUMIF(AA230:AA253,"=85260822",GY230:GY253),2)</f>
        <v>0</v>
      </c>
      <c r="CL255" s="7">
        <f>ROUND(SUMIF(AA230:AA253,"=85260822",GZ230:GZ253),2)</f>
        <v>0</v>
      </c>
      <c r="CM255" s="7">
        <f>ROUND(SUMIF(AA230:AA253,"=85260822",HD230:HD253),2)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0</v>
      </c>
      <c r="DH255" s="4">
        <f ca="1" t="shared" si="173"/>
        <v>0</v>
      </c>
      <c r="DI255" s="4">
        <f ca="1" t="shared" si="173"/>
        <v>0</v>
      </c>
      <c r="DJ255" s="4">
        <f ca="1" t="shared" si="173"/>
        <v>0</v>
      </c>
      <c r="DK255" s="4">
        <f ca="1" t="shared" si="173"/>
        <v>0</v>
      </c>
      <c r="DL255" s="4">
        <f t="shared" si="173"/>
        <v>0</v>
      </c>
      <c r="DM255" s="4">
        <f ca="1">DZ255</f>
        <v>0</v>
      </c>
      <c r="DN255" s="4">
        <f ca="1">EA255</f>
        <v>0</v>
      </c>
      <c r="DO255" s="4">
        <f>ROUND(EB255,2)</f>
        <v>0</v>
      </c>
      <c r="DP255" s="4">
        <f ca="1">ROUND(EC255,2)</f>
        <v>0</v>
      </c>
      <c r="DQ255" s="4">
        <f ca="1">ROUND(ED255,2)</f>
        <v>0</v>
      </c>
      <c r="DR255" s="4"/>
      <c r="DS255" s="4"/>
      <c r="DT255" s="4">
        <f ca="1">ROUND(SUMIF(AA230:AA253,"=85260757",O230:O253),2)</f>
        <v>0</v>
      </c>
      <c r="DU255" s="4">
        <f ca="1">ROUND(SUMIF(AA230:AA253,"=85260757",P230:P253),2)</f>
        <v>0</v>
      </c>
      <c r="DV255" s="4">
        <f ca="1">ROUND(SUMIF(AA230:AA253,"=85260757",Q230:Q253),2)</f>
        <v>0</v>
      </c>
      <c r="DW255" s="4">
        <f ca="1">ROUND(SUMIF(AA230:AA253,"=85260757",R230:R253),2)</f>
        <v>0</v>
      </c>
      <c r="DX255" s="4">
        <f ca="1">ROUND(SUMIF(AA230:AA253,"=85260757",S230:S253),2)</f>
        <v>0</v>
      </c>
      <c r="DY255" s="4">
        <f>ROUND(SUMIF(AA230:AA253,"=85260757",T230:T253),2)</f>
        <v>0</v>
      </c>
      <c r="DZ255" s="4">
        <f ca="1">SUMIF(AA230:AA253,"=85260757",U230:U253)</f>
        <v>0</v>
      </c>
      <c r="EA255" s="4">
        <f ca="1">SUMIF(AA230:AA253,"=85260757",V230:V253)</f>
        <v>0</v>
      </c>
      <c r="EB255" s="4">
        <f>ROUND(SUMIF(AA230:AA253,"=85260757",W230:W253),2)</f>
        <v>0</v>
      </c>
      <c r="EC255" s="4">
        <f ca="1">ROUND(SUMIF(AA230:AA253,"=85260757",X230:X253),2)</f>
        <v>0</v>
      </c>
      <c r="ED255" s="4">
        <f ca="1">ROUND(SUMIF(AA230:AA253,"=85260757",Y230:Y253),2)</f>
        <v>0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0</v>
      </c>
      <c r="EK255" s="4">
        <f ca="1" t="shared" si="174"/>
        <v>0</v>
      </c>
      <c r="EL255" s="4">
        <f ca="1" t="shared" si="174"/>
        <v>0</v>
      </c>
      <c r="EM255" s="4">
        <f ca="1" t="shared" si="174"/>
        <v>0</v>
      </c>
      <c r="EN255" s="4">
        <f ca="1" t="shared" si="174"/>
        <v>0</v>
      </c>
      <c r="EO255" s="4">
        <f ca="1" t="shared" si="174"/>
        <v>0</v>
      </c>
      <c r="EP255" s="4">
        <f ca="1" t="shared" si="174"/>
        <v>0</v>
      </c>
      <c r="EQ255" s="4">
        <f ca="1" t="shared" si="174"/>
        <v>0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ROUND(SUMIF(AA230:AA253,"=85260757",FQ230:FQ253),2)</f>
        <v>0</v>
      </c>
      <c r="FQ255" s="4">
        <f>ROUND(SUMIF(AA230:AA253,"=85260757",FR230:FR253),2)</f>
        <v>0</v>
      </c>
      <c r="FR255" s="4">
        <f ca="1">ROUND(SUMIF(AA230:AA253,"=85260757",GL230:GL253),2)</f>
        <v>0</v>
      </c>
      <c r="FS255" s="4">
        <f ca="1">ROUND(SUMIF(AA230:AA253,"=85260757",GM230:GM253),2)</f>
        <v>0</v>
      </c>
      <c r="FT255" s="4">
        <f ca="1">ROUND(SUMIF(AA230:AA253,"=85260757",GN230:GN253),2)</f>
        <v>0</v>
      </c>
      <c r="FU255" s="4">
        <f ca="1">ROUND(SUMIF(AA230:AA253,"=85260757",GO230:GO253),2)</f>
        <v>0</v>
      </c>
      <c r="FV255" s="4">
        <f ca="1">ROUND(SUMIF(AA230:AA253,"=85260757",GP230:GP253),2)</f>
        <v>0</v>
      </c>
      <c r="FW255" s="4">
        <f ca="1">DU255-FP255</f>
        <v>0</v>
      </c>
      <c r="FX255" s="4">
        <f ca="1">DU255-FQ255</f>
        <v>0</v>
      </c>
      <c r="FY255" s="4">
        <f ca="1">FP255-FR255</f>
        <v>0</v>
      </c>
      <c r="FZ255" s="4">
        <f ca="1">DU255-FP255-FQ255+FR255</f>
        <v>0</v>
      </c>
      <c r="GA255" s="4">
        <f ca="1">FQ255-FR255</f>
        <v>0</v>
      </c>
      <c r="GB255" s="4">
        <f>ROUND(SUMIF(AA230:AA253,"=85260757",GX230:GX253),2)</f>
        <v>0</v>
      </c>
      <c r="GC255" s="4">
        <f>ROUND(SUMIF(AA230:AA253,"=85260757",GY230:GY253),2)</f>
        <v>0</v>
      </c>
      <c r="GD255" s="4">
        <f>ROUND(SUMIF(AA230:AA253,"=85260757",GZ230:GZ253),2)</f>
        <v>0</v>
      </c>
      <c r="GE255" s="4">
        <f>ROUND(SUMIF(AA230:AA253,"=85260757",HD230:HD253),2)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0</v>
      </c>
      <c r="G257" s="9" t="s">
        <v>311</v>
      </c>
      <c r="H257" s="9" t="s">
        <v>312</v>
      </c>
      <c r="I257" s="9"/>
      <c r="J257" s="9"/>
      <c r="K257" s="9">
        <v>201</v>
      </c>
      <c r="L257" s="9">
        <v>1</v>
      </c>
      <c r="M257" s="9">
        <v>3</v>
      </c>
      <c r="N257" s="9" t="s">
        <v>181</v>
      </c>
      <c r="O257" s="9">
        <v>2</v>
      </c>
      <c r="P257" s="9">
        <f ca="1">ROUND(Source!DG255,O257)</f>
        <v>0</v>
      </c>
      <c r="Q257" s="9"/>
      <c r="R257" s="9"/>
      <c r="S257" s="9"/>
      <c r="T257" s="9"/>
      <c r="U257" s="9"/>
      <c r="V257" s="9"/>
      <c r="W257" s="9">
        <v>0</v>
      </c>
      <c r="X257" s="9">
        <v>1</v>
      </c>
      <c r="Y257" s="9">
        <v>0</v>
      </c>
      <c r="Z257" s="9">
        <v>0</v>
      </c>
      <c r="AA257" s="9">
        <v>1</v>
      </c>
      <c r="AB257" s="9">
        <v>0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0</v>
      </c>
      <c r="G258" s="9" t="s">
        <v>313</v>
      </c>
      <c r="H258" s="9" t="s">
        <v>314</v>
      </c>
      <c r="I258" s="9"/>
      <c r="J258" s="9"/>
      <c r="K258" s="9">
        <v>202</v>
      </c>
      <c r="L258" s="9">
        <v>2</v>
      </c>
      <c r="M258" s="9">
        <v>3</v>
      </c>
      <c r="N258" s="9" t="s">
        <v>181</v>
      </c>
      <c r="O258" s="9">
        <v>2</v>
      </c>
      <c r="P258" s="9">
        <f ca="1">ROUND(Source!DH255,O258)</f>
        <v>0</v>
      </c>
      <c r="Q258" s="9"/>
      <c r="R258" s="9"/>
      <c r="S258" s="9"/>
      <c r="T258" s="9"/>
      <c r="U258" s="9"/>
      <c r="V258" s="9"/>
      <c r="W258" s="9">
        <v>0</v>
      </c>
      <c r="X258" s="9">
        <v>1</v>
      </c>
      <c r="Y258" s="9">
        <v>0</v>
      </c>
      <c r="Z258" s="9">
        <v>0</v>
      </c>
      <c r="AA258" s="9">
        <v>1</v>
      </c>
      <c r="AB258" s="9">
        <v>0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315</v>
      </c>
      <c r="H259" s="9" t="s">
        <v>316</v>
      </c>
      <c r="I259" s="9"/>
      <c r="J259" s="9"/>
      <c r="K259" s="9">
        <v>222</v>
      </c>
      <c r="L259" s="9">
        <v>3</v>
      </c>
      <c r="M259" s="9">
        <v>3</v>
      </c>
      <c r="N259" s="9" t="s">
        <v>181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0</v>
      </c>
      <c r="G260" s="9" t="s">
        <v>317</v>
      </c>
      <c r="H260" s="9" t="s">
        <v>318</v>
      </c>
      <c r="I260" s="9"/>
      <c r="J260" s="9"/>
      <c r="K260" s="9">
        <v>225</v>
      </c>
      <c r="L260" s="9">
        <v>4</v>
      </c>
      <c r="M260" s="9">
        <v>3</v>
      </c>
      <c r="N260" s="9" t="s">
        <v>181</v>
      </c>
      <c r="O260" s="9">
        <v>2</v>
      </c>
      <c r="P260" s="9">
        <f ca="1">ROUND(Source!EN255,O260)</f>
        <v>0</v>
      </c>
      <c r="Q260" s="9"/>
      <c r="R260" s="9"/>
      <c r="S260" s="9"/>
      <c r="T260" s="9"/>
      <c r="U260" s="9"/>
      <c r="V260" s="9"/>
      <c r="W260" s="9">
        <v>0</v>
      </c>
      <c r="X260" s="9">
        <v>1</v>
      </c>
      <c r="Y260" s="9">
        <v>0</v>
      </c>
      <c r="Z260" s="9">
        <v>0</v>
      </c>
      <c r="AA260" s="9">
        <v>1</v>
      </c>
      <c r="AB260" s="9">
        <v>0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0</v>
      </c>
      <c r="G261" s="9" t="s">
        <v>319</v>
      </c>
      <c r="H261" s="9" t="s">
        <v>320</v>
      </c>
      <c r="I261" s="9"/>
      <c r="J261" s="9"/>
      <c r="K261" s="9">
        <v>226</v>
      </c>
      <c r="L261" s="9">
        <v>5</v>
      </c>
      <c r="M261" s="9">
        <v>3</v>
      </c>
      <c r="N261" s="9" t="s">
        <v>181</v>
      </c>
      <c r="O261" s="9">
        <v>2</v>
      </c>
      <c r="P261" s="9">
        <f ca="1">ROUND(Source!EO255,O261)</f>
        <v>0</v>
      </c>
      <c r="Q261" s="9"/>
      <c r="R261" s="9"/>
      <c r="S261" s="9"/>
      <c r="T261" s="9"/>
      <c r="U261" s="9"/>
      <c r="V261" s="9"/>
      <c r="W261" s="9">
        <v>0</v>
      </c>
      <c r="X261" s="9">
        <v>1</v>
      </c>
      <c r="Y261" s="9">
        <v>0</v>
      </c>
      <c r="Z261" s="9">
        <v>0</v>
      </c>
      <c r="AA261" s="9">
        <v>1</v>
      </c>
      <c r="AB261" s="9">
        <v>0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321</v>
      </c>
      <c r="H262" s="9" t="s">
        <v>322</v>
      </c>
      <c r="I262" s="9"/>
      <c r="J262" s="9"/>
      <c r="K262" s="9">
        <v>227</v>
      </c>
      <c r="L262" s="9">
        <v>6</v>
      </c>
      <c r="M262" s="9">
        <v>3</v>
      </c>
      <c r="N262" s="9" t="s">
        <v>181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0</v>
      </c>
      <c r="G263" s="9" t="s">
        <v>323</v>
      </c>
      <c r="H263" s="9" t="s">
        <v>324</v>
      </c>
      <c r="I263" s="9"/>
      <c r="J263" s="9"/>
      <c r="K263" s="9">
        <v>228</v>
      </c>
      <c r="L263" s="9">
        <v>7</v>
      </c>
      <c r="M263" s="9">
        <v>3</v>
      </c>
      <c r="N263" s="9" t="s">
        <v>181</v>
      </c>
      <c r="O263" s="9">
        <v>2</v>
      </c>
      <c r="P263" s="9">
        <f ca="1">ROUND(Source!EQ255,O263)</f>
        <v>0</v>
      </c>
      <c r="Q263" s="9"/>
      <c r="R263" s="9"/>
      <c r="S263" s="9"/>
      <c r="T263" s="9"/>
      <c r="U263" s="9"/>
      <c r="V263" s="9"/>
      <c r="W263" s="9">
        <v>0</v>
      </c>
      <c r="X263" s="9">
        <v>1</v>
      </c>
      <c r="Y263" s="9">
        <v>0</v>
      </c>
      <c r="Z263" s="9">
        <v>0</v>
      </c>
      <c r="AA263" s="9">
        <v>1</v>
      </c>
      <c r="AB263" s="9">
        <v>0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325</v>
      </c>
      <c r="H264" s="9" t="s">
        <v>326</v>
      </c>
      <c r="I264" s="9"/>
      <c r="J264" s="9"/>
      <c r="K264" s="9">
        <v>216</v>
      </c>
      <c r="L264" s="9">
        <v>8</v>
      </c>
      <c r="M264" s="9">
        <v>3</v>
      </c>
      <c r="N264" s="9" t="s">
        <v>181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327</v>
      </c>
      <c r="H265" s="9" t="s">
        <v>328</v>
      </c>
      <c r="I265" s="9"/>
      <c r="J265" s="9"/>
      <c r="K265" s="9">
        <v>223</v>
      </c>
      <c r="L265" s="9">
        <v>9</v>
      </c>
      <c r="M265" s="9">
        <v>3</v>
      </c>
      <c r="N265" s="9" t="s">
        <v>181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329</v>
      </c>
      <c r="H266" s="9" t="s">
        <v>330</v>
      </c>
      <c r="I266" s="9"/>
      <c r="J266" s="9"/>
      <c r="K266" s="9">
        <v>229</v>
      </c>
      <c r="L266" s="9">
        <v>10</v>
      </c>
      <c r="M266" s="9">
        <v>3</v>
      </c>
      <c r="N266" s="9" t="s">
        <v>181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0</v>
      </c>
      <c r="G267" s="9" t="s">
        <v>331</v>
      </c>
      <c r="H267" s="9" t="s">
        <v>332</v>
      </c>
      <c r="I267" s="9"/>
      <c r="J267" s="9"/>
      <c r="K267" s="9">
        <v>203</v>
      </c>
      <c r="L267" s="9">
        <v>11</v>
      </c>
      <c r="M267" s="9">
        <v>3</v>
      </c>
      <c r="N267" s="9" t="s">
        <v>181</v>
      </c>
      <c r="O267" s="9">
        <v>2</v>
      </c>
      <c r="P267" s="9">
        <f ca="1">ROUND(Source!DI255,O267)</f>
        <v>0</v>
      </c>
      <c r="Q267" s="9"/>
      <c r="R267" s="9"/>
      <c r="S267" s="9"/>
      <c r="T267" s="9"/>
      <c r="U267" s="9"/>
      <c r="V267" s="9"/>
      <c r="W267" s="9">
        <v>0</v>
      </c>
      <c r="X267" s="9">
        <v>1</v>
      </c>
      <c r="Y267" s="9">
        <v>0</v>
      </c>
      <c r="Z267" s="9">
        <v>0</v>
      </c>
      <c r="AA267" s="9">
        <v>1</v>
      </c>
      <c r="AB267" s="9">
        <v>0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333</v>
      </c>
      <c r="H268" s="9" t="s">
        <v>334</v>
      </c>
      <c r="I268" s="9"/>
      <c r="J268" s="9"/>
      <c r="K268" s="9">
        <v>231</v>
      </c>
      <c r="L268" s="9">
        <v>12</v>
      </c>
      <c r="M268" s="9">
        <v>3</v>
      </c>
      <c r="N268" s="9" t="s">
        <v>181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0</v>
      </c>
      <c r="G269" s="9" t="s">
        <v>335</v>
      </c>
      <c r="H269" s="9" t="s">
        <v>336</v>
      </c>
      <c r="I269" s="9"/>
      <c r="J269" s="9"/>
      <c r="K269" s="9">
        <v>204</v>
      </c>
      <c r="L269" s="9">
        <v>13</v>
      </c>
      <c r="M269" s="9">
        <v>3</v>
      </c>
      <c r="N269" s="9" t="s">
        <v>181</v>
      </c>
      <c r="O269" s="9">
        <v>2</v>
      </c>
      <c r="P269" s="9">
        <f ca="1">ROUND(Source!DJ255,O269)</f>
        <v>0</v>
      </c>
      <c r="Q269" s="9"/>
      <c r="R269" s="9"/>
      <c r="S269" s="9"/>
      <c r="T269" s="9"/>
      <c r="U269" s="9"/>
      <c r="V269" s="9"/>
      <c r="W269" s="9">
        <v>0</v>
      </c>
      <c r="X269" s="9">
        <v>1</v>
      </c>
      <c r="Y269" s="9">
        <v>0</v>
      </c>
      <c r="Z269" s="9">
        <v>0</v>
      </c>
      <c r="AA269" s="9">
        <v>1</v>
      </c>
      <c r="AB269" s="9">
        <v>0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0</v>
      </c>
      <c r="G270" s="9" t="s">
        <v>337</v>
      </c>
      <c r="H270" s="9" t="s">
        <v>338</v>
      </c>
      <c r="I270" s="9"/>
      <c r="J270" s="9"/>
      <c r="K270" s="9">
        <v>205</v>
      </c>
      <c r="L270" s="9">
        <v>14</v>
      </c>
      <c r="M270" s="9">
        <v>3</v>
      </c>
      <c r="N270" s="9" t="s">
        <v>181</v>
      </c>
      <c r="O270" s="9">
        <v>2</v>
      </c>
      <c r="P270" s="9">
        <f ca="1">ROUND(Source!DK255,O270)</f>
        <v>0</v>
      </c>
      <c r="Q270" s="9"/>
      <c r="R270" s="9"/>
      <c r="S270" s="9"/>
      <c r="T270" s="9"/>
      <c r="U270" s="9"/>
      <c r="V270" s="9"/>
      <c r="W270" s="9">
        <v>0</v>
      </c>
      <c r="X270" s="9">
        <v>1</v>
      </c>
      <c r="Y270" s="9">
        <v>0</v>
      </c>
      <c r="Z270" s="9">
        <v>0</v>
      </c>
      <c r="AA270" s="9">
        <v>1</v>
      </c>
      <c r="AB270" s="9">
        <v>0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339</v>
      </c>
      <c r="H271" s="9" t="s">
        <v>340</v>
      </c>
      <c r="I271" s="9"/>
      <c r="J271" s="9"/>
      <c r="K271" s="9">
        <v>232</v>
      </c>
      <c r="L271" s="9">
        <v>15</v>
      </c>
      <c r="M271" s="9">
        <v>3</v>
      </c>
      <c r="N271" s="9" t="s">
        <v>181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0</v>
      </c>
      <c r="G272" s="9" t="s">
        <v>341</v>
      </c>
      <c r="H272" s="9" t="s">
        <v>342</v>
      </c>
      <c r="I272" s="9"/>
      <c r="J272" s="9"/>
      <c r="K272" s="9">
        <v>214</v>
      </c>
      <c r="L272" s="9">
        <v>16</v>
      </c>
      <c r="M272" s="9">
        <v>3</v>
      </c>
      <c r="N272" s="9" t="s">
        <v>181</v>
      </c>
      <c r="O272" s="9">
        <v>2</v>
      </c>
      <c r="P272" s="9">
        <f ca="1">ROUND(Source!EK255,O272)</f>
        <v>0</v>
      </c>
      <c r="Q272" s="9"/>
      <c r="R272" s="9"/>
      <c r="S272" s="9"/>
      <c r="T272" s="9"/>
      <c r="U272" s="9"/>
      <c r="V272" s="9"/>
      <c r="W272" s="9">
        <v>0</v>
      </c>
      <c r="X272" s="9">
        <v>1</v>
      </c>
      <c r="Y272" s="9">
        <v>0</v>
      </c>
      <c r="Z272" s="9">
        <v>0</v>
      </c>
      <c r="AA272" s="9">
        <v>1</v>
      </c>
      <c r="AB272" s="9">
        <v>0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0</v>
      </c>
      <c r="G273" s="9" t="s">
        <v>343</v>
      </c>
      <c r="H273" s="9" t="s">
        <v>344</v>
      </c>
      <c r="I273" s="9"/>
      <c r="J273" s="9"/>
      <c r="K273" s="9">
        <v>215</v>
      </c>
      <c r="L273" s="9">
        <v>17</v>
      </c>
      <c r="M273" s="9">
        <v>3</v>
      </c>
      <c r="N273" s="9" t="s">
        <v>181</v>
      </c>
      <c r="O273" s="9">
        <v>2</v>
      </c>
      <c r="P273" s="9">
        <f ca="1">ROUND(Source!EL255,O273)</f>
        <v>0</v>
      </c>
      <c r="Q273" s="9"/>
      <c r="R273" s="9"/>
      <c r="S273" s="9"/>
      <c r="T273" s="9"/>
      <c r="U273" s="9"/>
      <c r="V273" s="9"/>
      <c r="W273" s="9">
        <v>0</v>
      </c>
      <c r="X273" s="9">
        <v>1</v>
      </c>
      <c r="Y273" s="9">
        <v>0</v>
      </c>
      <c r="Z273" s="9">
        <v>0</v>
      </c>
      <c r="AA273" s="9">
        <v>1</v>
      </c>
      <c r="AB273" s="9">
        <v>0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345</v>
      </c>
      <c r="H274" s="9" t="s">
        <v>346</v>
      </c>
      <c r="I274" s="9"/>
      <c r="J274" s="9"/>
      <c r="K274" s="9">
        <v>217</v>
      </c>
      <c r="L274" s="9">
        <v>18</v>
      </c>
      <c r="M274" s="9">
        <v>3</v>
      </c>
      <c r="N274" s="9" t="s">
        <v>181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347</v>
      </c>
      <c r="H275" s="9" t="s">
        <v>348</v>
      </c>
      <c r="I275" s="9"/>
      <c r="J275" s="9"/>
      <c r="K275" s="9">
        <v>230</v>
      </c>
      <c r="L275" s="9">
        <v>19</v>
      </c>
      <c r="M275" s="9">
        <v>3</v>
      </c>
      <c r="N275" s="9" t="s">
        <v>181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349</v>
      </c>
      <c r="H276" s="9" t="s">
        <v>350</v>
      </c>
      <c r="I276" s="9"/>
      <c r="J276" s="9"/>
      <c r="K276" s="9">
        <v>206</v>
      </c>
      <c r="L276" s="9">
        <v>20</v>
      </c>
      <c r="M276" s="9">
        <v>3</v>
      </c>
      <c r="N276" s="9" t="s">
        <v>181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0</v>
      </c>
      <c r="G277" s="9" t="s">
        <v>351</v>
      </c>
      <c r="H277" s="9" t="s">
        <v>352</v>
      </c>
      <c r="I277" s="9"/>
      <c r="J277" s="9"/>
      <c r="K277" s="9">
        <v>207</v>
      </c>
      <c r="L277" s="9">
        <v>21</v>
      </c>
      <c r="M277" s="9">
        <v>3</v>
      </c>
      <c r="N277" s="9" t="s">
        <v>181</v>
      </c>
      <c r="O277" s="9">
        <v>7</v>
      </c>
      <c r="P277" s="9">
        <f ca="1">ROUND(Source!DM255,O277)</f>
        <v>0</v>
      </c>
      <c r="Q277" s="9"/>
      <c r="R277" s="9"/>
      <c r="S277" s="9"/>
      <c r="T277" s="9"/>
      <c r="U277" s="9"/>
      <c r="V277" s="9"/>
      <c r="W277" s="9">
        <v>0</v>
      </c>
      <c r="X277" s="9">
        <v>1</v>
      </c>
      <c r="Y277" s="9">
        <v>0</v>
      </c>
      <c r="Z277" s="9">
        <v>0</v>
      </c>
      <c r="AA277" s="9">
        <v>1</v>
      </c>
      <c r="AB277" s="9">
        <v>0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</v>
      </c>
      <c r="G278" s="9" t="s">
        <v>353</v>
      </c>
      <c r="H278" s="9" t="s">
        <v>354</v>
      </c>
      <c r="I278" s="9"/>
      <c r="J278" s="9"/>
      <c r="K278" s="9">
        <v>208</v>
      </c>
      <c r="L278" s="9">
        <v>22</v>
      </c>
      <c r="M278" s="9">
        <v>3</v>
      </c>
      <c r="N278" s="9" t="s">
        <v>181</v>
      </c>
      <c r="O278" s="9">
        <v>7</v>
      </c>
      <c r="P278" s="9">
        <f ca="1">ROUND(Source!DN255,O278)</f>
        <v>0</v>
      </c>
      <c r="Q278" s="9"/>
      <c r="R278" s="9"/>
      <c r="S278" s="9"/>
      <c r="T278" s="9"/>
      <c r="U278" s="9"/>
      <c r="V278" s="9"/>
      <c r="W278" s="9">
        <v>0</v>
      </c>
      <c r="X278" s="9">
        <v>1</v>
      </c>
      <c r="Y278" s="9">
        <v>0</v>
      </c>
      <c r="Z278" s="9">
        <v>0</v>
      </c>
      <c r="AA278" s="9">
        <v>1</v>
      </c>
      <c r="AB278" s="9">
        <v>0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355</v>
      </c>
      <c r="H279" s="9" t="s">
        <v>356</v>
      </c>
      <c r="I279" s="9"/>
      <c r="J279" s="9"/>
      <c r="K279" s="9">
        <v>209</v>
      </c>
      <c r="L279" s="9">
        <v>23</v>
      </c>
      <c r="M279" s="9">
        <v>3</v>
      </c>
      <c r="N279" s="9" t="s">
        <v>181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357</v>
      </c>
      <c r="H280" s="9" t="s">
        <v>358</v>
      </c>
      <c r="I280" s="9"/>
      <c r="J280" s="9"/>
      <c r="K280" s="9">
        <v>233</v>
      </c>
      <c r="L280" s="9">
        <v>24</v>
      </c>
      <c r="M280" s="9">
        <v>3</v>
      </c>
      <c r="N280" s="9" t="s">
        <v>181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0</v>
      </c>
      <c r="G281" s="9" t="s">
        <v>359</v>
      </c>
      <c r="H281" s="9" t="s">
        <v>360</v>
      </c>
      <c r="I281" s="9"/>
      <c r="J281" s="9"/>
      <c r="K281" s="9">
        <v>210</v>
      </c>
      <c r="L281" s="9">
        <v>25</v>
      </c>
      <c r="M281" s="9">
        <v>3</v>
      </c>
      <c r="N281" s="9" t="s">
        <v>181</v>
      </c>
      <c r="O281" s="9">
        <v>2</v>
      </c>
      <c r="P281" s="9">
        <f ca="1">ROUND(Source!DP255,O281)</f>
        <v>0</v>
      </c>
      <c r="Q281" s="9"/>
      <c r="R281" s="9"/>
      <c r="S281" s="9"/>
      <c r="T281" s="9"/>
      <c r="U281" s="9"/>
      <c r="V281" s="9"/>
      <c r="W281" s="9">
        <v>0</v>
      </c>
      <c r="X281" s="9">
        <v>1</v>
      </c>
      <c r="Y281" s="9">
        <v>0</v>
      </c>
      <c r="Z281" s="9">
        <v>0</v>
      </c>
      <c r="AA281" s="9">
        <v>1</v>
      </c>
      <c r="AB281" s="9">
        <v>0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0</v>
      </c>
      <c r="G282" s="9" t="s">
        <v>361</v>
      </c>
      <c r="H282" s="9" t="s">
        <v>362</v>
      </c>
      <c r="I282" s="9"/>
      <c r="J282" s="9"/>
      <c r="K282" s="9">
        <v>211</v>
      </c>
      <c r="L282" s="9">
        <v>26</v>
      </c>
      <c r="M282" s="9">
        <v>3</v>
      </c>
      <c r="N282" s="9" t="s">
        <v>181</v>
      </c>
      <c r="O282" s="9">
        <v>2</v>
      </c>
      <c r="P282" s="9">
        <f ca="1">ROUND(Source!DQ255,O282)</f>
        <v>0</v>
      </c>
      <c r="Q282" s="9"/>
      <c r="R282" s="9"/>
      <c r="S282" s="9"/>
      <c r="T282" s="9"/>
      <c r="U282" s="9"/>
      <c r="V282" s="9"/>
      <c r="W282" s="9">
        <v>0</v>
      </c>
      <c r="X282" s="9">
        <v>1</v>
      </c>
      <c r="Y282" s="9">
        <v>0</v>
      </c>
      <c r="Z282" s="9">
        <v>0</v>
      </c>
      <c r="AA282" s="9">
        <v>1</v>
      </c>
      <c r="AB282" s="9">
        <v>0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0</v>
      </c>
      <c r="G283" s="9" t="s">
        <v>363</v>
      </c>
      <c r="H283" s="9" t="s">
        <v>364</v>
      </c>
      <c r="I283" s="9"/>
      <c r="J283" s="9"/>
      <c r="K283" s="9">
        <v>224</v>
      </c>
      <c r="L283" s="9">
        <v>27</v>
      </c>
      <c r="M283" s="9">
        <v>3</v>
      </c>
      <c r="N283" s="9" t="s">
        <v>181</v>
      </c>
      <c r="O283" s="9">
        <v>2</v>
      </c>
      <c r="P283" s="9">
        <f ca="1">ROUND(Source!EJ255,O283)</f>
        <v>0</v>
      </c>
      <c r="Q283" s="9"/>
      <c r="R283" s="9"/>
      <c r="S283" s="9"/>
      <c r="T283" s="9"/>
      <c r="U283" s="9"/>
      <c r="V283" s="9"/>
      <c r="W283" s="9">
        <v>0</v>
      </c>
      <c r="X283" s="9">
        <v>1</v>
      </c>
      <c r="Y283" s="9">
        <v>0</v>
      </c>
      <c r="Z283" s="9">
        <v>0</v>
      </c>
      <c r="AA283" s="9">
        <v>1</v>
      </c>
      <c r="AB283" s="9">
        <v>0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206</v>
      </c>
      <c r="G285" s="1" t="s">
        <v>521</v>
      </c>
      <c r="H285" s="1" t="s">
        <v>181</v>
      </c>
      <c r="I285" s="1">
        <v>0</v>
      </c>
      <c r="J285" s="1"/>
      <c r="K285" s="1">
        <v>0</v>
      </c>
      <c r="L285" s="1"/>
      <c r="M285" s="1" t="s">
        <v>181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181</v>
      </c>
      <c r="V285" s="1">
        <v>0</v>
      </c>
      <c r="W285" s="1"/>
      <c r="X285" s="1"/>
      <c r="Y285" s="1"/>
      <c r="Z285" s="1"/>
      <c r="AA285" s="1"/>
      <c r="AB285" s="1" t="s">
        <v>181</v>
      </c>
      <c r="AC285" s="1" t="s">
        <v>181</v>
      </c>
      <c r="AD285" s="1" t="s">
        <v>181</v>
      </c>
      <c r="AE285" s="1" t="s">
        <v>181</v>
      </c>
      <c r="AF285" s="1" t="s">
        <v>181</v>
      </c>
      <c r="AG285" s="1" t="s">
        <v>181</v>
      </c>
      <c r="AH285" s="1"/>
      <c r="AI285" s="1"/>
      <c r="AJ285" s="1"/>
      <c r="AK285" s="1"/>
      <c r="AL285" s="1"/>
      <c r="AM285" s="1"/>
      <c r="AN285" s="1"/>
      <c r="AO285" s="1"/>
      <c r="AP285" s="1" t="s">
        <v>181</v>
      </c>
      <c r="AQ285" s="1" t="s">
        <v>181</v>
      </c>
      <c r="AR285" s="1" t="s">
        <v>181</v>
      </c>
      <c r="AS285" s="1"/>
      <c r="AT285" s="1"/>
      <c r="AU285" s="1"/>
      <c r="AV285" s="1"/>
      <c r="AW285" s="1"/>
      <c r="AX285" s="1"/>
      <c r="AY285" s="1"/>
      <c r="AZ285" s="1" t="s">
        <v>181</v>
      </c>
      <c r="BA285" s="1"/>
      <c r="BB285" s="1" t="s">
        <v>181</v>
      </c>
      <c r="BC285" s="1" t="s">
        <v>181</v>
      </c>
      <c r="BD285" s="1" t="s">
        <v>181</v>
      </c>
      <c r="BE285" s="1" t="s">
        <v>181</v>
      </c>
      <c r="BF285" s="1" t="s">
        <v>181</v>
      </c>
      <c r="BG285" s="1" t="s">
        <v>181</v>
      </c>
      <c r="BH285" s="1" t="s">
        <v>181</v>
      </c>
      <c r="BI285" s="1" t="s">
        <v>181</v>
      </c>
      <c r="BJ285" s="1" t="s">
        <v>181</v>
      </c>
      <c r="BK285" s="1" t="s">
        <v>181</v>
      </c>
      <c r="BL285" s="1" t="s">
        <v>181</v>
      </c>
      <c r="BM285" s="1" t="s">
        <v>181</v>
      </c>
      <c r="BN285" s="1" t="s">
        <v>181</v>
      </c>
      <c r="BO285" s="1" t="s">
        <v>181</v>
      </c>
      <c r="BP285" s="1" t="s">
        <v>181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181</v>
      </c>
      <c r="F289" s="8" t="s">
        <v>492</v>
      </c>
      <c r="G289" s="8" t="s">
        <v>522</v>
      </c>
      <c r="H289" s="8" t="s">
        <v>523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181</v>
      </c>
      <c r="BE289" s="8" t="s">
        <v>181</v>
      </c>
      <c r="BF289" s="8" t="s">
        <v>181</v>
      </c>
      <c r="BG289" s="8" t="s">
        <v>181</v>
      </c>
      <c r="BH289" s="8">
        <v>3</v>
      </c>
      <c r="BI289" s="8">
        <v>3</v>
      </c>
      <c r="BJ289" s="8" t="s">
        <v>181</v>
      </c>
      <c r="BK289" s="8"/>
      <c r="BL289" s="8"/>
      <c r="BM289" s="8">
        <v>100</v>
      </c>
      <c r="BN289" s="8">
        <v>0</v>
      </c>
      <c r="BO289" s="8" t="s">
        <v>181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181</v>
      </c>
      <c r="BZ289" s="8">
        <v>0</v>
      </c>
      <c r="CA289" s="8">
        <v>0</v>
      </c>
      <c r="CB289" s="8" t="s">
        <v>181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181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181</v>
      </c>
      <c r="DD289" s="8" t="s">
        <v>181</v>
      </c>
      <c r="DE289" s="8" t="s">
        <v>181</v>
      </c>
      <c r="DF289" s="8" t="s">
        <v>181</v>
      </c>
      <c r="DG289" s="8" t="s">
        <v>181</v>
      </c>
      <c r="DH289" s="8" t="s">
        <v>181</v>
      </c>
      <c r="DI289" s="8" t="s">
        <v>181</v>
      </c>
      <c r="DJ289" s="8" t="s">
        <v>181</v>
      </c>
      <c r="DK289" s="8" t="s">
        <v>181</v>
      </c>
      <c r="DL289" s="8" t="s">
        <v>181</v>
      </c>
      <c r="DM289" s="8" t="s">
        <v>181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523</v>
      </c>
      <c r="DW289" s="8" t="s">
        <v>523</v>
      </c>
      <c r="DX289" s="8">
        <v>1</v>
      </c>
      <c r="DY289" s="8"/>
      <c r="DZ289" s="8" t="s">
        <v>181</v>
      </c>
      <c r="EA289" s="8" t="s">
        <v>181</v>
      </c>
      <c r="EB289" s="8" t="s">
        <v>181</v>
      </c>
      <c r="EC289" s="8" t="s">
        <v>181</v>
      </c>
      <c r="ED289" s="8"/>
      <c r="EE289" s="8">
        <v>82815319</v>
      </c>
      <c r="EF289" s="8">
        <v>5</v>
      </c>
      <c r="EG289" s="8" t="s">
        <v>524</v>
      </c>
      <c r="EH289" s="8">
        <v>0</v>
      </c>
      <c r="EI289" s="8" t="s">
        <v>181</v>
      </c>
      <c r="EJ289" s="8">
        <v>3</v>
      </c>
      <c r="EK289" s="8">
        <v>100</v>
      </c>
      <c r="EL289" s="8" t="s">
        <v>521</v>
      </c>
      <c r="EM289" s="8" t="s">
        <v>525</v>
      </c>
      <c r="EN289" s="8"/>
      <c r="EO289" s="8" t="s">
        <v>181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526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181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387</v>
      </c>
      <c r="HF289" s="8" t="s">
        <v>527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181</v>
      </c>
      <c r="HN289" s="8" t="s">
        <v>181</v>
      </c>
      <c r="HO289" s="8" t="s">
        <v>181</v>
      </c>
      <c r="HP289" s="8" t="s">
        <v>181</v>
      </c>
      <c r="HQ289" s="8" t="s">
        <v>181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181</v>
      </c>
      <c r="F290" t="s">
        <v>492</v>
      </c>
      <c r="G290" t="s">
        <v>522</v>
      </c>
      <c r="H290" t="s">
        <v>523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181</v>
      </c>
      <c r="BE290" t="s">
        <v>181</v>
      </c>
      <c r="BF290" t="s">
        <v>181</v>
      </c>
      <c r="BG290" t="s">
        <v>181</v>
      </c>
      <c r="BH290">
        <v>3</v>
      </c>
      <c r="BI290">
        <v>3</v>
      </c>
      <c r="BJ290" t="s">
        <v>181</v>
      </c>
      <c r="BM290">
        <v>100</v>
      </c>
      <c r="BN290">
        <v>0</v>
      </c>
      <c r="BO290" t="s">
        <v>181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181</v>
      </c>
      <c r="BZ290">
        <v>0</v>
      </c>
      <c r="CA290">
        <v>0</v>
      </c>
      <c r="CB290" t="s">
        <v>181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181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181</v>
      </c>
      <c r="DD290" t="s">
        <v>181</v>
      </c>
      <c r="DE290" t="s">
        <v>181</v>
      </c>
      <c r="DF290" t="s">
        <v>181</v>
      </c>
      <c r="DG290" t="s">
        <v>181</v>
      </c>
      <c r="DH290" t="s">
        <v>181</v>
      </c>
      <c r="DI290" t="s">
        <v>181</v>
      </c>
      <c r="DJ290" t="s">
        <v>181</v>
      </c>
      <c r="DK290" t="s">
        <v>181</v>
      </c>
      <c r="DL290" t="s">
        <v>181</v>
      </c>
      <c r="DM290" t="s">
        <v>181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523</v>
      </c>
      <c r="DW290" t="s">
        <v>523</v>
      </c>
      <c r="DX290">
        <v>1</v>
      </c>
      <c r="DZ290" t="s">
        <v>181</v>
      </c>
      <c r="EA290" t="s">
        <v>181</v>
      </c>
      <c r="EB290" t="s">
        <v>181</v>
      </c>
      <c r="EC290" t="s">
        <v>181</v>
      </c>
      <c r="EE290">
        <v>82815319</v>
      </c>
      <c r="EF290">
        <v>5</v>
      </c>
      <c r="EG290" t="s">
        <v>524</v>
      </c>
      <c r="EH290">
        <v>0</v>
      </c>
      <c r="EI290" t="s">
        <v>181</v>
      </c>
      <c r="EJ290">
        <v>3</v>
      </c>
      <c r="EK290">
        <v>100</v>
      </c>
      <c r="EL290" t="s">
        <v>521</v>
      </c>
      <c r="EM290" t="s">
        <v>525</v>
      </c>
      <c r="EO290" t="s">
        <v>181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526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181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387</v>
      </c>
      <c r="HF290" t="s">
        <v>527</v>
      </c>
      <c r="HH290">
        <f>ROUND(ROUND(AL290,2)*I290,2)</f>
        <v>0</v>
      </c>
      <c r="HM290" t="s">
        <v>181</v>
      </c>
      <c r="HN290" t="s">
        <v>181</v>
      </c>
      <c r="HO290" t="s">
        <v>181</v>
      </c>
      <c r="HP290" t="s">
        <v>181</v>
      </c>
      <c r="HQ290" t="s">
        <v>181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ROUND(SUMIF(AA289:AA290,"=85260822",O289:O290),2)</f>
        <v>0</v>
      </c>
      <c r="AC292" s="7">
        <f>ROUND(SUMIF(AA289:AA290,"=85260822",P289:P290),2)</f>
        <v>0</v>
      </c>
      <c r="AD292" s="7">
        <f>ROUND(SUMIF(AA289:AA290,"=85260822",Q289:Q290),2)</f>
        <v>0</v>
      </c>
      <c r="AE292" s="7">
        <f>ROUND(SUMIF(AA289:AA290,"=85260822",R289:R290),2)</f>
        <v>0</v>
      </c>
      <c r="AF292" s="7">
        <f>ROUND(SUMIF(AA289:AA290,"=85260822",S289:S290),2)</f>
        <v>0</v>
      </c>
      <c r="AG292" s="7">
        <f>ROUND(SUMIF(AA289:AA290,"=85260822",T289:T290),2)</f>
        <v>0</v>
      </c>
      <c r="AH292" s="7">
        <f>SUMIF(AA289:AA290,"=85260822",U289:U290)</f>
        <v>0</v>
      </c>
      <c r="AI292" s="7">
        <f>SUMIF(AA289:AA290,"=85260822",V289:V290)</f>
        <v>0</v>
      </c>
      <c r="AJ292" s="7">
        <f>ROUND(SUMIF(AA289:AA290,"=85260822",W289:W290),2)</f>
        <v>0</v>
      </c>
      <c r="AK292" s="7">
        <f>ROUND(SUMIF(AA289:AA290,"=85260822",X289:X290),2)</f>
        <v>0</v>
      </c>
      <c r="AL292" s="7">
        <f>ROUND(SUMIF(AA289:AA290,"=85260822",Y289:Y290),2)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ROUND(SUMIF(AA289:AA290,"=85260822",FQ289:FQ290),2)</f>
        <v>0</v>
      </c>
      <c r="BY292" s="7">
        <f>ROUND(SUMIF(AA289:AA290,"=85260822",FR289:FR290),2)</f>
        <v>0</v>
      </c>
      <c r="BZ292" s="7">
        <f>ROUND(SUMIF(AA289:AA290,"=85260822",GL289:GL290),2)</f>
        <v>0</v>
      </c>
      <c r="CA292" s="7">
        <f>ROUND(SUMIF(AA289:AA290,"=85260822",GM289:GM290),2)</f>
        <v>0</v>
      </c>
      <c r="CB292" s="7">
        <f>ROUND(SUMIF(AA289:AA290,"=85260822",GN289:GN290),2)</f>
        <v>0</v>
      </c>
      <c r="CC292" s="7">
        <f>ROUND(SUMIF(AA289:AA290,"=85260822",GO289:GO290),2)</f>
        <v>0</v>
      </c>
      <c r="CD292" s="7">
        <f>ROUND(SUMIF(AA289:AA290,"=85260822",GP289:GP290),2)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ROUND(SUMIF(AA289:AA290,"=85260822",GX289:GX290),2)</f>
        <v>0</v>
      </c>
      <c r="CK292" s="7">
        <f>ROUND(SUMIF(AA289:AA290,"=85260822",GY289:GY290),2)</f>
        <v>0</v>
      </c>
      <c r="CL292" s="7">
        <f>ROUND(SUMIF(AA289:AA290,"=85260822",GZ289:GZ290),2)</f>
        <v>0</v>
      </c>
      <c r="CM292" s="7">
        <f>ROUND(SUMIF(AA289:AA290,"=85260822",HD289:HD290),2)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ROUND(SUMIF(AA289:AA290,"=85260757",O289:O290),2)</f>
        <v>0</v>
      </c>
      <c r="DU292" s="4">
        <f>ROUND(SUMIF(AA289:AA290,"=85260757",P289:P290),2)</f>
        <v>0</v>
      </c>
      <c r="DV292" s="4">
        <f>ROUND(SUMIF(AA289:AA290,"=85260757",Q289:Q290),2)</f>
        <v>0</v>
      </c>
      <c r="DW292" s="4">
        <f>ROUND(SUMIF(AA289:AA290,"=85260757",R289:R290),2)</f>
        <v>0</v>
      </c>
      <c r="DX292" s="4">
        <f>ROUND(SUMIF(AA289:AA290,"=85260757",S289:S290),2)</f>
        <v>0</v>
      </c>
      <c r="DY292" s="4">
        <f>ROUND(SUMIF(AA289:AA290,"=85260757",T289:T290),2)</f>
        <v>0</v>
      </c>
      <c r="DZ292" s="4">
        <f>SUMIF(AA289:AA290,"=85260757",U289:U290)</f>
        <v>0</v>
      </c>
      <c r="EA292" s="4">
        <f>SUMIF(AA289:AA290,"=85260757",V289:V290)</f>
        <v>0</v>
      </c>
      <c r="EB292" s="4">
        <f>ROUND(SUMIF(AA289:AA290,"=85260757",W289:W290),2)</f>
        <v>0</v>
      </c>
      <c r="EC292" s="4">
        <f>ROUND(SUMIF(AA289:AA290,"=85260757",X289:X290),2)</f>
        <v>0</v>
      </c>
      <c r="ED292" s="4">
        <f>ROUND(SUMIF(AA289:AA290,"=85260757",Y289:Y290),2)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ROUND(SUMIF(AA289:AA290,"=85260757",FQ289:FQ290),2)</f>
        <v>0</v>
      </c>
      <c r="FQ292" s="4">
        <f>ROUND(SUMIF(AA289:AA290,"=85260757",FR289:FR290),2)</f>
        <v>0</v>
      </c>
      <c r="FR292" s="4">
        <f>ROUND(SUMIF(AA289:AA290,"=85260757",GL289:GL290),2)</f>
        <v>0</v>
      </c>
      <c r="FS292" s="4">
        <f>ROUND(SUMIF(AA289:AA290,"=85260757",GM289:GM290),2)</f>
        <v>0</v>
      </c>
      <c r="FT292" s="4">
        <f>ROUND(SUMIF(AA289:AA290,"=85260757",GN289:GN290),2)</f>
        <v>0</v>
      </c>
      <c r="FU292" s="4">
        <f>ROUND(SUMIF(AA289:AA290,"=85260757",GO289:GO290),2)</f>
        <v>0</v>
      </c>
      <c r="FV292" s="4">
        <f>ROUND(SUMIF(AA289:AA290,"=85260757",GP289:GP290),2)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ROUND(SUMIF(AA289:AA290,"=85260757",GX289:GX290),2)</f>
        <v>0</v>
      </c>
      <c r="GC292" s="4">
        <f>ROUND(SUMIF(AA289:AA290,"=85260757",GY289:GY290),2)</f>
        <v>0</v>
      </c>
      <c r="GD292" s="4">
        <f>ROUND(SUMIF(AA289:AA290,"=85260757",GZ289:GZ290),2)</f>
        <v>0</v>
      </c>
      <c r="GE292" s="4">
        <f>ROUND(SUMIF(AA289:AA290,"=85260757",HD289:HD290),2)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311</v>
      </c>
      <c r="H294" s="9" t="s">
        <v>312</v>
      </c>
      <c r="I294" s="9"/>
      <c r="J294" s="9"/>
      <c r="K294" s="9">
        <v>201</v>
      </c>
      <c r="L294" s="9">
        <v>1</v>
      </c>
      <c r="M294" s="9">
        <v>3</v>
      </c>
      <c r="N294" s="9" t="s">
        <v>181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313</v>
      </c>
      <c r="H295" s="9" t="s">
        <v>314</v>
      </c>
      <c r="I295" s="9"/>
      <c r="J295" s="9"/>
      <c r="K295" s="9">
        <v>202</v>
      </c>
      <c r="L295" s="9">
        <v>2</v>
      </c>
      <c r="M295" s="9">
        <v>3</v>
      </c>
      <c r="N295" s="9" t="s">
        <v>181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315</v>
      </c>
      <c r="H296" s="9" t="s">
        <v>316</v>
      </c>
      <c r="I296" s="9"/>
      <c r="J296" s="9"/>
      <c r="K296" s="9">
        <v>222</v>
      </c>
      <c r="L296" s="9">
        <v>3</v>
      </c>
      <c r="M296" s="9">
        <v>3</v>
      </c>
      <c r="N296" s="9" t="s">
        <v>181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317</v>
      </c>
      <c r="H297" s="9" t="s">
        <v>318</v>
      </c>
      <c r="I297" s="9"/>
      <c r="J297" s="9"/>
      <c r="K297" s="9">
        <v>225</v>
      </c>
      <c r="L297" s="9">
        <v>4</v>
      </c>
      <c r="M297" s="9">
        <v>3</v>
      </c>
      <c r="N297" s="9" t="s">
        <v>181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319</v>
      </c>
      <c r="H298" s="9" t="s">
        <v>320</v>
      </c>
      <c r="I298" s="9"/>
      <c r="J298" s="9"/>
      <c r="K298" s="9">
        <v>226</v>
      </c>
      <c r="L298" s="9">
        <v>5</v>
      </c>
      <c r="M298" s="9">
        <v>3</v>
      </c>
      <c r="N298" s="9" t="s">
        <v>181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321</v>
      </c>
      <c r="H299" s="9" t="s">
        <v>322</v>
      </c>
      <c r="I299" s="9"/>
      <c r="J299" s="9"/>
      <c r="K299" s="9">
        <v>227</v>
      </c>
      <c r="L299" s="9">
        <v>6</v>
      </c>
      <c r="M299" s="9">
        <v>3</v>
      </c>
      <c r="N299" s="9" t="s">
        <v>181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323</v>
      </c>
      <c r="H300" s="9" t="s">
        <v>324</v>
      </c>
      <c r="I300" s="9"/>
      <c r="J300" s="9"/>
      <c r="K300" s="9">
        <v>228</v>
      </c>
      <c r="L300" s="9">
        <v>7</v>
      </c>
      <c r="M300" s="9">
        <v>3</v>
      </c>
      <c r="N300" s="9" t="s">
        <v>181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325</v>
      </c>
      <c r="H301" s="9" t="s">
        <v>326</v>
      </c>
      <c r="I301" s="9"/>
      <c r="J301" s="9"/>
      <c r="K301" s="9">
        <v>216</v>
      </c>
      <c r="L301" s="9">
        <v>8</v>
      </c>
      <c r="M301" s="9">
        <v>3</v>
      </c>
      <c r="N301" s="9" t="s">
        <v>181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327</v>
      </c>
      <c r="H302" s="9" t="s">
        <v>328</v>
      </c>
      <c r="I302" s="9"/>
      <c r="J302" s="9"/>
      <c r="K302" s="9">
        <v>223</v>
      </c>
      <c r="L302" s="9">
        <v>9</v>
      </c>
      <c r="M302" s="9">
        <v>3</v>
      </c>
      <c r="N302" s="9" t="s">
        <v>181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329</v>
      </c>
      <c r="H303" s="9" t="s">
        <v>330</v>
      </c>
      <c r="I303" s="9"/>
      <c r="J303" s="9"/>
      <c r="K303" s="9">
        <v>229</v>
      </c>
      <c r="L303" s="9">
        <v>10</v>
      </c>
      <c r="M303" s="9">
        <v>3</v>
      </c>
      <c r="N303" s="9" t="s">
        <v>181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331</v>
      </c>
      <c r="H304" s="9" t="s">
        <v>332</v>
      </c>
      <c r="I304" s="9"/>
      <c r="J304" s="9"/>
      <c r="K304" s="9">
        <v>203</v>
      </c>
      <c r="L304" s="9">
        <v>11</v>
      </c>
      <c r="M304" s="9">
        <v>3</v>
      </c>
      <c r="N304" s="9" t="s">
        <v>181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333</v>
      </c>
      <c r="H305" s="9" t="s">
        <v>334</v>
      </c>
      <c r="I305" s="9"/>
      <c r="J305" s="9"/>
      <c r="K305" s="9">
        <v>231</v>
      </c>
      <c r="L305" s="9">
        <v>12</v>
      </c>
      <c r="M305" s="9">
        <v>3</v>
      </c>
      <c r="N305" s="9" t="s">
        <v>181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335</v>
      </c>
      <c r="H306" s="9" t="s">
        <v>336</v>
      </c>
      <c r="I306" s="9"/>
      <c r="J306" s="9"/>
      <c r="K306" s="9">
        <v>204</v>
      </c>
      <c r="L306" s="9">
        <v>13</v>
      </c>
      <c r="M306" s="9">
        <v>3</v>
      </c>
      <c r="N306" s="9" t="s">
        <v>181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337</v>
      </c>
      <c r="H307" s="9" t="s">
        <v>338</v>
      </c>
      <c r="I307" s="9"/>
      <c r="J307" s="9"/>
      <c r="K307" s="9">
        <v>205</v>
      </c>
      <c r="L307" s="9">
        <v>14</v>
      </c>
      <c r="M307" s="9">
        <v>3</v>
      </c>
      <c r="N307" s="9" t="s">
        <v>181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339</v>
      </c>
      <c r="H308" s="9" t="s">
        <v>340</v>
      </c>
      <c r="I308" s="9"/>
      <c r="J308" s="9"/>
      <c r="K308" s="9">
        <v>232</v>
      </c>
      <c r="L308" s="9">
        <v>15</v>
      </c>
      <c r="M308" s="9">
        <v>3</v>
      </c>
      <c r="N308" s="9" t="s">
        <v>181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341</v>
      </c>
      <c r="H309" s="9" t="s">
        <v>342</v>
      </c>
      <c r="I309" s="9"/>
      <c r="J309" s="9"/>
      <c r="K309" s="9">
        <v>214</v>
      </c>
      <c r="L309" s="9">
        <v>16</v>
      </c>
      <c r="M309" s="9">
        <v>3</v>
      </c>
      <c r="N309" s="9" t="s">
        <v>181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343</v>
      </c>
      <c r="H310" s="9" t="s">
        <v>344</v>
      </c>
      <c r="I310" s="9"/>
      <c r="J310" s="9"/>
      <c r="K310" s="9">
        <v>215</v>
      </c>
      <c r="L310" s="9">
        <v>17</v>
      </c>
      <c r="M310" s="9">
        <v>3</v>
      </c>
      <c r="N310" s="9" t="s">
        <v>181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345</v>
      </c>
      <c r="H311" s="9" t="s">
        <v>346</v>
      </c>
      <c r="I311" s="9"/>
      <c r="J311" s="9"/>
      <c r="K311" s="9">
        <v>217</v>
      </c>
      <c r="L311" s="9">
        <v>18</v>
      </c>
      <c r="M311" s="9">
        <v>3</v>
      </c>
      <c r="N311" s="9" t="s">
        <v>181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347</v>
      </c>
      <c r="H312" s="9" t="s">
        <v>348</v>
      </c>
      <c r="I312" s="9"/>
      <c r="J312" s="9"/>
      <c r="K312" s="9">
        <v>230</v>
      </c>
      <c r="L312" s="9">
        <v>19</v>
      </c>
      <c r="M312" s="9">
        <v>3</v>
      </c>
      <c r="N312" s="9" t="s">
        <v>181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349</v>
      </c>
      <c r="H313" s="9" t="s">
        <v>350</v>
      </c>
      <c r="I313" s="9"/>
      <c r="J313" s="9"/>
      <c r="K313" s="9">
        <v>206</v>
      </c>
      <c r="L313" s="9">
        <v>20</v>
      </c>
      <c r="M313" s="9">
        <v>3</v>
      </c>
      <c r="N313" s="9" t="s">
        <v>181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351</v>
      </c>
      <c r="H314" s="9" t="s">
        <v>352</v>
      </c>
      <c r="I314" s="9"/>
      <c r="J314" s="9"/>
      <c r="K314" s="9">
        <v>207</v>
      </c>
      <c r="L314" s="9">
        <v>21</v>
      </c>
      <c r="M314" s="9">
        <v>3</v>
      </c>
      <c r="N314" s="9" t="s">
        <v>181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353</v>
      </c>
      <c r="H315" s="9" t="s">
        <v>354</v>
      </c>
      <c r="I315" s="9"/>
      <c r="J315" s="9"/>
      <c r="K315" s="9">
        <v>208</v>
      </c>
      <c r="L315" s="9">
        <v>22</v>
      </c>
      <c r="M315" s="9">
        <v>3</v>
      </c>
      <c r="N315" s="9" t="s">
        <v>181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355</v>
      </c>
      <c r="H316" s="9" t="s">
        <v>356</v>
      </c>
      <c r="I316" s="9"/>
      <c r="J316" s="9"/>
      <c r="K316" s="9">
        <v>209</v>
      </c>
      <c r="L316" s="9">
        <v>23</v>
      </c>
      <c r="M316" s="9">
        <v>3</v>
      </c>
      <c r="N316" s="9" t="s">
        <v>181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357</v>
      </c>
      <c r="H317" s="9" t="s">
        <v>358</v>
      </c>
      <c r="I317" s="9"/>
      <c r="J317" s="9"/>
      <c r="K317" s="9">
        <v>233</v>
      </c>
      <c r="L317" s="9">
        <v>24</v>
      </c>
      <c r="M317" s="9">
        <v>3</v>
      </c>
      <c r="N317" s="9" t="s">
        <v>181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359</v>
      </c>
      <c r="H318" s="9" t="s">
        <v>360</v>
      </c>
      <c r="I318" s="9"/>
      <c r="J318" s="9"/>
      <c r="K318" s="9">
        <v>210</v>
      </c>
      <c r="L318" s="9">
        <v>25</v>
      </c>
      <c r="M318" s="9">
        <v>3</v>
      </c>
      <c r="N318" s="9" t="s">
        <v>181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361</v>
      </c>
      <c r="H319" s="9" t="s">
        <v>362</v>
      </c>
      <c r="I319" s="9"/>
      <c r="J319" s="9"/>
      <c r="K319" s="9">
        <v>211</v>
      </c>
      <c r="L319" s="9">
        <v>26</v>
      </c>
      <c r="M319" s="9">
        <v>3</v>
      </c>
      <c r="N319" s="9" t="s">
        <v>181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363</v>
      </c>
      <c r="H320" s="9" t="s">
        <v>364</v>
      </c>
      <c r="I320" s="9"/>
      <c r="J320" s="9"/>
      <c r="K320" s="9">
        <v>224</v>
      </c>
      <c r="L320" s="9">
        <v>27</v>
      </c>
      <c r="M320" s="9">
        <v>3</v>
      </c>
      <c r="N320" s="9" t="s">
        <v>181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206</v>
      </c>
      <c r="G322" s="1" t="s">
        <v>528</v>
      </c>
      <c r="H322" s="1" t="s">
        <v>181</v>
      </c>
      <c r="I322" s="1">
        <v>0</v>
      </c>
      <c r="J322" s="1"/>
      <c r="K322" s="1">
        <v>0</v>
      </c>
      <c r="L322" s="1"/>
      <c r="M322" s="1" t="s">
        <v>181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181</v>
      </c>
      <c r="V322" s="1">
        <v>0</v>
      </c>
      <c r="W322" s="1"/>
      <c r="X322" s="1"/>
      <c r="Y322" s="1"/>
      <c r="Z322" s="1"/>
      <c r="AA322" s="1"/>
      <c r="AB322" s="1" t="s">
        <v>181</v>
      </c>
      <c r="AC322" s="1" t="s">
        <v>181</v>
      </c>
      <c r="AD322" s="1" t="s">
        <v>181</v>
      </c>
      <c r="AE322" s="1" t="s">
        <v>181</v>
      </c>
      <c r="AF322" s="1" t="s">
        <v>181</v>
      </c>
      <c r="AG322" s="1" t="s">
        <v>181</v>
      </c>
      <c r="AH322" s="1"/>
      <c r="AI322" s="1"/>
      <c r="AJ322" s="1"/>
      <c r="AK322" s="1"/>
      <c r="AL322" s="1"/>
      <c r="AM322" s="1"/>
      <c r="AN322" s="1"/>
      <c r="AO322" s="1"/>
      <c r="AP322" s="1" t="s">
        <v>181</v>
      </c>
      <c r="AQ322" s="1" t="s">
        <v>181</v>
      </c>
      <c r="AR322" s="1" t="s">
        <v>181</v>
      </c>
      <c r="AS322" s="1"/>
      <c r="AT322" s="1"/>
      <c r="AU322" s="1"/>
      <c r="AV322" s="1"/>
      <c r="AW322" s="1"/>
      <c r="AX322" s="1"/>
      <c r="AY322" s="1"/>
      <c r="AZ322" s="1" t="s">
        <v>181</v>
      </c>
      <c r="BA322" s="1"/>
      <c r="BB322" s="1" t="s">
        <v>181</v>
      </c>
      <c r="BC322" s="1" t="s">
        <v>181</v>
      </c>
      <c r="BD322" s="1" t="s">
        <v>181</v>
      </c>
      <c r="BE322" s="1" t="s">
        <v>181</v>
      </c>
      <c r="BF322" s="1" t="s">
        <v>181</v>
      </c>
      <c r="BG322" s="1" t="s">
        <v>181</v>
      </c>
      <c r="BH322" s="1" t="s">
        <v>181</v>
      </c>
      <c r="BI322" s="1" t="s">
        <v>181</v>
      </c>
      <c r="BJ322" s="1" t="s">
        <v>181</v>
      </c>
      <c r="BK322" s="1" t="s">
        <v>181</v>
      </c>
      <c r="BL322" s="1" t="s">
        <v>181</v>
      </c>
      <c r="BM322" s="1" t="s">
        <v>181</v>
      </c>
      <c r="BN322" s="1" t="s">
        <v>181</v>
      </c>
      <c r="BO322" s="1" t="s">
        <v>181</v>
      </c>
      <c r="BP322" s="1" t="s">
        <v>181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67896.54</v>
      </c>
      <c r="P324" s="7">
        <f t="shared" si="185"/>
        <v>67896.54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67896.54</v>
      </c>
      <c r="AC324" s="7">
        <f t="shared" si="185"/>
        <v>67896.54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67896.54</v>
      </c>
      <c r="AS324" s="7">
        <f t="shared" si="185"/>
        <v>67896.54</v>
      </c>
      <c r="AT324" s="7">
        <f t="shared" si="185"/>
        <v>0</v>
      </c>
      <c r="AU324" s="7">
        <f t="shared" si="185"/>
        <v>0</v>
      </c>
      <c r="AV324" s="7">
        <f t="shared" si="185"/>
        <v>67896.54</v>
      </c>
      <c r="AW324" s="7">
        <f t="shared" si="185"/>
        <v>67896.54</v>
      </c>
      <c r="AX324" s="7">
        <f t="shared" si="185"/>
        <v>0</v>
      </c>
      <c r="AY324" s="7">
        <f t="shared" si="185"/>
        <v>67896.54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67896.54</v>
      </c>
      <c r="CB324" s="7">
        <f t="shared" si="186"/>
        <v>67896.54</v>
      </c>
      <c r="CC324" s="7">
        <f t="shared" si="186"/>
        <v>0</v>
      </c>
      <c r="CD324" s="7">
        <f t="shared" si="186"/>
        <v>0</v>
      </c>
      <c r="CE324" s="7">
        <f t="shared" si="186"/>
        <v>67896.54</v>
      </c>
      <c r="CF324" s="7">
        <f t="shared" si="186"/>
        <v>67896.54</v>
      </c>
      <c r="CG324" s="7">
        <f t="shared" si="186"/>
        <v>0</v>
      </c>
      <c r="CH324" s="7">
        <f t="shared" si="186"/>
        <v>67896.54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67896.54</v>
      </c>
      <c r="DH324" s="4">
        <f t="shared" si="186"/>
        <v>67896.54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67896.54</v>
      </c>
      <c r="DU324" s="4">
        <f t="shared" si="186"/>
        <v>67896.54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67896.54</v>
      </c>
      <c r="EK324" s="4">
        <f t="shared" si="186"/>
        <v>67896.54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67896.54</v>
      </c>
      <c r="EO324" s="4">
        <f t="shared" si="187"/>
        <v>67896.54</v>
      </c>
      <c r="EP324" s="4">
        <f t="shared" si="187"/>
        <v>0</v>
      </c>
      <c r="EQ324" s="4">
        <f t="shared" si="187"/>
        <v>67896.54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67896.54</v>
      </c>
      <c r="FT324" s="4">
        <f t="shared" si="187"/>
        <v>67896.54</v>
      </c>
      <c r="FU324" s="4">
        <f t="shared" si="187"/>
        <v>0</v>
      </c>
      <c r="FV324" s="4">
        <f t="shared" si="187"/>
        <v>0</v>
      </c>
      <c r="FW324" s="4">
        <f t="shared" si="187"/>
        <v>67896.54</v>
      </c>
      <c r="FX324" s="4">
        <f t="shared" si="187"/>
        <v>67896.54</v>
      </c>
      <c r="FY324" s="4">
        <f t="shared" si="187"/>
        <v>0</v>
      </c>
      <c r="FZ324" s="4">
        <f t="shared" si="187"/>
        <v>67896.54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141</v>
      </c>
      <c r="F326" s="8" t="s">
        <v>529</v>
      </c>
      <c r="G326" s="8" t="s">
        <v>530</v>
      </c>
      <c r="H326" s="8" t="s">
        <v>494</v>
      </c>
      <c r="I326" s="8">
        <v>45</v>
      </c>
      <c r="J326" s="8">
        <v>0</v>
      </c>
      <c r="K326" s="8">
        <v>45</v>
      </c>
      <c r="L326" s="8">
        <v>45</v>
      </c>
      <c r="M326" s="8">
        <v>0</v>
      </c>
      <c r="N326" s="8">
        <f t="shared" ref="N326:N389" si="188">ROUND(L326-M326,4)</f>
        <v>45</v>
      </c>
      <c r="O326" s="8">
        <f t="shared" ref="O326:O389" si="189">ROUND(CP326,2)</f>
        <v>23071.05</v>
      </c>
      <c r="P326" s="8">
        <f t="shared" ref="P326:P389" si="190">ROUND(CQ326*I326,2)</f>
        <v>23071.05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85260822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181</v>
      </c>
      <c r="BE326" s="8" t="s">
        <v>181</v>
      </c>
      <c r="BF326" s="8" t="s">
        <v>181</v>
      </c>
      <c r="BG326" s="8" t="s">
        <v>181</v>
      </c>
      <c r="BH326" s="8">
        <v>3</v>
      </c>
      <c r="BI326" s="8">
        <v>1</v>
      </c>
      <c r="BJ326" s="8" t="s">
        <v>181</v>
      </c>
      <c r="BK326" s="8"/>
      <c r="BL326" s="8"/>
      <c r="BM326" s="8">
        <v>1100</v>
      </c>
      <c r="BN326" s="8">
        <v>0</v>
      </c>
      <c r="BO326" s="8" t="s">
        <v>181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181</v>
      </c>
      <c r="BZ326" s="8">
        <v>0</v>
      </c>
      <c r="CA326" s="8">
        <v>0</v>
      </c>
      <c r="CB326" s="8" t="s">
        <v>181</v>
      </c>
      <c r="CC326" s="8"/>
      <c r="CD326" s="8"/>
      <c r="CE326" s="8">
        <v>0</v>
      </c>
      <c r="CF326" s="8">
        <v>0</v>
      </c>
      <c r="CG326" s="8">
        <v>0</v>
      </c>
      <c r="CH326" s="8">
        <v>17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181</v>
      </c>
      <c r="CO326" s="8">
        <v>0</v>
      </c>
      <c r="CP326" s="8">
        <f t="shared" ref="CP326:CP389" si="209">(P326+Q326+S326+R326)</f>
        <v>23071.05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181</v>
      </c>
      <c r="DD326" s="8" t="s">
        <v>181</v>
      </c>
      <c r="DE326" s="8" t="s">
        <v>181</v>
      </c>
      <c r="DF326" s="8" t="s">
        <v>181</v>
      </c>
      <c r="DG326" s="8" t="s">
        <v>181</v>
      </c>
      <c r="DH326" s="8" t="s">
        <v>181</v>
      </c>
      <c r="DI326" s="8" t="s">
        <v>181</v>
      </c>
      <c r="DJ326" s="8" t="s">
        <v>181</v>
      </c>
      <c r="DK326" s="8" t="s">
        <v>181</v>
      </c>
      <c r="DL326" s="8" t="s">
        <v>181</v>
      </c>
      <c r="DM326" s="8" t="s">
        <v>181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494</v>
      </c>
      <c r="DW326" s="8" t="s">
        <v>494</v>
      </c>
      <c r="DX326" s="8">
        <v>1</v>
      </c>
      <c r="DY326" s="8"/>
      <c r="DZ326" s="8" t="s">
        <v>181</v>
      </c>
      <c r="EA326" s="8" t="s">
        <v>181</v>
      </c>
      <c r="EB326" s="8" t="s">
        <v>181</v>
      </c>
      <c r="EC326" s="8" t="s">
        <v>181</v>
      </c>
      <c r="ED326" s="8"/>
      <c r="EE326" s="8">
        <v>82815331</v>
      </c>
      <c r="EF326" s="8">
        <v>8</v>
      </c>
      <c r="EG326" s="8" t="s">
        <v>531</v>
      </c>
      <c r="EH326" s="8">
        <v>0</v>
      </c>
      <c r="EI326" s="8" t="s">
        <v>181</v>
      </c>
      <c r="EJ326" s="8">
        <v>1</v>
      </c>
      <c r="EK326" s="8">
        <v>1100</v>
      </c>
      <c r="EL326" s="8" t="s">
        <v>532</v>
      </c>
      <c r="EM326" s="8" t="s">
        <v>533</v>
      </c>
      <c r="EN326" s="8"/>
      <c r="EO326" s="8" t="s">
        <v>181</v>
      </c>
      <c r="EP326" s="8"/>
      <c r="EQ326" s="8">
        <v>131072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534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23071.05</v>
      </c>
      <c r="GN326" s="8">
        <f t="shared" ref="GN326:GN389" si="222">IF(OR(BI326=0,BI326=1),GM326-GX326,0)</f>
        <v>23071.05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181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387</v>
      </c>
      <c r="HF326" s="8" t="s">
        <v>386</v>
      </c>
      <c r="HG326" s="8">
        <f t="shared" ref="HG326:HG389" si="228">ROUND(ROUND(AL326,2)*I326,2)</f>
        <v>23071.05</v>
      </c>
      <c r="HH326" s="8"/>
      <c r="HI326" s="8"/>
      <c r="HJ326" s="8"/>
      <c r="HK326" s="8"/>
      <c r="HL326" s="8"/>
      <c r="HM326" s="8" t="s">
        <v>181</v>
      </c>
      <c r="HN326" s="8" t="s">
        <v>181</v>
      </c>
      <c r="HO326" s="8" t="s">
        <v>181</v>
      </c>
      <c r="HP326" s="8" t="s">
        <v>181</v>
      </c>
      <c r="HQ326" s="8" t="s">
        <v>181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141</v>
      </c>
      <c r="F327" t="s">
        <v>529</v>
      </c>
      <c r="G327" t="s">
        <v>530</v>
      </c>
      <c r="H327" t="s">
        <v>494</v>
      </c>
      <c r="I327">
        <v>45</v>
      </c>
      <c r="J327">
        <v>0</v>
      </c>
      <c r="K327">
        <v>45</v>
      </c>
      <c r="L327">
        <v>45</v>
      </c>
      <c r="M327">
        <v>0</v>
      </c>
      <c r="N327">
        <f t="shared" si="188"/>
        <v>45</v>
      </c>
      <c r="O327">
        <f t="shared" si="189"/>
        <v>23071.05</v>
      </c>
      <c r="P327">
        <f t="shared" si="190"/>
        <v>23071.05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85260757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181</v>
      </c>
      <c r="BE327" t="s">
        <v>181</v>
      </c>
      <c r="BF327" t="s">
        <v>181</v>
      </c>
      <c r="BG327" t="s">
        <v>181</v>
      </c>
      <c r="BH327">
        <v>3</v>
      </c>
      <c r="BI327">
        <v>1</v>
      </c>
      <c r="BJ327" t="s">
        <v>181</v>
      </c>
      <c r="BM327">
        <v>1100</v>
      </c>
      <c r="BN327">
        <v>0</v>
      </c>
      <c r="BO327" t="s">
        <v>181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181</v>
      </c>
      <c r="BZ327">
        <v>0</v>
      </c>
      <c r="CA327">
        <v>0</v>
      </c>
      <c r="CB327" t="s">
        <v>181</v>
      </c>
      <c r="CE327">
        <v>0</v>
      </c>
      <c r="CF327">
        <v>0</v>
      </c>
      <c r="CG327">
        <v>0</v>
      </c>
      <c r="CH327">
        <v>17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181</v>
      </c>
      <c r="CO327">
        <v>0</v>
      </c>
      <c r="CP327">
        <f t="shared" si="209"/>
        <v>23071.05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181</v>
      </c>
      <c r="DD327" t="s">
        <v>181</v>
      </c>
      <c r="DE327" t="s">
        <v>181</v>
      </c>
      <c r="DF327" t="s">
        <v>181</v>
      </c>
      <c r="DG327" t="s">
        <v>181</v>
      </c>
      <c r="DH327" t="s">
        <v>181</v>
      </c>
      <c r="DI327" t="s">
        <v>181</v>
      </c>
      <c r="DJ327" t="s">
        <v>181</v>
      </c>
      <c r="DK327" t="s">
        <v>181</v>
      </c>
      <c r="DL327" t="s">
        <v>181</v>
      </c>
      <c r="DM327" t="s">
        <v>181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494</v>
      </c>
      <c r="DW327" t="s">
        <v>494</v>
      </c>
      <c r="DX327">
        <v>1</v>
      </c>
      <c r="DZ327" t="s">
        <v>181</v>
      </c>
      <c r="EA327" t="s">
        <v>181</v>
      </c>
      <c r="EB327" t="s">
        <v>181</v>
      </c>
      <c r="EC327" t="s">
        <v>181</v>
      </c>
      <c r="EE327">
        <v>82815331</v>
      </c>
      <c r="EF327">
        <v>8</v>
      </c>
      <c r="EG327" t="s">
        <v>531</v>
      </c>
      <c r="EH327">
        <v>0</v>
      </c>
      <c r="EI327" t="s">
        <v>181</v>
      </c>
      <c r="EJ327">
        <v>1</v>
      </c>
      <c r="EK327">
        <v>1100</v>
      </c>
      <c r="EL327" t="s">
        <v>532</v>
      </c>
      <c r="EM327" t="s">
        <v>533</v>
      </c>
      <c r="EO327" t="s">
        <v>181</v>
      </c>
      <c r="EQ327">
        <v>131072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534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23071.05</v>
      </c>
      <c r="GN327">
        <f t="shared" si="222"/>
        <v>23071.05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181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387</v>
      </c>
      <c r="HF327" t="s">
        <v>386</v>
      </c>
      <c r="HG327">
        <f t="shared" si="228"/>
        <v>23071.05</v>
      </c>
      <c r="HM327" t="s">
        <v>181</v>
      </c>
      <c r="HN327" t="s">
        <v>181</v>
      </c>
      <c r="HO327" t="s">
        <v>181</v>
      </c>
      <c r="HP327" t="s">
        <v>181</v>
      </c>
      <c r="HQ327" t="s">
        <v>181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181</v>
      </c>
      <c r="F328" s="8" t="s">
        <v>529</v>
      </c>
      <c r="G328" s="8" t="s">
        <v>535</v>
      </c>
      <c r="H328" s="8" t="s">
        <v>494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f t="shared" si="188"/>
        <v>0</v>
      </c>
      <c r="O328" s="8">
        <f t="shared" si="189"/>
        <v>0</v>
      </c>
      <c r="P328" s="8">
        <f t="shared" si="190"/>
        <v>0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-1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181</v>
      </c>
      <c r="BE328" s="8" t="s">
        <v>181</v>
      </c>
      <c r="BF328" s="8" t="s">
        <v>181</v>
      </c>
      <c r="BG328" s="8" t="s">
        <v>181</v>
      </c>
      <c r="BH328" s="8">
        <v>3</v>
      </c>
      <c r="BI328" s="8">
        <v>1</v>
      </c>
      <c r="BJ328" s="8" t="s">
        <v>181</v>
      </c>
      <c r="BK328" s="8"/>
      <c r="BL328" s="8"/>
      <c r="BM328" s="8">
        <v>1100</v>
      </c>
      <c r="BN328" s="8">
        <v>0</v>
      </c>
      <c r="BO328" s="8" t="s">
        <v>181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181</v>
      </c>
      <c r="BZ328" s="8">
        <v>0</v>
      </c>
      <c r="CA328" s="8">
        <v>0</v>
      </c>
      <c r="CB328" s="8" t="s">
        <v>181</v>
      </c>
      <c r="CC328" s="8"/>
      <c r="CD328" s="8"/>
      <c r="CE328" s="8">
        <v>0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181</v>
      </c>
      <c r="CO328" s="8">
        <v>0</v>
      </c>
      <c r="CP328" s="8">
        <f t="shared" si="209"/>
        <v>0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181</v>
      </c>
      <c r="DD328" s="8" t="s">
        <v>181</v>
      </c>
      <c r="DE328" s="8" t="s">
        <v>181</v>
      </c>
      <c r="DF328" s="8" t="s">
        <v>181</v>
      </c>
      <c r="DG328" s="8" t="s">
        <v>181</v>
      </c>
      <c r="DH328" s="8" t="s">
        <v>181</v>
      </c>
      <c r="DI328" s="8" t="s">
        <v>181</v>
      </c>
      <c r="DJ328" s="8" t="s">
        <v>181</v>
      </c>
      <c r="DK328" s="8" t="s">
        <v>181</v>
      </c>
      <c r="DL328" s="8" t="s">
        <v>181</v>
      </c>
      <c r="DM328" s="8" t="s">
        <v>181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494</v>
      </c>
      <c r="DW328" s="8" t="s">
        <v>494</v>
      </c>
      <c r="DX328" s="8">
        <v>1</v>
      </c>
      <c r="DY328" s="8"/>
      <c r="DZ328" s="8" t="s">
        <v>181</v>
      </c>
      <c r="EA328" s="8" t="s">
        <v>181</v>
      </c>
      <c r="EB328" s="8" t="s">
        <v>181</v>
      </c>
      <c r="EC328" s="8" t="s">
        <v>181</v>
      </c>
      <c r="ED328" s="8"/>
      <c r="EE328" s="8">
        <v>82815331</v>
      </c>
      <c r="EF328" s="8">
        <v>8</v>
      </c>
      <c r="EG328" s="8" t="s">
        <v>531</v>
      </c>
      <c r="EH328" s="8">
        <v>0</v>
      </c>
      <c r="EI328" s="8" t="s">
        <v>181</v>
      </c>
      <c r="EJ328" s="8">
        <v>1</v>
      </c>
      <c r="EK328" s="8">
        <v>1100</v>
      </c>
      <c r="EL328" s="8" t="s">
        <v>532</v>
      </c>
      <c r="EM328" s="8" t="s">
        <v>533</v>
      </c>
      <c r="EN328" s="8"/>
      <c r="EO328" s="8" t="s">
        <v>181</v>
      </c>
      <c r="EP328" s="8"/>
      <c r="EQ328" s="8">
        <v>132096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536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0</v>
      </c>
      <c r="GN328" s="8">
        <f t="shared" si="222"/>
        <v>0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181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387</v>
      </c>
      <c r="HF328" s="8" t="s">
        <v>386</v>
      </c>
      <c r="HG328" s="8">
        <f t="shared" si="228"/>
        <v>0</v>
      </c>
      <c r="HH328" s="8"/>
      <c r="HI328" s="8"/>
      <c r="HJ328" s="8"/>
      <c r="HK328" s="8"/>
      <c r="HL328" s="8"/>
      <c r="HM328" s="8" t="s">
        <v>181</v>
      </c>
      <c r="HN328" s="8" t="s">
        <v>181</v>
      </c>
      <c r="HO328" s="8" t="s">
        <v>181</v>
      </c>
      <c r="HP328" s="8" t="s">
        <v>181</v>
      </c>
      <c r="HQ328" s="8" t="s">
        <v>181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181</v>
      </c>
      <c r="F329" t="s">
        <v>529</v>
      </c>
      <c r="G329" t="s">
        <v>535</v>
      </c>
      <c r="H329" t="s">
        <v>494</v>
      </c>
      <c r="I329">
        <v>0</v>
      </c>
      <c r="J329">
        <v>0</v>
      </c>
      <c r="K329">
        <v>0</v>
      </c>
      <c r="L329">
        <v>0</v>
      </c>
      <c r="M329">
        <v>0</v>
      </c>
      <c r="N329">
        <f t="shared" si="188"/>
        <v>0</v>
      </c>
      <c r="O329">
        <f t="shared" si="189"/>
        <v>0</v>
      </c>
      <c r="P329">
        <f t="shared" si="190"/>
        <v>0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-1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181</v>
      </c>
      <c r="BE329" t="s">
        <v>181</v>
      </c>
      <c r="BF329" t="s">
        <v>181</v>
      </c>
      <c r="BG329" t="s">
        <v>181</v>
      </c>
      <c r="BH329">
        <v>3</v>
      </c>
      <c r="BI329">
        <v>1</v>
      </c>
      <c r="BJ329" t="s">
        <v>181</v>
      </c>
      <c r="BM329">
        <v>1100</v>
      </c>
      <c r="BN329">
        <v>0</v>
      </c>
      <c r="BO329" t="s">
        <v>181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181</v>
      </c>
      <c r="BZ329">
        <v>0</v>
      </c>
      <c r="CA329">
        <v>0</v>
      </c>
      <c r="CB329" t="s">
        <v>181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181</v>
      </c>
      <c r="CO329">
        <v>0</v>
      </c>
      <c r="CP329">
        <f t="shared" si="209"/>
        <v>0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181</v>
      </c>
      <c r="DD329" t="s">
        <v>181</v>
      </c>
      <c r="DE329" t="s">
        <v>181</v>
      </c>
      <c r="DF329" t="s">
        <v>181</v>
      </c>
      <c r="DG329" t="s">
        <v>181</v>
      </c>
      <c r="DH329" t="s">
        <v>181</v>
      </c>
      <c r="DI329" t="s">
        <v>181</v>
      </c>
      <c r="DJ329" t="s">
        <v>181</v>
      </c>
      <c r="DK329" t="s">
        <v>181</v>
      </c>
      <c r="DL329" t="s">
        <v>181</v>
      </c>
      <c r="DM329" t="s">
        <v>181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494</v>
      </c>
      <c r="DW329" t="s">
        <v>494</v>
      </c>
      <c r="DX329">
        <v>1</v>
      </c>
      <c r="DZ329" t="s">
        <v>181</v>
      </c>
      <c r="EA329" t="s">
        <v>181</v>
      </c>
      <c r="EB329" t="s">
        <v>181</v>
      </c>
      <c r="EC329" t="s">
        <v>181</v>
      </c>
      <c r="EE329">
        <v>82815331</v>
      </c>
      <c r="EF329">
        <v>8</v>
      </c>
      <c r="EG329" t="s">
        <v>531</v>
      </c>
      <c r="EH329">
        <v>0</v>
      </c>
      <c r="EI329" t="s">
        <v>181</v>
      </c>
      <c r="EJ329">
        <v>1</v>
      </c>
      <c r="EK329">
        <v>1100</v>
      </c>
      <c r="EL329" t="s">
        <v>532</v>
      </c>
      <c r="EM329" t="s">
        <v>533</v>
      </c>
      <c r="EO329" t="s">
        <v>181</v>
      </c>
      <c r="EQ329">
        <v>132096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536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0</v>
      </c>
      <c r="GN329">
        <f t="shared" si="222"/>
        <v>0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181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387</v>
      </c>
      <c r="HF329" t="s">
        <v>386</v>
      </c>
      <c r="HG329">
        <f t="shared" si="228"/>
        <v>0</v>
      </c>
      <c r="HM329" t="s">
        <v>181</v>
      </c>
      <c r="HN329" t="s">
        <v>181</v>
      </c>
      <c r="HO329" t="s">
        <v>181</v>
      </c>
      <c r="HP329" t="s">
        <v>181</v>
      </c>
      <c r="HQ329" t="s">
        <v>181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181</v>
      </c>
      <c r="F330" s="8" t="s">
        <v>529</v>
      </c>
      <c r="G330" s="8" t="s">
        <v>537</v>
      </c>
      <c r="H330" s="8" t="s">
        <v>494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181</v>
      </c>
      <c r="BE330" s="8" t="s">
        <v>181</v>
      </c>
      <c r="BF330" s="8" t="s">
        <v>181</v>
      </c>
      <c r="BG330" s="8" t="s">
        <v>181</v>
      </c>
      <c r="BH330" s="8">
        <v>3</v>
      </c>
      <c r="BI330" s="8">
        <v>1</v>
      </c>
      <c r="BJ330" s="8" t="s">
        <v>181</v>
      </c>
      <c r="BK330" s="8"/>
      <c r="BL330" s="8"/>
      <c r="BM330" s="8">
        <v>1100</v>
      </c>
      <c r="BN330" s="8">
        <v>0</v>
      </c>
      <c r="BO330" s="8" t="s">
        <v>181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181</v>
      </c>
      <c r="BZ330" s="8">
        <v>0</v>
      </c>
      <c r="CA330" s="8">
        <v>0</v>
      </c>
      <c r="CB330" s="8" t="s">
        <v>181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181</v>
      </c>
      <c r="CO330" s="8">
        <v>0</v>
      </c>
      <c r="CP330" s="8">
        <f t="shared" si="209"/>
        <v>0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181</v>
      </c>
      <c r="DD330" s="8" t="s">
        <v>181</v>
      </c>
      <c r="DE330" s="8" t="s">
        <v>181</v>
      </c>
      <c r="DF330" s="8" t="s">
        <v>181</v>
      </c>
      <c r="DG330" s="8" t="s">
        <v>181</v>
      </c>
      <c r="DH330" s="8" t="s">
        <v>181</v>
      </c>
      <c r="DI330" s="8" t="s">
        <v>181</v>
      </c>
      <c r="DJ330" s="8" t="s">
        <v>181</v>
      </c>
      <c r="DK330" s="8" t="s">
        <v>181</v>
      </c>
      <c r="DL330" s="8" t="s">
        <v>181</v>
      </c>
      <c r="DM330" s="8" t="s">
        <v>181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494</v>
      </c>
      <c r="DW330" s="8" t="s">
        <v>494</v>
      </c>
      <c r="DX330" s="8">
        <v>1</v>
      </c>
      <c r="DY330" s="8"/>
      <c r="DZ330" s="8" t="s">
        <v>181</v>
      </c>
      <c r="EA330" s="8" t="s">
        <v>181</v>
      </c>
      <c r="EB330" s="8" t="s">
        <v>181</v>
      </c>
      <c r="EC330" s="8" t="s">
        <v>181</v>
      </c>
      <c r="ED330" s="8"/>
      <c r="EE330" s="8">
        <v>82815331</v>
      </c>
      <c r="EF330" s="8">
        <v>8</v>
      </c>
      <c r="EG330" s="8" t="s">
        <v>531</v>
      </c>
      <c r="EH330" s="8">
        <v>0</v>
      </c>
      <c r="EI330" s="8" t="s">
        <v>181</v>
      </c>
      <c r="EJ330" s="8">
        <v>1</v>
      </c>
      <c r="EK330" s="8">
        <v>1100</v>
      </c>
      <c r="EL330" s="8" t="s">
        <v>532</v>
      </c>
      <c r="EM330" s="8" t="s">
        <v>533</v>
      </c>
      <c r="EN330" s="8"/>
      <c r="EO330" s="8" t="s">
        <v>181</v>
      </c>
      <c r="EP330" s="8"/>
      <c r="EQ330" s="8">
        <v>132096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538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181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387</v>
      </c>
      <c r="HF330" s="8" t="s">
        <v>386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181</v>
      </c>
      <c r="HN330" s="8" t="s">
        <v>181</v>
      </c>
      <c r="HO330" s="8" t="s">
        <v>181</v>
      </c>
      <c r="HP330" s="8" t="s">
        <v>181</v>
      </c>
      <c r="HQ330" s="8" t="s">
        <v>181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181</v>
      </c>
      <c r="F331" t="s">
        <v>529</v>
      </c>
      <c r="G331" t="s">
        <v>537</v>
      </c>
      <c r="H331" t="s">
        <v>494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181</v>
      </c>
      <c r="BE331" t="s">
        <v>181</v>
      </c>
      <c r="BF331" t="s">
        <v>181</v>
      </c>
      <c r="BG331" t="s">
        <v>181</v>
      </c>
      <c r="BH331">
        <v>3</v>
      </c>
      <c r="BI331">
        <v>1</v>
      </c>
      <c r="BJ331" t="s">
        <v>181</v>
      </c>
      <c r="BM331">
        <v>1100</v>
      </c>
      <c r="BN331">
        <v>0</v>
      </c>
      <c r="BO331" t="s">
        <v>181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181</v>
      </c>
      <c r="BZ331">
        <v>0</v>
      </c>
      <c r="CA331">
        <v>0</v>
      </c>
      <c r="CB331" t="s">
        <v>181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181</v>
      </c>
      <c r="CO331">
        <v>0</v>
      </c>
      <c r="CP331">
        <f t="shared" si="209"/>
        <v>0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181</v>
      </c>
      <c r="DD331" t="s">
        <v>181</v>
      </c>
      <c r="DE331" t="s">
        <v>181</v>
      </c>
      <c r="DF331" t="s">
        <v>181</v>
      </c>
      <c r="DG331" t="s">
        <v>181</v>
      </c>
      <c r="DH331" t="s">
        <v>181</v>
      </c>
      <c r="DI331" t="s">
        <v>181</v>
      </c>
      <c r="DJ331" t="s">
        <v>181</v>
      </c>
      <c r="DK331" t="s">
        <v>181</v>
      </c>
      <c r="DL331" t="s">
        <v>181</v>
      </c>
      <c r="DM331" t="s">
        <v>181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494</v>
      </c>
      <c r="DW331" t="s">
        <v>494</v>
      </c>
      <c r="DX331">
        <v>1</v>
      </c>
      <c r="DZ331" t="s">
        <v>181</v>
      </c>
      <c r="EA331" t="s">
        <v>181</v>
      </c>
      <c r="EB331" t="s">
        <v>181</v>
      </c>
      <c r="EC331" t="s">
        <v>181</v>
      </c>
      <c r="EE331">
        <v>82815331</v>
      </c>
      <c r="EF331">
        <v>8</v>
      </c>
      <c r="EG331" t="s">
        <v>531</v>
      </c>
      <c r="EH331">
        <v>0</v>
      </c>
      <c r="EI331" t="s">
        <v>181</v>
      </c>
      <c r="EJ331">
        <v>1</v>
      </c>
      <c r="EK331">
        <v>1100</v>
      </c>
      <c r="EL331" t="s">
        <v>532</v>
      </c>
      <c r="EM331" t="s">
        <v>533</v>
      </c>
      <c r="EO331" t="s">
        <v>181</v>
      </c>
      <c r="EQ331">
        <v>132096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538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181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387</v>
      </c>
      <c r="HF331" t="s">
        <v>386</v>
      </c>
      <c r="HG331">
        <f t="shared" si="228"/>
        <v>0</v>
      </c>
      <c r="HM331" t="s">
        <v>181</v>
      </c>
      <c r="HN331" t="s">
        <v>181</v>
      </c>
      <c r="HO331" t="s">
        <v>181</v>
      </c>
      <c r="HP331" t="s">
        <v>181</v>
      </c>
      <c r="HQ331" t="s">
        <v>181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181</v>
      </c>
      <c r="F332" s="8" t="s">
        <v>492</v>
      </c>
      <c r="G332" s="8" t="s">
        <v>539</v>
      </c>
      <c r="H332" s="8" t="s">
        <v>494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181</v>
      </c>
      <c r="BE332" s="8" t="s">
        <v>181</v>
      </c>
      <c r="BF332" s="8" t="s">
        <v>181</v>
      </c>
      <c r="BG332" s="8" t="s">
        <v>181</v>
      </c>
      <c r="BH332" s="8">
        <v>3</v>
      </c>
      <c r="BI332" s="8">
        <v>1</v>
      </c>
      <c r="BJ332" s="8" t="s">
        <v>181</v>
      </c>
      <c r="BK332" s="8"/>
      <c r="BL332" s="8"/>
      <c r="BM332" s="8">
        <v>1100</v>
      </c>
      <c r="BN332" s="8">
        <v>0</v>
      </c>
      <c r="BO332" s="8" t="s">
        <v>181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181</v>
      </c>
      <c r="BZ332" s="8">
        <v>0</v>
      </c>
      <c r="CA332" s="8">
        <v>0</v>
      </c>
      <c r="CB332" s="8" t="s">
        <v>181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181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181</v>
      </c>
      <c r="DD332" s="8" t="s">
        <v>181</v>
      </c>
      <c r="DE332" s="8" t="s">
        <v>181</v>
      </c>
      <c r="DF332" s="8" t="s">
        <v>181</v>
      </c>
      <c r="DG332" s="8" t="s">
        <v>181</v>
      </c>
      <c r="DH332" s="8" t="s">
        <v>181</v>
      </c>
      <c r="DI332" s="8" t="s">
        <v>181</v>
      </c>
      <c r="DJ332" s="8" t="s">
        <v>181</v>
      </c>
      <c r="DK332" s="8" t="s">
        <v>181</v>
      </c>
      <c r="DL332" s="8" t="s">
        <v>181</v>
      </c>
      <c r="DM332" s="8" t="s">
        <v>181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494</v>
      </c>
      <c r="DW332" s="8" t="s">
        <v>494</v>
      </c>
      <c r="DX332" s="8">
        <v>1</v>
      </c>
      <c r="DY332" s="8"/>
      <c r="DZ332" s="8" t="s">
        <v>181</v>
      </c>
      <c r="EA332" s="8" t="s">
        <v>181</v>
      </c>
      <c r="EB332" s="8" t="s">
        <v>181</v>
      </c>
      <c r="EC332" s="8" t="s">
        <v>181</v>
      </c>
      <c r="ED332" s="8"/>
      <c r="EE332" s="8">
        <v>82815331</v>
      </c>
      <c r="EF332" s="8">
        <v>8</v>
      </c>
      <c r="EG332" s="8" t="s">
        <v>531</v>
      </c>
      <c r="EH332" s="8">
        <v>0</v>
      </c>
      <c r="EI332" s="8" t="s">
        <v>181</v>
      </c>
      <c r="EJ332" s="8">
        <v>1</v>
      </c>
      <c r="EK332" s="8">
        <v>1100</v>
      </c>
      <c r="EL332" s="8" t="s">
        <v>532</v>
      </c>
      <c r="EM332" s="8" t="s">
        <v>533</v>
      </c>
      <c r="EN332" s="8"/>
      <c r="EO332" s="8" t="s">
        <v>181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540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181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387</v>
      </c>
      <c r="HF332" s="8" t="s">
        <v>386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181</v>
      </c>
      <c r="HN332" s="8" t="s">
        <v>181</v>
      </c>
      <c r="HO332" s="8" t="s">
        <v>181</v>
      </c>
      <c r="HP332" s="8" t="s">
        <v>181</v>
      </c>
      <c r="HQ332" s="8" t="s">
        <v>181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181</v>
      </c>
      <c r="F333" t="s">
        <v>492</v>
      </c>
      <c r="G333" t="s">
        <v>539</v>
      </c>
      <c r="H333" t="s">
        <v>494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181</v>
      </c>
      <c r="BE333" t="s">
        <v>181</v>
      </c>
      <c r="BF333" t="s">
        <v>181</v>
      </c>
      <c r="BG333" t="s">
        <v>181</v>
      </c>
      <c r="BH333">
        <v>3</v>
      </c>
      <c r="BI333">
        <v>1</v>
      </c>
      <c r="BJ333" t="s">
        <v>181</v>
      </c>
      <c r="BM333">
        <v>1100</v>
      </c>
      <c r="BN333">
        <v>0</v>
      </c>
      <c r="BO333" t="s">
        <v>181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181</v>
      </c>
      <c r="BZ333">
        <v>0</v>
      </c>
      <c r="CA333">
        <v>0</v>
      </c>
      <c r="CB333" t="s">
        <v>181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181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181</v>
      </c>
      <c r="DD333" t="s">
        <v>181</v>
      </c>
      <c r="DE333" t="s">
        <v>181</v>
      </c>
      <c r="DF333" t="s">
        <v>181</v>
      </c>
      <c r="DG333" t="s">
        <v>181</v>
      </c>
      <c r="DH333" t="s">
        <v>181</v>
      </c>
      <c r="DI333" t="s">
        <v>181</v>
      </c>
      <c r="DJ333" t="s">
        <v>181</v>
      </c>
      <c r="DK333" t="s">
        <v>181</v>
      </c>
      <c r="DL333" t="s">
        <v>181</v>
      </c>
      <c r="DM333" t="s">
        <v>181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494</v>
      </c>
      <c r="DW333" t="s">
        <v>494</v>
      </c>
      <c r="DX333">
        <v>1</v>
      </c>
      <c r="DZ333" t="s">
        <v>181</v>
      </c>
      <c r="EA333" t="s">
        <v>181</v>
      </c>
      <c r="EB333" t="s">
        <v>181</v>
      </c>
      <c r="EC333" t="s">
        <v>181</v>
      </c>
      <c r="EE333">
        <v>82815331</v>
      </c>
      <c r="EF333">
        <v>8</v>
      </c>
      <c r="EG333" t="s">
        <v>531</v>
      </c>
      <c r="EH333">
        <v>0</v>
      </c>
      <c r="EI333" t="s">
        <v>181</v>
      </c>
      <c r="EJ333">
        <v>1</v>
      </c>
      <c r="EK333">
        <v>1100</v>
      </c>
      <c r="EL333" t="s">
        <v>532</v>
      </c>
      <c r="EM333" t="s">
        <v>533</v>
      </c>
      <c r="EO333" t="s">
        <v>181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540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181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387</v>
      </c>
      <c r="HF333" t="s">
        <v>386</v>
      </c>
      <c r="HG333">
        <f t="shared" si="228"/>
        <v>0</v>
      </c>
      <c r="HM333" t="s">
        <v>181</v>
      </c>
      <c r="HN333" t="s">
        <v>181</v>
      </c>
      <c r="HO333" t="s">
        <v>181</v>
      </c>
      <c r="HP333" t="s">
        <v>181</v>
      </c>
      <c r="HQ333" t="s">
        <v>181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181</v>
      </c>
      <c r="F334" s="8" t="s">
        <v>492</v>
      </c>
      <c r="G334" s="8" t="s">
        <v>541</v>
      </c>
      <c r="H334" s="8" t="s">
        <v>494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181</v>
      </c>
      <c r="BE334" s="8" t="s">
        <v>181</v>
      </c>
      <c r="BF334" s="8" t="s">
        <v>181</v>
      </c>
      <c r="BG334" s="8" t="s">
        <v>181</v>
      </c>
      <c r="BH334" s="8">
        <v>3</v>
      </c>
      <c r="BI334" s="8">
        <v>1</v>
      </c>
      <c r="BJ334" s="8" t="s">
        <v>181</v>
      </c>
      <c r="BK334" s="8"/>
      <c r="BL334" s="8"/>
      <c r="BM334" s="8">
        <v>1100</v>
      </c>
      <c r="BN334" s="8">
        <v>0</v>
      </c>
      <c r="BO334" s="8" t="s">
        <v>181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181</v>
      </c>
      <c r="BZ334" s="8">
        <v>0</v>
      </c>
      <c r="CA334" s="8">
        <v>0</v>
      </c>
      <c r="CB334" s="8" t="s">
        <v>181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181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181</v>
      </c>
      <c r="DD334" s="8" t="s">
        <v>181</v>
      </c>
      <c r="DE334" s="8" t="s">
        <v>181</v>
      </c>
      <c r="DF334" s="8" t="s">
        <v>181</v>
      </c>
      <c r="DG334" s="8" t="s">
        <v>181</v>
      </c>
      <c r="DH334" s="8" t="s">
        <v>181</v>
      </c>
      <c r="DI334" s="8" t="s">
        <v>181</v>
      </c>
      <c r="DJ334" s="8" t="s">
        <v>181</v>
      </c>
      <c r="DK334" s="8" t="s">
        <v>181</v>
      </c>
      <c r="DL334" s="8" t="s">
        <v>181</v>
      </c>
      <c r="DM334" s="8" t="s">
        <v>181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494</v>
      </c>
      <c r="DW334" s="8" t="s">
        <v>494</v>
      </c>
      <c r="DX334" s="8">
        <v>1</v>
      </c>
      <c r="DY334" s="8"/>
      <c r="DZ334" s="8" t="s">
        <v>181</v>
      </c>
      <c r="EA334" s="8" t="s">
        <v>181</v>
      </c>
      <c r="EB334" s="8" t="s">
        <v>181</v>
      </c>
      <c r="EC334" s="8" t="s">
        <v>181</v>
      </c>
      <c r="ED334" s="8"/>
      <c r="EE334" s="8">
        <v>82815331</v>
      </c>
      <c r="EF334" s="8">
        <v>8</v>
      </c>
      <c r="EG334" s="8" t="s">
        <v>531</v>
      </c>
      <c r="EH334" s="8">
        <v>0</v>
      </c>
      <c r="EI334" s="8" t="s">
        <v>181</v>
      </c>
      <c r="EJ334" s="8">
        <v>1</v>
      </c>
      <c r="EK334" s="8">
        <v>1100</v>
      </c>
      <c r="EL334" s="8" t="s">
        <v>532</v>
      </c>
      <c r="EM334" s="8" t="s">
        <v>533</v>
      </c>
      <c r="EN334" s="8"/>
      <c r="EO334" s="8" t="s">
        <v>181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542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181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387</v>
      </c>
      <c r="HF334" s="8" t="s">
        <v>386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181</v>
      </c>
      <c r="HN334" s="8" t="s">
        <v>181</v>
      </c>
      <c r="HO334" s="8" t="s">
        <v>181</v>
      </c>
      <c r="HP334" s="8" t="s">
        <v>181</v>
      </c>
      <c r="HQ334" s="8" t="s">
        <v>181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181</v>
      </c>
      <c r="F335" t="s">
        <v>492</v>
      </c>
      <c r="G335" t="s">
        <v>541</v>
      </c>
      <c r="H335" t="s">
        <v>494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181</v>
      </c>
      <c r="BE335" t="s">
        <v>181</v>
      </c>
      <c r="BF335" t="s">
        <v>181</v>
      </c>
      <c r="BG335" t="s">
        <v>181</v>
      </c>
      <c r="BH335">
        <v>3</v>
      </c>
      <c r="BI335">
        <v>1</v>
      </c>
      <c r="BJ335" t="s">
        <v>181</v>
      </c>
      <c r="BM335">
        <v>1100</v>
      </c>
      <c r="BN335">
        <v>0</v>
      </c>
      <c r="BO335" t="s">
        <v>181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181</v>
      </c>
      <c r="BZ335">
        <v>0</v>
      </c>
      <c r="CA335">
        <v>0</v>
      </c>
      <c r="CB335" t="s">
        <v>181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181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181</v>
      </c>
      <c r="DD335" t="s">
        <v>181</v>
      </c>
      <c r="DE335" t="s">
        <v>181</v>
      </c>
      <c r="DF335" t="s">
        <v>181</v>
      </c>
      <c r="DG335" t="s">
        <v>181</v>
      </c>
      <c r="DH335" t="s">
        <v>181</v>
      </c>
      <c r="DI335" t="s">
        <v>181</v>
      </c>
      <c r="DJ335" t="s">
        <v>181</v>
      </c>
      <c r="DK335" t="s">
        <v>181</v>
      </c>
      <c r="DL335" t="s">
        <v>181</v>
      </c>
      <c r="DM335" t="s">
        <v>181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494</v>
      </c>
      <c r="DW335" t="s">
        <v>494</v>
      </c>
      <c r="DX335">
        <v>1</v>
      </c>
      <c r="DZ335" t="s">
        <v>181</v>
      </c>
      <c r="EA335" t="s">
        <v>181</v>
      </c>
      <c r="EB335" t="s">
        <v>181</v>
      </c>
      <c r="EC335" t="s">
        <v>181</v>
      </c>
      <c r="EE335">
        <v>82815331</v>
      </c>
      <c r="EF335">
        <v>8</v>
      </c>
      <c r="EG335" t="s">
        <v>531</v>
      </c>
      <c r="EH335">
        <v>0</v>
      </c>
      <c r="EI335" t="s">
        <v>181</v>
      </c>
      <c r="EJ335">
        <v>1</v>
      </c>
      <c r="EK335">
        <v>1100</v>
      </c>
      <c r="EL335" t="s">
        <v>532</v>
      </c>
      <c r="EM335" t="s">
        <v>533</v>
      </c>
      <c r="EO335" t="s">
        <v>181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542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181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387</v>
      </c>
      <c r="HF335" t="s">
        <v>386</v>
      </c>
      <c r="HG335">
        <f t="shared" si="228"/>
        <v>0</v>
      </c>
      <c r="HM335" t="s">
        <v>181</v>
      </c>
      <c r="HN335" t="s">
        <v>181</v>
      </c>
      <c r="HO335" t="s">
        <v>181</v>
      </c>
      <c r="HP335" t="s">
        <v>181</v>
      </c>
      <c r="HQ335" t="s">
        <v>181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143</v>
      </c>
      <c r="F336" s="8" t="s">
        <v>492</v>
      </c>
      <c r="G336" s="8" t="s">
        <v>543</v>
      </c>
      <c r="H336" s="8" t="s">
        <v>523</v>
      </c>
      <c r="I336" s="8">
        <v>4</v>
      </c>
      <c r="J336" s="8">
        <v>0</v>
      </c>
      <c r="K336" s="8">
        <v>4</v>
      </c>
      <c r="L336" s="8">
        <v>4</v>
      </c>
      <c r="M336" s="8">
        <v>0</v>
      </c>
      <c r="N336" s="8">
        <f t="shared" si="188"/>
        <v>4</v>
      </c>
      <c r="O336" s="8">
        <f t="shared" si="189"/>
        <v>1891.08</v>
      </c>
      <c r="P336" s="8">
        <f t="shared" si="190"/>
        <v>1891.08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85260822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181</v>
      </c>
      <c r="BE336" s="8" t="s">
        <v>181</v>
      </c>
      <c r="BF336" s="8" t="s">
        <v>181</v>
      </c>
      <c r="BG336" s="8" t="s">
        <v>181</v>
      </c>
      <c r="BH336" s="8">
        <v>3</v>
      </c>
      <c r="BI336" s="8">
        <v>1</v>
      </c>
      <c r="BJ336" s="8" t="s">
        <v>181</v>
      </c>
      <c r="BK336" s="8"/>
      <c r="BL336" s="8"/>
      <c r="BM336" s="8">
        <v>1100</v>
      </c>
      <c r="BN336" s="8">
        <v>0</v>
      </c>
      <c r="BO336" s="8" t="s">
        <v>181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181</v>
      </c>
      <c r="BZ336" s="8">
        <v>0</v>
      </c>
      <c r="CA336" s="8">
        <v>0</v>
      </c>
      <c r="CB336" s="8" t="s">
        <v>181</v>
      </c>
      <c r="CC336" s="8"/>
      <c r="CD336" s="8"/>
      <c r="CE336" s="8">
        <v>0</v>
      </c>
      <c r="CF336" s="8">
        <v>0</v>
      </c>
      <c r="CG336" s="8">
        <v>0</v>
      </c>
      <c r="CH336" s="8">
        <v>18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181</v>
      </c>
      <c r="CO336" s="8">
        <v>0</v>
      </c>
      <c r="CP336" s="8">
        <f t="shared" si="209"/>
        <v>1891.08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181</v>
      </c>
      <c r="DD336" s="8" t="s">
        <v>181</v>
      </c>
      <c r="DE336" s="8" t="s">
        <v>181</v>
      </c>
      <c r="DF336" s="8" t="s">
        <v>181</v>
      </c>
      <c r="DG336" s="8" t="s">
        <v>181</v>
      </c>
      <c r="DH336" s="8" t="s">
        <v>181</v>
      </c>
      <c r="DI336" s="8" t="s">
        <v>181</v>
      </c>
      <c r="DJ336" s="8" t="s">
        <v>181</v>
      </c>
      <c r="DK336" s="8" t="s">
        <v>181</v>
      </c>
      <c r="DL336" s="8" t="s">
        <v>181</v>
      </c>
      <c r="DM336" s="8" t="s">
        <v>181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523</v>
      </c>
      <c r="DW336" s="8" t="s">
        <v>523</v>
      </c>
      <c r="DX336" s="8">
        <v>1</v>
      </c>
      <c r="DY336" s="8"/>
      <c r="DZ336" s="8" t="s">
        <v>181</v>
      </c>
      <c r="EA336" s="8" t="s">
        <v>181</v>
      </c>
      <c r="EB336" s="8" t="s">
        <v>181</v>
      </c>
      <c r="EC336" s="8" t="s">
        <v>181</v>
      </c>
      <c r="ED336" s="8"/>
      <c r="EE336" s="8">
        <v>82815331</v>
      </c>
      <c r="EF336" s="8">
        <v>8</v>
      </c>
      <c r="EG336" s="8" t="s">
        <v>531</v>
      </c>
      <c r="EH336" s="8">
        <v>0</v>
      </c>
      <c r="EI336" s="8" t="s">
        <v>181</v>
      </c>
      <c r="EJ336" s="8">
        <v>1</v>
      </c>
      <c r="EK336" s="8">
        <v>1100</v>
      </c>
      <c r="EL336" s="8" t="s">
        <v>532</v>
      </c>
      <c r="EM336" s="8" t="s">
        <v>533</v>
      </c>
      <c r="EN336" s="8"/>
      <c r="EO336" s="8" t="s">
        <v>181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544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1891.08</v>
      </c>
      <c r="GN336" s="8">
        <f t="shared" si="222"/>
        <v>1891.08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181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387</v>
      </c>
      <c r="HF336" s="8" t="s">
        <v>386</v>
      </c>
      <c r="HG336" s="8">
        <f t="shared" si="228"/>
        <v>1891.08</v>
      </c>
      <c r="HH336" s="8"/>
      <c r="HI336" s="8"/>
      <c r="HJ336" s="8"/>
      <c r="HK336" s="8"/>
      <c r="HL336" s="8"/>
      <c r="HM336" s="8" t="s">
        <v>181</v>
      </c>
      <c r="HN336" s="8" t="s">
        <v>181</v>
      </c>
      <c r="HO336" s="8" t="s">
        <v>181</v>
      </c>
      <c r="HP336" s="8" t="s">
        <v>181</v>
      </c>
      <c r="HQ336" s="8" t="s">
        <v>181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143</v>
      </c>
      <c r="F337" t="s">
        <v>492</v>
      </c>
      <c r="G337" t="s">
        <v>543</v>
      </c>
      <c r="H337" t="s">
        <v>523</v>
      </c>
      <c r="I337">
        <v>4</v>
      </c>
      <c r="J337">
        <v>0</v>
      </c>
      <c r="K337">
        <v>4</v>
      </c>
      <c r="L337">
        <v>4</v>
      </c>
      <c r="M337">
        <v>0</v>
      </c>
      <c r="N337">
        <f t="shared" si="188"/>
        <v>4</v>
      </c>
      <c r="O337">
        <f t="shared" si="189"/>
        <v>1891.08</v>
      </c>
      <c r="P337">
        <f t="shared" si="190"/>
        <v>1891.08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85260757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181</v>
      </c>
      <c r="BE337" t="s">
        <v>181</v>
      </c>
      <c r="BF337" t="s">
        <v>181</v>
      </c>
      <c r="BG337" t="s">
        <v>181</v>
      </c>
      <c r="BH337">
        <v>3</v>
      </c>
      <c r="BI337">
        <v>1</v>
      </c>
      <c r="BJ337" t="s">
        <v>181</v>
      </c>
      <c r="BM337">
        <v>1100</v>
      </c>
      <c r="BN337">
        <v>0</v>
      </c>
      <c r="BO337" t="s">
        <v>181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181</v>
      </c>
      <c r="BZ337">
        <v>0</v>
      </c>
      <c r="CA337">
        <v>0</v>
      </c>
      <c r="CB337" t="s">
        <v>181</v>
      </c>
      <c r="CE337">
        <v>0</v>
      </c>
      <c r="CF337">
        <v>0</v>
      </c>
      <c r="CG337">
        <v>0</v>
      </c>
      <c r="CH337">
        <v>18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181</v>
      </c>
      <c r="CO337">
        <v>0</v>
      </c>
      <c r="CP337">
        <f t="shared" si="209"/>
        <v>1891.08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181</v>
      </c>
      <c r="DD337" t="s">
        <v>181</v>
      </c>
      <c r="DE337" t="s">
        <v>181</v>
      </c>
      <c r="DF337" t="s">
        <v>181</v>
      </c>
      <c r="DG337" t="s">
        <v>181</v>
      </c>
      <c r="DH337" t="s">
        <v>181</v>
      </c>
      <c r="DI337" t="s">
        <v>181</v>
      </c>
      <c r="DJ337" t="s">
        <v>181</v>
      </c>
      <c r="DK337" t="s">
        <v>181</v>
      </c>
      <c r="DL337" t="s">
        <v>181</v>
      </c>
      <c r="DM337" t="s">
        <v>181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523</v>
      </c>
      <c r="DW337" t="s">
        <v>523</v>
      </c>
      <c r="DX337">
        <v>1</v>
      </c>
      <c r="DZ337" t="s">
        <v>181</v>
      </c>
      <c r="EA337" t="s">
        <v>181</v>
      </c>
      <c r="EB337" t="s">
        <v>181</v>
      </c>
      <c r="EC337" t="s">
        <v>181</v>
      </c>
      <c r="EE337">
        <v>82815331</v>
      </c>
      <c r="EF337">
        <v>8</v>
      </c>
      <c r="EG337" t="s">
        <v>531</v>
      </c>
      <c r="EH337">
        <v>0</v>
      </c>
      <c r="EI337" t="s">
        <v>181</v>
      </c>
      <c r="EJ337">
        <v>1</v>
      </c>
      <c r="EK337">
        <v>1100</v>
      </c>
      <c r="EL337" t="s">
        <v>532</v>
      </c>
      <c r="EM337" t="s">
        <v>533</v>
      </c>
      <c r="EO337" t="s">
        <v>181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544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1891.08</v>
      </c>
      <c r="GN337">
        <f t="shared" si="222"/>
        <v>1891.08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181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387</v>
      </c>
      <c r="HF337" t="s">
        <v>386</v>
      </c>
      <c r="HG337">
        <f t="shared" si="228"/>
        <v>1891.08</v>
      </c>
      <c r="HM337" t="s">
        <v>181</v>
      </c>
      <c r="HN337" t="s">
        <v>181</v>
      </c>
      <c r="HO337" t="s">
        <v>181</v>
      </c>
      <c r="HP337" t="s">
        <v>181</v>
      </c>
      <c r="HQ337" t="s">
        <v>181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145</v>
      </c>
      <c r="F338" s="8" t="s">
        <v>492</v>
      </c>
      <c r="G338" s="8" t="s">
        <v>545</v>
      </c>
      <c r="H338" s="8" t="s">
        <v>494</v>
      </c>
      <c r="I338" s="8">
        <v>9</v>
      </c>
      <c r="J338" s="8">
        <v>0</v>
      </c>
      <c r="K338" s="8">
        <v>9</v>
      </c>
      <c r="L338" s="8">
        <v>9</v>
      </c>
      <c r="M338" s="8">
        <v>0</v>
      </c>
      <c r="N338" s="8">
        <f t="shared" si="188"/>
        <v>9</v>
      </c>
      <c r="O338" s="8">
        <f t="shared" si="189"/>
        <v>1486.44</v>
      </c>
      <c r="P338" s="8">
        <f t="shared" si="190"/>
        <v>1486.44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85260822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181</v>
      </c>
      <c r="BE338" s="8" t="s">
        <v>181</v>
      </c>
      <c r="BF338" s="8" t="s">
        <v>181</v>
      </c>
      <c r="BG338" s="8" t="s">
        <v>181</v>
      </c>
      <c r="BH338" s="8">
        <v>3</v>
      </c>
      <c r="BI338" s="8">
        <v>1</v>
      </c>
      <c r="BJ338" s="8" t="s">
        <v>181</v>
      </c>
      <c r="BK338" s="8"/>
      <c r="BL338" s="8"/>
      <c r="BM338" s="8">
        <v>1100</v>
      </c>
      <c r="BN338" s="8">
        <v>0</v>
      </c>
      <c r="BO338" s="8" t="s">
        <v>181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181</v>
      </c>
      <c r="BZ338" s="8">
        <v>0</v>
      </c>
      <c r="CA338" s="8">
        <v>0</v>
      </c>
      <c r="CB338" s="8" t="s">
        <v>181</v>
      </c>
      <c r="CC338" s="8"/>
      <c r="CD338" s="8"/>
      <c r="CE338" s="8">
        <v>0</v>
      </c>
      <c r="CF338" s="8">
        <v>0</v>
      </c>
      <c r="CG338" s="8">
        <v>0</v>
      </c>
      <c r="CH338" s="8">
        <v>19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181</v>
      </c>
      <c r="CO338" s="8">
        <v>0</v>
      </c>
      <c r="CP338" s="8">
        <f t="shared" si="209"/>
        <v>1486.44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181</v>
      </c>
      <c r="DD338" s="8" t="s">
        <v>181</v>
      </c>
      <c r="DE338" s="8" t="s">
        <v>181</v>
      </c>
      <c r="DF338" s="8" t="s">
        <v>181</v>
      </c>
      <c r="DG338" s="8" t="s">
        <v>181</v>
      </c>
      <c r="DH338" s="8" t="s">
        <v>181</v>
      </c>
      <c r="DI338" s="8" t="s">
        <v>181</v>
      </c>
      <c r="DJ338" s="8" t="s">
        <v>181</v>
      </c>
      <c r="DK338" s="8" t="s">
        <v>181</v>
      </c>
      <c r="DL338" s="8" t="s">
        <v>181</v>
      </c>
      <c r="DM338" s="8" t="s">
        <v>181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494</v>
      </c>
      <c r="DW338" s="8" t="s">
        <v>494</v>
      </c>
      <c r="DX338" s="8">
        <v>1</v>
      </c>
      <c r="DY338" s="8"/>
      <c r="DZ338" s="8" t="s">
        <v>181</v>
      </c>
      <c r="EA338" s="8" t="s">
        <v>181</v>
      </c>
      <c r="EB338" s="8" t="s">
        <v>181</v>
      </c>
      <c r="EC338" s="8" t="s">
        <v>181</v>
      </c>
      <c r="ED338" s="8"/>
      <c r="EE338" s="8">
        <v>82815331</v>
      </c>
      <c r="EF338" s="8">
        <v>8</v>
      </c>
      <c r="EG338" s="8" t="s">
        <v>531</v>
      </c>
      <c r="EH338" s="8">
        <v>0</v>
      </c>
      <c r="EI338" s="8" t="s">
        <v>181</v>
      </c>
      <c r="EJ338" s="8">
        <v>1</v>
      </c>
      <c r="EK338" s="8">
        <v>1100</v>
      </c>
      <c r="EL338" s="8" t="s">
        <v>532</v>
      </c>
      <c r="EM338" s="8" t="s">
        <v>533</v>
      </c>
      <c r="EN338" s="8"/>
      <c r="EO338" s="8" t="s">
        <v>181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546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1486.44</v>
      </c>
      <c r="GN338" s="8">
        <f t="shared" si="222"/>
        <v>1486.44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181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387</v>
      </c>
      <c r="HF338" s="8" t="s">
        <v>386</v>
      </c>
      <c r="HG338" s="8">
        <f t="shared" si="228"/>
        <v>1486.44</v>
      </c>
      <c r="HH338" s="8"/>
      <c r="HI338" s="8"/>
      <c r="HJ338" s="8"/>
      <c r="HK338" s="8"/>
      <c r="HL338" s="8"/>
      <c r="HM338" s="8" t="s">
        <v>181</v>
      </c>
      <c r="HN338" s="8" t="s">
        <v>181</v>
      </c>
      <c r="HO338" s="8" t="s">
        <v>181</v>
      </c>
      <c r="HP338" s="8" t="s">
        <v>181</v>
      </c>
      <c r="HQ338" s="8" t="s">
        <v>181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145</v>
      </c>
      <c r="F339" t="s">
        <v>492</v>
      </c>
      <c r="G339" t="s">
        <v>545</v>
      </c>
      <c r="H339" t="s">
        <v>494</v>
      </c>
      <c r="I339">
        <v>9</v>
      </c>
      <c r="J339">
        <v>0</v>
      </c>
      <c r="K339">
        <v>9</v>
      </c>
      <c r="L339">
        <v>9</v>
      </c>
      <c r="M339">
        <v>0</v>
      </c>
      <c r="N339">
        <f t="shared" si="188"/>
        <v>9</v>
      </c>
      <c r="O339">
        <f t="shared" si="189"/>
        <v>1486.44</v>
      </c>
      <c r="P339">
        <f t="shared" si="190"/>
        <v>1486.44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85260757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181</v>
      </c>
      <c r="BE339" t="s">
        <v>181</v>
      </c>
      <c r="BF339" t="s">
        <v>181</v>
      </c>
      <c r="BG339" t="s">
        <v>181</v>
      </c>
      <c r="BH339">
        <v>3</v>
      </c>
      <c r="BI339">
        <v>1</v>
      </c>
      <c r="BJ339" t="s">
        <v>181</v>
      </c>
      <c r="BM339">
        <v>1100</v>
      </c>
      <c r="BN339">
        <v>0</v>
      </c>
      <c r="BO339" t="s">
        <v>181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181</v>
      </c>
      <c r="BZ339">
        <v>0</v>
      </c>
      <c r="CA339">
        <v>0</v>
      </c>
      <c r="CB339" t="s">
        <v>181</v>
      </c>
      <c r="CE339">
        <v>0</v>
      </c>
      <c r="CF339">
        <v>0</v>
      </c>
      <c r="CG339">
        <v>0</v>
      </c>
      <c r="CH339">
        <v>19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181</v>
      </c>
      <c r="CO339">
        <v>0</v>
      </c>
      <c r="CP339">
        <f t="shared" si="209"/>
        <v>1486.44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181</v>
      </c>
      <c r="DD339" t="s">
        <v>181</v>
      </c>
      <c r="DE339" t="s">
        <v>181</v>
      </c>
      <c r="DF339" t="s">
        <v>181</v>
      </c>
      <c r="DG339" t="s">
        <v>181</v>
      </c>
      <c r="DH339" t="s">
        <v>181</v>
      </c>
      <c r="DI339" t="s">
        <v>181</v>
      </c>
      <c r="DJ339" t="s">
        <v>181</v>
      </c>
      <c r="DK339" t="s">
        <v>181</v>
      </c>
      <c r="DL339" t="s">
        <v>181</v>
      </c>
      <c r="DM339" t="s">
        <v>181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494</v>
      </c>
      <c r="DW339" t="s">
        <v>494</v>
      </c>
      <c r="DX339">
        <v>1</v>
      </c>
      <c r="DZ339" t="s">
        <v>181</v>
      </c>
      <c r="EA339" t="s">
        <v>181</v>
      </c>
      <c r="EB339" t="s">
        <v>181</v>
      </c>
      <c r="EC339" t="s">
        <v>181</v>
      </c>
      <c r="EE339">
        <v>82815331</v>
      </c>
      <c r="EF339">
        <v>8</v>
      </c>
      <c r="EG339" t="s">
        <v>531</v>
      </c>
      <c r="EH339">
        <v>0</v>
      </c>
      <c r="EI339" t="s">
        <v>181</v>
      </c>
      <c r="EJ339">
        <v>1</v>
      </c>
      <c r="EK339">
        <v>1100</v>
      </c>
      <c r="EL339" t="s">
        <v>532</v>
      </c>
      <c r="EM339" t="s">
        <v>533</v>
      </c>
      <c r="EO339" t="s">
        <v>181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546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1486.44</v>
      </c>
      <c r="GN339">
        <f t="shared" si="222"/>
        <v>1486.44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181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387</v>
      </c>
      <c r="HF339" t="s">
        <v>386</v>
      </c>
      <c r="HG339">
        <f t="shared" si="228"/>
        <v>1486.44</v>
      </c>
      <c r="HM339" t="s">
        <v>181</v>
      </c>
      <c r="HN339" t="s">
        <v>181</v>
      </c>
      <c r="HO339" t="s">
        <v>181</v>
      </c>
      <c r="HP339" t="s">
        <v>181</v>
      </c>
      <c r="HQ339" t="s">
        <v>181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147</v>
      </c>
      <c r="F340" s="8" t="s">
        <v>492</v>
      </c>
      <c r="G340" s="8" t="s">
        <v>547</v>
      </c>
      <c r="H340" s="8" t="s">
        <v>523</v>
      </c>
      <c r="I340" s="8">
        <v>5</v>
      </c>
      <c r="J340" s="8">
        <v>0</v>
      </c>
      <c r="K340" s="8">
        <v>5</v>
      </c>
      <c r="L340" s="8">
        <v>5</v>
      </c>
      <c r="M340" s="8">
        <v>0</v>
      </c>
      <c r="N340" s="8">
        <f t="shared" si="188"/>
        <v>5</v>
      </c>
      <c r="O340" s="8">
        <f t="shared" si="189"/>
        <v>176.5</v>
      </c>
      <c r="P340" s="8">
        <f t="shared" si="190"/>
        <v>176.5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85260822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181</v>
      </c>
      <c r="BE340" s="8" t="s">
        <v>181</v>
      </c>
      <c r="BF340" s="8" t="s">
        <v>181</v>
      </c>
      <c r="BG340" s="8" t="s">
        <v>181</v>
      </c>
      <c r="BH340" s="8">
        <v>3</v>
      </c>
      <c r="BI340" s="8">
        <v>1</v>
      </c>
      <c r="BJ340" s="8" t="s">
        <v>181</v>
      </c>
      <c r="BK340" s="8"/>
      <c r="BL340" s="8"/>
      <c r="BM340" s="8">
        <v>1100</v>
      </c>
      <c r="BN340" s="8">
        <v>0</v>
      </c>
      <c r="BO340" s="8" t="s">
        <v>181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181</v>
      </c>
      <c r="BZ340" s="8">
        <v>0</v>
      </c>
      <c r="CA340" s="8">
        <v>0</v>
      </c>
      <c r="CB340" s="8" t="s">
        <v>181</v>
      </c>
      <c r="CC340" s="8"/>
      <c r="CD340" s="8"/>
      <c r="CE340" s="8">
        <v>0</v>
      </c>
      <c r="CF340" s="8">
        <v>0</v>
      </c>
      <c r="CG340" s="8">
        <v>0</v>
      </c>
      <c r="CH340" s="8">
        <v>20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181</v>
      </c>
      <c r="CO340" s="8">
        <v>0</v>
      </c>
      <c r="CP340" s="8">
        <f t="shared" si="209"/>
        <v>176.5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181</v>
      </c>
      <c r="DD340" s="8" t="s">
        <v>181</v>
      </c>
      <c r="DE340" s="8" t="s">
        <v>181</v>
      </c>
      <c r="DF340" s="8" t="s">
        <v>181</v>
      </c>
      <c r="DG340" s="8" t="s">
        <v>181</v>
      </c>
      <c r="DH340" s="8" t="s">
        <v>181</v>
      </c>
      <c r="DI340" s="8" t="s">
        <v>181</v>
      </c>
      <c r="DJ340" s="8" t="s">
        <v>181</v>
      </c>
      <c r="DK340" s="8" t="s">
        <v>181</v>
      </c>
      <c r="DL340" s="8" t="s">
        <v>181</v>
      </c>
      <c r="DM340" s="8" t="s">
        <v>181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523</v>
      </c>
      <c r="DW340" s="8" t="s">
        <v>523</v>
      </c>
      <c r="DX340" s="8">
        <v>1</v>
      </c>
      <c r="DY340" s="8"/>
      <c r="DZ340" s="8" t="s">
        <v>181</v>
      </c>
      <c r="EA340" s="8" t="s">
        <v>181</v>
      </c>
      <c r="EB340" s="8" t="s">
        <v>181</v>
      </c>
      <c r="EC340" s="8" t="s">
        <v>181</v>
      </c>
      <c r="ED340" s="8"/>
      <c r="EE340" s="8">
        <v>82815331</v>
      </c>
      <c r="EF340" s="8">
        <v>8</v>
      </c>
      <c r="EG340" s="8" t="s">
        <v>531</v>
      </c>
      <c r="EH340" s="8">
        <v>0</v>
      </c>
      <c r="EI340" s="8" t="s">
        <v>181</v>
      </c>
      <c r="EJ340" s="8">
        <v>1</v>
      </c>
      <c r="EK340" s="8">
        <v>1100</v>
      </c>
      <c r="EL340" s="8" t="s">
        <v>532</v>
      </c>
      <c r="EM340" s="8" t="s">
        <v>533</v>
      </c>
      <c r="EN340" s="8"/>
      <c r="EO340" s="8" t="s">
        <v>181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548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176.5</v>
      </c>
      <c r="GN340" s="8">
        <f t="shared" si="222"/>
        <v>176.5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181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387</v>
      </c>
      <c r="HF340" s="8" t="s">
        <v>386</v>
      </c>
      <c r="HG340" s="8">
        <f t="shared" si="228"/>
        <v>176.5</v>
      </c>
      <c r="HH340" s="8"/>
      <c r="HI340" s="8"/>
      <c r="HJ340" s="8"/>
      <c r="HK340" s="8"/>
      <c r="HL340" s="8"/>
      <c r="HM340" s="8" t="s">
        <v>181</v>
      </c>
      <c r="HN340" s="8" t="s">
        <v>181</v>
      </c>
      <c r="HO340" s="8" t="s">
        <v>181</v>
      </c>
      <c r="HP340" s="8" t="s">
        <v>181</v>
      </c>
      <c r="HQ340" s="8" t="s">
        <v>181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147</v>
      </c>
      <c r="F341" t="s">
        <v>492</v>
      </c>
      <c r="G341" t="s">
        <v>547</v>
      </c>
      <c r="H341" t="s">
        <v>523</v>
      </c>
      <c r="I341">
        <v>5</v>
      </c>
      <c r="J341">
        <v>0</v>
      </c>
      <c r="K341">
        <v>5</v>
      </c>
      <c r="L341">
        <v>5</v>
      </c>
      <c r="M341">
        <v>0</v>
      </c>
      <c r="N341">
        <f t="shared" si="188"/>
        <v>5</v>
      </c>
      <c r="O341">
        <f t="shared" si="189"/>
        <v>176.5</v>
      </c>
      <c r="P341">
        <f t="shared" si="190"/>
        <v>176.5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85260757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181</v>
      </c>
      <c r="BE341" t="s">
        <v>181</v>
      </c>
      <c r="BF341" t="s">
        <v>181</v>
      </c>
      <c r="BG341" t="s">
        <v>181</v>
      </c>
      <c r="BH341">
        <v>3</v>
      </c>
      <c r="BI341">
        <v>1</v>
      </c>
      <c r="BJ341" t="s">
        <v>181</v>
      </c>
      <c r="BM341">
        <v>1100</v>
      </c>
      <c r="BN341">
        <v>0</v>
      </c>
      <c r="BO341" t="s">
        <v>181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181</v>
      </c>
      <c r="BZ341">
        <v>0</v>
      </c>
      <c r="CA341">
        <v>0</v>
      </c>
      <c r="CB341" t="s">
        <v>181</v>
      </c>
      <c r="CE341">
        <v>0</v>
      </c>
      <c r="CF341">
        <v>0</v>
      </c>
      <c r="CG341">
        <v>0</v>
      </c>
      <c r="CH341">
        <v>20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181</v>
      </c>
      <c r="CO341">
        <v>0</v>
      </c>
      <c r="CP341">
        <f t="shared" si="209"/>
        <v>176.5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181</v>
      </c>
      <c r="DD341" t="s">
        <v>181</v>
      </c>
      <c r="DE341" t="s">
        <v>181</v>
      </c>
      <c r="DF341" t="s">
        <v>181</v>
      </c>
      <c r="DG341" t="s">
        <v>181</v>
      </c>
      <c r="DH341" t="s">
        <v>181</v>
      </c>
      <c r="DI341" t="s">
        <v>181</v>
      </c>
      <c r="DJ341" t="s">
        <v>181</v>
      </c>
      <c r="DK341" t="s">
        <v>181</v>
      </c>
      <c r="DL341" t="s">
        <v>181</v>
      </c>
      <c r="DM341" t="s">
        <v>181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523</v>
      </c>
      <c r="DW341" t="s">
        <v>523</v>
      </c>
      <c r="DX341">
        <v>1</v>
      </c>
      <c r="DZ341" t="s">
        <v>181</v>
      </c>
      <c r="EA341" t="s">
        <v>181</v>
      </c>
      <c r="EB341" t="s">
        <v>181</v>
      </c>
      <c r="EC341" t="s">
        <v>181</v>
      </c>
      <c r="EE341">
        <v>82815331</v>
      </c>
      <c r="EF341">
        <v>8</v>
      </c>
      <c r="EG341" t="s">
        <v>531</v>
      </c>
      <c r="EH341">
        <v>0</v>
      </c>
      <c r="EI341" t="s">
        <v>181</v>
      </c>
      <c r="EJ341">
        <v>1</v>
      </c>
      <c r="EK341">
        <v>1100</v>
      </c>
      <c r="EL341" t="s">
        <v>532</v>
      </c>
      <c r="EM341" t="s">
        <v>533</v>
      </c>
      <c r="EO341" t="s">
        <v>181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548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176.5</v>
      </c>
      <c r="GN341">
        <f t="shared" si="222"/>
        <v>176.5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181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387</v>
      </c>
      <c r="HF341" t="s">
        <v>386</v>
      </c>
      <c r="HG341">
        <f t="shared" si="228"/>
        <v>176.5</v>
      </c>
      <c r="HM341" t="s">
        <v>181</v>
      </c>
      <c r="HN341" t="s">
        <v>181</v>
      </c>
      <c r="HO341" t="s">
        <v>181</v>
      </c>
      <c r="HP341" t="s">
        <v>181</v>
      </c>
      <c r="HQ341" t="s">
        <v>181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549</v>
      </c>
      <c r="F342" s="8" t="s">
        <v>492</v>
      </c>
      <c r="G342" s="8" t="s">
        <v>550</v>
      </c>
      <c r="H342" s="8" t="s">
        <v>523</v>
      </c>
      <c r="I342" s="8">
        <v>0</v>
      </c>
      <c r="J342" s="8">
        <v>0</v>
      </c>
      <c r="K342" s="8">
        <v>0</v>
      </c>
      <c r="L342" s="8">
        <v>4</v>
      </c>
      <c r="M342" s="8">
        <v>0</v>
      </c>
      <c r="N342" s="8">
        <f t="shared" si="188"/>
        <v>4</v>
      </c>
      <c r="O342" s="8">
        <f t="shared" si="189"/>
        <v>0</v>
      </c>
      <c r="P342" s="8">
        <f t="shared" si="190"/>
        <v>0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85260822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181</v>
      </c>
      <c r="BE342" s="8" t="s">
        <v>181</v>
      </c>
      <c r="BF342" s="8" t="s">
        <v>181</v>
      </c>
      <c r="BG342" s="8" t="s">
        <v>181</v>
      </c>
      <c r="BH342" s="8">
        <v>3</v>
      </c>
      <c r="BI342" s="8">
        <v>1</v>
      </c>
      <c r="BJ342" s="8" t="s">
        <v>181</v>
      </c>
      <c r="BK342" s="8"/>
      <c r="BL342" s="8"/>
      <c r="BM342" s="8">
        <v>1100</v>
      </c>
      <c r="BN342" s="8">
        <v>0</v>
      </c>
      <c r="BO342" s="8" t="s">
        <v>181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181</v>
      </c>
      <c r="BZ342" s="8">
        <v>0</v>
      </c>
      <c r="CA342" s="8">
        <v>0</v>
      </c>
      <c r="CB342" s="8" t="s">
        <v>181</v>
      </c>
      <c r="CC342" s="8"/>
      <c r="CD342" s="8"/>
      <c r="CE342" s="8">
        <v>0</v>
      </c>
      <c r="CF342" s="8">
        <v>0</v>
      </c>
      <c r="CG342" s="8">
        <v>0</v>
      </c>
      <c r="CH342" s="8">
        <v>21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181</v>
      </c>
      <c r="CO342" s="8">
        <v>0</v>
      </c>
      <c r="CP342" s="8">
        <f t="shared" si="209"/>
        <v>0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181</v>
      </c>
      <c r="DD342" s="8" t="s">
        <v>181</v>
      </c>
      <c r="DE342" s="8" t="s">
        <v>181</v>
      </c>
      <c r="DF342" s="8" t="s">
        <v>181</v>
      </c>
      <c r="DG342" s="8" t="s">
        <v>181</v>
      </c>
      <c r="DH342" s="8" t="s">
        <v>181</v>
      </c>
      <c r="DI342" s="8" t="s">
        <v>181</v>
      </c>
      <c r="DJ342" s="8" t="s">
        <v>181</v>
      </c>
      <c r="DK342" s="8" t="s">
        <v>181</v>
      </c>
      <c r="DL342" s="8" t="s">
        <v>181</v>
      </c>
      <c r="DM342" s="8" t="s">
        <v>181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523</v>
      </c>
      <c r="DW342" s="8" t="s">
        <v>523</v>
      </c>
      <c r="DX342" s="8">
        <v>1</v>
      </c>
      <c r="DY342" s="8"/>
      <c r="DZ342" s="8" t="s">
        <v>181</v>
      </c>
      <c r="EA342" s="8" t="s">
        <v>181</v>
      </c>
      <c r="EB342" s="8" t="s">
        <v>181</v>
      </c>
      <c r="EC342" s="8" t="s">
        <v>181</v>
      </c>
      <c r="ED342" s="8"/>
      <c r="EE342" s="8">
        <v>82815331</v>
      </c>
      <c r="EF342" s="8">
        <v>8</v>
      </c>
      <c r="EG342" s="8" t="s">
        <v>531</v>
      </c>
      <c r="EH342" s="8">
        <v>0</v>
      </c>
      <c r="EI342" s="8" t="s">
        <v>181</v>
      </c>
      <c r="EJ342" s="8">
        <v>1</v>
      </c>
      <c r="EK342" s="8">
        <v>1100</v>
      </c>
      <c r="EL342" s="8" t="s">
        <v>532</v>
      </c>
      <c r="EM342" s="8" t="s">
        <v>533</v>
      </c>
      <c r="EN342" s="8"/>
      <c r="EO342" s="8" t="s">
        <v>181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551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0</v>
      </c>
      <c r="GN342" s="8">
        <f t="shared" si="222"/>
        <v>0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181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387</v>
      </c>
      <c r="HF342" s="8" t="s">
        <v>386</v>
      </c>
      <c r="HG342" s="8">
        <f t="shared" si="228"/>
        <v>0</v>
      </c>
      <c r="HH342" s="8"/>
      <c r="HI342" s="8"/>
      <c r="HJ342" s="8"/>
      <c r="HK342" s="8"/>
      <c r="HL342" s="8"/>
      <c r="HM342" s="8" t="s">
        <v>181</v>
      </c>
      <c r="HN342" s="8" t="s">
        <v>181</v>
      </c>
      <c r="HO342" s="8" t="s">
        <v>181</v>
      </c>
      <c r="HP342" s="8" t="s">
        <v>181</v>
      </c>
      <c r="HQ342" s="8" t="s">
        <v>181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549</v>
      </c>
      <c r="F343" t="s">
        <v>492</v>
      </c>
      <c r="G343" t="s">
        <v>550</v>
      </c>
      <c r="H343" t="s">
        <v>523</v>
      </c>
      <c r="I343">
        <v>0</v>
      </c>
      <c r="J343">
        <v>0</v>
      </c>
      <c r="K343">
        <v>0</v>
      </c>
      <c r="L343">
        <v>4</v>
      </c>
      <c r="M343">
        <v>0</v>
      </c>
      <c r="N343">
        <f t="shared" si="188"/>
        <v>4</v>
      </c>
      <c r="O343">
        <f t="shared" si="189"/>
        <v>0</v>
      </c>
      <c r="P343">
        <f t="shared" si="190"/>
        <v>0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85260757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181</v>
      </c>
      <c r="BE343" t="s">
        <v>181</v>
      </c>
      <c r="BF343" t="s">
        <v>181</v>
      </c>
      <c r="BG343" t="s">
        <v>181</v>
      </c>
      <c r="BH343">
        <v>3</v>
      </c>
      <c r="BI343">
        <v>1</v>
      </c>
      <c r="BJ343" t="s">
        <v>181</v>
      </c>
      <c r="BM343">
        <v>1100</v>
      </c>
      <c r="BN343">
        <v>0</v>
      </c>
      <c r="BO343" t="s">
        <v>181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181</v>
      </c>
      <c r="BZ343">
        <v>0</v>
      </c>
      <c r="CA343">
        <v>0</v>
      </c>
      <c r="CB343" t="s">
        <v>181</v>
      </c>
      <c r="CE343">
        <v>0</v>
      </c>
      <c r="CF343">
        <v>0</v>
      </c>
      <c r="CG343">
        <v>0</v>
      </c>
      <c r="CH343">
        <v>21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181</v>
      </c>
      <c r="CO343">
        <v>0</v>
      </c>
      <c r="CP343">
        <f t="shared" si="209"/>
        <v>0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181</v>
      </c>
      <c r="DD343" t="s">
        <v>181</v>
      </c>
      <c r="DE343" t="s">
        <v>181</v>
      </c>
      <c r="DF343" t="s">
        <v>181</v>
      </c>
      <c r="DG343" t="s">
        <v>181</v>
      </c>
      <c r="DH343" t="s">
        <v>181</v>
      </c>
      <c r="DI343" t="s">
        <v>181</v>
      </c>
      <c r="DJ343" t="s">
        <v>181</v>
      </c>
      <c r="DK343" t="s">
        <v>181</v>
      </c>
      <c r="DL343" t="s">
        <v>181</v>
      </c>
      <c r="DM343" t="s">
        <v>181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523</v>
      </c>
      <c r="DW343" t="s">
        <v>523</v>
      </c>
      <c r="DX343">
        <v>1</v>
      </c>
      <c r="DZ343" t="s">
        <v>181</v>
      </c>
      <c r="EA343" t="s">
        <v>181</v>
      </c>
      <c r="EB343" t="s">
        <v>181</v>
      </c>
      <c r="EC343" t="s">
        <v>181</v>
      </c>
      <c r="EE343">
        <v>82815331</v>
      </c>
      <c r="EF343">
        <v>8</v>
      </c>
      <c r="EG343" t="s">
        <v>531</v>
      </c>
      <c r="EH343">
        <v>0</v>
      </c>
      <c r="EI343" t="s">
        <v>181</v>
      </c>
      <c r="EJ343">
        <v>1</v>
      </c>
      <c r="EK343">
        <v>1100</v>
      </c>
      <c r="EL343" t="s">
        <v>532</v>
      </c>
      <c r="EM343" t="s">
        <v>533</v>
      </c>
      <c r="EO343" t="s">
        <v>181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551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0</v>
      </c>
      <c r="GN343">
        <f t="shared" si="222"/>
        <v>0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181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387</v>
      </c>
      <c r="HF343" t="s">
        <v>386</v>
      </c>
      <c r="HG343">
        <f t="shared" si="228"/>
        <v>0</v>
      </c>
      <c r="HM343" t="s">
        <v>181</v>
      </c>
      <c r="HN343" t="s">
        <v>181</v>
      </c>
      <c r="HO343" t="s">
        <v>181</v>
      </c>
      <c r="HP343" t="s">
        <v>181</v>
      </c>
      <c r="HQ343" t="s">
        <v>181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149</v>
      </c>
      <c r="F344" s="8" t="s">
        <v>492</v>
      </c>
      <c r="G344" s="8" t="s">
        <v>552</v>
      </c>
      <c r="H344" s="8" t="s">
        <v>523</v>
      </c>
      <c r="I344" s="8">
        <v>1</v>
      </c>
      <c r="J344" s="8">
        <v>0</v>
      </c>
      <c r="K344" s="8">
        <v>1</v>
      </c>
      <c r="L344" s="8">
        <v>1</v>
      </c>
      <c r="M344" s="8">
        <v>0</v>
      </c>
      <c r="N344" s="8">
        <f t="shared" si="188"/>
        <v>1</v>
      </c>
      <c r="O344" s="8">
        <f t="shared" si="189"/>
        <v>829.56</v>
      </c>
      <c r="P344" s="8">
        <f t="shared" si="190"/>
        <v>829.56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85260822</v>
      </c>
      <c r="AB344" s="8">
        <f t="shared" si="200"/>
        <v>829.56</v>
      </c>
      <c r="AC344" s="8">
        <f t="shared" si="201"/>
        <v>829.56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829.56</v>
      </c>
      <c r="AL344" s="8">
        <v>829.56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181</v>
      </c>
      <c r="BE344" s="8" t="s">
        <v>181</v>
      </c>
      <c r="BF344" s="8" t="s">
        <v>181</v>
      </c>
      <c r="BG344" s="8" t="s">
        <v>181</v>
      </c>
      <c r="BH344" s="8">
        <v>3</v>
      </c>
      <c r="BI344" s="8">
        <v>1</v>
      </c>
      <c r="BJ344" s="8" t="s">
        <v>181</v>
      </c>
      <c r="BK344" s="8"/>
      <c r="BL344" s="8"/>
      <c r="BM344" s="8">
        <v>1100</v>
      </c>
      <c r="BN344" s="8">
        <v>0</v>
      </c>
      <c r="BO344" s="8" t="s">
        <v>181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181</v>
      </c>
      <c r="BZ344" s="8">
        <v>0</v>
      </c>
      <c r="CA344" s="8">
        <v>0</v>
      </c>
      <c r="CB344" s="8" t="s">
        <v>181</v>
      </c>
      <c r="CC344" s="8"/>
      <c r="CD344" s="8"/>
      <c r="CE344" s="8">
        <v>0</v>
      </c>
      <c r="CF344" s="8">
        <v>0</v>
      </c>
      <c r="CG344" s="8">
        <v>0</v>
      </c>
      <c r="CH344" s="8">
        <v>22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181</v>
      </c>
      <c r="CO344" s="8">
        <v>0</v>
      </c>
      <c r="CP344" s="8">
        <f t="shared" si="209"/>
        <v>829.56</v>
      </c>
      <c r="CQ344" s="8">
        <f t="shared" si="210"/>
        <v>829.56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181</v>
      </c>
      <c r="DD344" s="8" t="s">
        <v>181</v>
      </c>
      <c r="DE344" s="8" t="s">
        <v>181</v>
      </c>
      <c r="DF344" s="8" t="s">
        <v>181</v>
      </c>
      <c r="DG344" s="8" t="s">
        <v>181</v>
      </c>
      <c r="DH344" s="8" t="s">
        <v>181</v>
      </c>
      <c r="DI344" s="8" t="s">
        <v>181</v>
      </c>
      <c r="DJ344" s="8" t="s">
        <v>181</v>
      </c>
      <c r="DK344" s="8" t="s">
        <v>181</v>
      </c>
      <c r="DL344" s="8" t="s">
        <v>181</v>
      </c>
      <c r="DM344" s="8" t="s">
        <v>181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523</v>
      </c>
      <c r="DW344" s="8" t="s">
        <v>523</v>
      </c>
      <c r="DX344" s="8">
        <v>1</v>
      </c>
      <c r="DY344" s="8"/>
      <c r="DZ344" s="8" t="s">
        <v>181</v>
      </c>
      <c r="EA344" s="8" t="s">
        <v>181</v>
      </c>
      <c r="EB344" s="8" t="s">
        <v>181</v>
      </c>
      <c r="EC344" s="8" t="s">
        <v>181</v>
      </c>
      <c r="ED344" s="8"/>
      <c r="EE344" s="8">
        <v>82815331</v>
      </c>
      <c r="EF344" s="8">
        <v>8</v>
      </c>
      <c r="EG344" s="8" t="s">
        <v>531</v>
      </c>
      <c r="EH344" s="8">
        <v>0</v>
      </c>
      <c r="EI344" s="8" t="s">
        <v>181</v>
      </c>
      <c r="EJ344" s="8">
        <v>1</v>
      </c>
      <c r="EK344" s="8">
        <v>1100</v>
      </c>
      <c r="EL344" s="8" t="s">
        <v>532</v>
      </c>
      <c r="EM344" s="8" t="s">
        <v>533</v>
      </c>
      <c r="EN344" s="8"/>
      <c r="EO344" s="8" t="s">
        <v>181</v>
      </c>
      <c r="EP344" s="8"/>
      <c r="EQ344" s="8">
        <v>131072</v>
      </c>
      <c r="ER344" s="8">
        <v>829.56</v>
      </c>
      <c r="ES344" s="8">
        <v>829.56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963.31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553</v>
      </c>
      <c r="GB344" s="8"/>
      <c r="GC344" s="8"/>
      <c r="GD344" s="8">
        <v>1</v>
      </c>
      <c r="GE344" s="8"/>
      <c r="GF344" s="8">
        <v>-1914963164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829.56</v>
      </c>
      <c r="GN344" s="8">
        <f t="shared" si="222"/>
        <v>829.56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181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387</v>
      </c>
      <c r="HF344" s="8" t="s">
        <v>386</v>
      </c>
      <c r="HG344" s="8">
        <f t="shared" si="228"/>
        <v>829.56</v>
      </c>
      <c r="HH344" s="8"/>
      <c r="HI344" s="8"/>
      <c r="HJ344" s="8"/>
      <c r="HK344" s="8"/>
      <c r="HL344" s="8"/>
      <c r="HM344" s="8" t="s">
        <v>181</v>
      </c>
      <c r="HN344" s="8" t="s">
        <v>181</v>
      </c>
      <c r="HO344" s="8" t="s">
        <v>181</v>
      </c>
      <c r="HP344" s="8" t="s">
        <v>181</v>
      </c>
      <c r="HQ344" s="8" t="s">
        <v>181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149</v>
      </c>
      <c r="F345" t="s">
        <v>492</v>
      </c>
      <c r="G345" t="s">
        <v>552</v>
      </c>
      <c r="H345" t="s">
        <v>523</v>
      </c>
      <c r="I345">
        <v>1</v>
      </c>
      <c r="J345">
        <v>0</v>
      </c>
      <c r="K345">
        <v>1</v>
      </c>
      <c r="L345">
        <v>1</v>
      </c>
      <c r="M345">
        <v>0</v>
      </c>
      <c r="N345">
        <f t="shared" si="188"/>
        <v>1</v>
      </c>
      <c r="O345">
        <f t="shared" si="189"/>
        <v>829.56</v>
      </c>
      <c r="P345">
        <f t="shared" si="190"/>
        <v>829.56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85260757</v>
      </c>
      <c r="AB345">
        <f t="shared" si="200"/>
        <v>829.56</v>
      </c>
      <c r="AC345">
        <f t="shared" si="201"/>
        <v>829.56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829.56</v>
      </c>
      <c r="AL345">
        <v>829.56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181</v>
      </c>
      <c r="BE345" t="s">
        <v>181</v>
      </c>
      <c r="BF345" t="s">
        <v>181</v>
      </c>
      <c r="BG345" t="s">
        <v>181</v>
      </c>
      <c r="BH345">
        <v>3</v>
      </c>
      <c r="BI345">
        <v>1</v>
      </c>
      <c r="BJ345" t="s">
        <v>181</v>
      </c>
      <c r="BM345">
        <v>1100</v>
      </c>
      <c r="BN345">
        <v>0</v>
      </c>
      <c r="BO345" t="s">
        <v>181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181</v>
      </c>
      <c r="BZ345">
        <v>0</v>
      </c>
      <c r="CA345">
        <v>0</v>
      </c>
      <c r="CB345" t="s">
        <v>181</v>
      </c>
      <c r="CE345">
        <v>0</v>
      </c>
      <c r="CF345">
        <v>0</v>
      </c>
      <c r="CG345">
        <v>0</v>
      </c>
      <c r="CH345">
        <v>22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181</v>
      </c>
      <c r="CO345">
        <v>0</v>
      </c>
      <c r="CP345">
        <f t="shared" si="209"/>
        <v>829.56</v>
      </c>
      <c r="CQ345">
        <f t="shared" si="210"/>
        <v>829.56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181</v>
      </c>
      <c r="DD345" t="s">
        <v>181</v>
      </c>
      <c r="DE345" t="s">
        <v>181</v>
      </c>
      <c r="DF345" t="s">
        <v>181</v>
      </c>
      <c r="DG345" t="s">
        <v>181</v>
      </c>
      <c r="DH345" t="s">
        <v>181</v>
      </c>
      <c r="DI345" t="s">
        <v>181</v>
      </c>
      <c r="DJ345" t="s">
        <v>181</v>
      </c>
      <c r="DK345" t="s">
        <v>181</v>
      </c>
      <c r="DL345" t="s">
        <v>181</v>
      </c>
      <c r="DM345" t="s">
        <v>181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523</v>
      </c>
      <c r="DW345" t="s">
        <v>523</v>
      </c>
      <c r="DX345">
        <v>1</v>
      </c>
      <c r="DZ345" t="s">
        <v>181</v>
      </c>
      <c r="EA345" t="s">
        <v>181</v>
      </c>
      <c r="EB345" t="s">
        <v>181</v>
      </c>
      <c r="EC345" t="s">
        <v>181</v>
      </c>
      <c r="EE345">
        <v>82815331</v>
      </c>
      <c r="EF345">
        <v>8</v>
      </c>
      <c r="EG345" t="s">
        <v>531</v>
      </c>
      <c r="EH345">
        <v>0</v>
      </c>
      <c r="EI345" t="s">
        <v>181</v>
      </c>
      <c r="EJ345">
        <v>1</v>
      </c>
      <c r="EK345">
        <v>1100</v>
      </c>
      <c r="EL345" t="s">
        <v>532</v>
      </c>
      <c r="EM345" t="s">
        <v>533</v>
      </c>
      <c r="EO345" t="s">
        <v>181</v>
      </c>
      <c r="EQ345">
        <v>131072</v>
      </c>
      <c r="ER345">
        <v>829.56</v>
      </c>
      <c r="ES345">
        <v>829.56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963.31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553</v>
      </c>
      <c r="GD345">
        <v>1</v>
      </c>
      <c r="GF345">
        <v>-1914963164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829.56</v>
      </c>
      <c r="GN345">
        <f t="shared" si="222"/>
        <v>829.56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181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387</v>
      </c>
      <c r="HF345" t="s">
        <v>386</v>
      </c>
      <c r="HG345">
        <f t="shared" si="228"/>
        <v>829.56</v>
      </c>
      <c r="HM345" t="s">
        <v>181</v>
      </c>
      <c r="HN345" t="s">
        <v>181</v>
      </c>
      <c r="HO345" t="s">
        <v>181</v>
      </c>
      <c r="HP345" t="s">
        <v>181</v>
      </c>
      <c r="HQ345" t="s">
        <v>181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151</v>
      </c>
      <c r="F346" s="8" t="s">
        <v>492</v>
      </c>
      <c r="G346" s="8" t="s">
        <v>554</v>
      </c>
      <c r="H346" s="8" t="s">
        <v>523</v>
      </c>
      <c r="I346" s="8">
        <v>2</v>
      </c>
      <c r="J346" s="8">
        <v>0</v>
      </c>
      <c r="K346" s="8">
        <v>2</v>
      </c>
      <c r="L346" s="8">
        <v>2</v>
      </c>
      <c r="M346" s="8">
        <v>0</v>
      </c>
      <c r="N346" s="8">
        <f t="shared" si="188"/>
        <v>2</v>
      </c>
      <c r="O346" s="8">
        <f t="shared" si="189"/>
        <v>867.36</v>
      </c>
      <c r="P346" s="8">
        <f t="shared" si="190"/>
        <v>867.36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85260822</v>
      </c>
      <c r="AB346" s="8">
        <f t="shared" si="200"/>
        <v>433.68</v>
      </c>
      <c r="AC346" s="8">
        <f t="shared" si="201"/>
        <v>433.68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433.68</v>
      </c>
      <c r="AL346" s="8">
        <v>433.68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181</v>
      </c>
      <c r="BE346" s="8" t="s">
        <v>181</v>
      </c>
      <c r="BF346" s="8" t="s">
        <v>181</v>
      </c>
      <c r="BG346" s="8" t="s">
        <v>181</v>
      </c>
      <c r="BH346" s="8">
        <v>3</v>
      </c>
      <c r="BI346" s="8">
        <v>1</v>
      </c>
      <c r="BJ346" s="8" t="s">
        <v>181</v>
      </c>
      <c r="BK346" s="8"/>
      <c r="BL346" s="8"/>
      <c r="BM346" s="8">
        <v>1100</v>
      </c>
      <c r="BN346" s="8">
        <v>0</v>
      </c>
      <c r="BO346" s="8" t="s">
        <v>181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181</v>
      </c>
      <c r="BZ346" s="8">
        <v>0</v>
      </c>
      <c r="CA346" s="8">
        <v>0</v>
      </c>
      <c r="CB346" s="8" t="s">
        <v>181</v>
      </c>
      <c r="CC346" s="8"/>
      <c r="CD346" s="8"/>
      <c r="CE346" s="8">
        <v>0</v>
      </c>
      <c r="CF346" s="8">
        <v>0</v>
      </c>
      <c r="CG346" s="8">
        <v>0</v>
      </c>
      <c r="CH346" s="8">
        <v>23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181</v>
      </c>
      <c r="CO346" s="8">
        <v>0</v>
      </c>
      <c r="CP346" s="8">
        <f t="shared" si="209"/>
        <v>867.36</v>
      </c>
      <c r="CQ346" s="8">
        <f t="shared" si="210"/>
        <v>433.68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181</v>
      </c>
      <c r="DD346" s="8" t="s">
        <v>181</v>
      </c>
      <c r="DE346" s="8" t="s">
        <v>181</v>
      </c>
      <c r="DF346" s="8" t="s">
        <v>181</v>
      </c>
      <c r="DG346" s="8" t="s">
        <v>181</v>
      </c>
      <c r="DH346" s="8" t="s">
        <v>181</v>
      </c>
      <c r="DI346" s="8" t="s">
        <v>181</v>
      </c>
      <c r="DJ346" s="8" t="s">
        <v>181</v>
      </c>
      <c r="DK346" s="8" t="s">
        <v>181</v>
      </c>
      <c r="DL346" s="8" t="s">
        <v>181</v>
      </c>
      <c r="DM346" s="8" t="s">
        <v>181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523</v>
      </c>
      <c r="DW346" s="8" t="s">
        <v>523</v>
      </c>
      <c r="DX346" s="8">
        <v>1</v>
      </c>
      <c r="DY346" s="8"/>
      <c r="DZ346" s="8" t="s">
        <v>181</v>
      </c>
      <c r="EA346" s="8" t="s">
        <v>181</v>
      </c>
      <c r="EB346" s="8" t="s">
        <v>181</v>
      </c>
      <c r="EC346" s="8" t="s">
        <v>181</v>
      </c>
      <c r="ED346" s="8"/>
      <c r="EE346" s="8">
        <v>82815331</v>
      </c>
      <c r="EF346" s="8">
        <v>8</v>
      </c>
      <c r="EG346" s="8" t="s">
        <v>531</v>
      </c>
      <c r="EH346" s="8">
        <v>0</v>
      </c>
      <c r="EI346" s="8" t="s">
        <v>181</v>
      </c>
      <c r="EJ346" s="8">
        <v>1</v>
      </c>
      <c r="EK346" s="8">
        <v>1100</v>
      </c>
      <c r="EL346" s="8" t="s">
        <v>532</v>
      </c>
      <c r="EM346" s="8" t="s">
        <v>533</v>
      </c>
      <c r="EN346" s="8"/>
      <c r="EO346" s="8" t="s">
        <v>181</v>
      </c>
      <c r="EP346" s="8"/>
      <c r="EQ346" s="8">
        <v>0</v>
      </c>
      <c r="ER346" s="8">
        <v>433.68</v>
      </c>
      <c r="ES346" s="8">
        <v>433.68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503.62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555</v>
      </c>
      <c r="GB346" s="8"/>
      <c r="GC346" s="8"/>
      <c r="GD346" s="8">
        <v>1</v>
      </c>
      <c r="GE346" s="8"/>
      <c r="GF346" s="8">
        <v>-960893574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867.36</v>
      </c>
      <c r="GN346" s="8">
        <f t="shared" si="222"/>
        <v>867.36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181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387</v>
      </c>
      <c r="HF346" s="8" t="s">
        <v>386</v>
      </c>
      <c r="HG346" s="8">
        <f t="shared" si="228"/>
        <v>867.36</v>
      </c>
      <c r="HH346" s="8"/>
      <c r="HI346" s="8"/>
      <c r="HJ346" s="8"/>
      <c r="HK346" s="8"/>
      <c r="HL346" s="8"/>
      <c r="HM346" s="8" t="s">
        <v>181</v>
      </c>
      <c r="HN346" s="8" t="s">
        <v>181</v>
      </c>
      <c r="HO346" s="8" t="s">
        <v>181</v>
      </c>
      <c r="HP346" s="8" t="s">
        <v>181</v>
      </c>
      <c r="HQ346" s="8" t="s">
        <v>181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151</v>
      </c>
      <c r="F347" t="s">
        <v>492</v>
      </c>
      <c r="G347" t="s">
        <v>554</v>
      </c>
      <c r="H347" t="s">
        <v>523</v>
      </c>
      <c r="I347">
        <v>2</v>
      </c>
      <c r="J347">
        <v>0</v>
      </c>
      <c r="K347">
        <v>2</v>
      </c>
      <c r="L347">
        <v>2</v>
      </c>
      <c r="M347">
        <v>0</v>
      </c>
      <c r="N347">
        <f t="shared" si="188"/>
        <v>2</v>
      </c>
      <c r="O347">
        <f t="shared" si="189"/>
        <v>867.36</v>
      </c>
      <c r="P347">
        <f t="shared" si="190"/>
        <v>867.36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85260757</v>
      </c>
      <c r="AB347">
        <f t="shared" si="200"/>
        <v>433.68</v>
      </c>
      <c r="AC347">
        <f t="shared" si="201"/>
        <v>433.68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433.68</v>
      </c>
      <c r="AL347">
        <v>433.68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181</v>
      </c>
      <c r="BE347" t="s">
        <v>181</v>
      </c>
      <c r="BF347" t="s">
        <v>181</v>
      </c>
      <c r="BG347" t="s">
        <v>181</v>
      </c>
      <c r="BH347">
        <v>3</v>
      </c>
      <c r="BI347">
        <v>1</v>
      </c>
      <c r="BJ347" t="s">
        <v>181</v>
      </c>
      <c r="BM347">
        <v>1100</v>
      </c>
      <c r="BN347">
        <v>0</v>
      </c>
      <c r="BO347" t="s">
        <v>181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181</v>
      </c>
      <c r="BZ347">
        <v>0</v>
      </c>
      <c r="CA347">
        <v>0</v>
      </c>
      <c r="CB347" t="s">
        <v>181</v>
      </c>
      <c r="CE347">
        <v>0</v>
      </c>
      <c r="CF347">
        <v>0</v>
      </c>
      <c r="CG347">
        <v>0</v>
      </c>
      <c r="CH347">
        <v>23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181</v>
      </c>
      <c r="CO347">
        <v>0</v>
      </c>
      <c r="CP347">
        <f t="shared" si="209"/>
        <v>867.36</v>
      </c>
      <c r="CQ347">
        <f t="shared" si="210"/>
        <v>433.68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181</v>
      </c>
      <c r="DD347" t="s">
        <v>181</v>
      </c>
      <c r="DE347" t="s">
        <v>181</v>
      </c>
      <c r="DF347" t="s">
        <v>181</v>
      </c>
      <c r="DG347" t="s">
        <v>181</v>
      </c>
      <c r="DH347" t="s">
        <v>181</v>
      </c>
      <c r="DI347" t="s">
        <v>181</v>
      </c>
      <c r="DJ347" t="s">
        <v>181</v>
      </c>
      <c r="DK347" t="s">
        <v>181</v>
      </c>
      <c r="DL347" t="s">
        <v>181</v>
      </c>
      <c r="DM347" t="s">
        <v>181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523</v>
      </c>
      <c r="DW347" t="s">
        <v>523</v>
      </c>
      <c r="DX347">
        <v>1</v>
      </c>
      <c r="DZ347" t="s">
        <v>181</v>
      </c>
      <c r="EA347" t="s">
        <v>181</v>
      </c>
      <c r="EB347" t="s">
        <v>181</v>
      </c>
      <c r="EC347" t="s">
        <v>181</v>
      </c>
      <c r="EE347">
        <v>82815331</v>
      </c>
      <c r="EF347">
        <v>8</v>
      </c>
      <c r="EG347" t="s">
        <v>531</v>
      </c>
      <c r="EH347">
        <v>0</v>
      </c>
      <c r="EI347" t="s">
        <v>181</v>
      </c>
      <c r="EJ347">
        <v>1</v>
      </c>
      <c r="EK347">
        <v>1100</v>
      </c>
      <c r="EL347" t="s">
        <v>532</v>
      </c>
      <c r="EM347" t="s">
        <v>533</v>
      </c>
      <c r="EO347" t="s">
        <v>181</v>
      </c>
      <c r="EQ347">
        <v>0</v>
      </c>
      <c r="ER347">
        <v>433.68</v>
      </c>
      <c r="ES347">
        <v>433.68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503.62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555</v>
      </c>
      <c r="GD347">
        <v>1</v>
      </c>
      <c r="GF347">
        <v>-960893574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867.36</v>
      </c>
      <c r="GN347">
        <f t="shared" si="222"/>
        <v>867.36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181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387</v>
      </c>
      <c r="HF347" t="s">
        <v>386</v>
      </c>
      <c r="HG347">
        <f t="shared" si="228"/>
        <v>867.36</v>
      </c>
      <c r="HM347" t="s">
        <v>181</v>
      </c>
      <c r="HN347" t="s">
        <v>181</v>
      </c>
      <c r="HO347" t="s">
        <v>181</v>
      </c>
      <c r="HP347" t="s">
        <v>181</v>
      </c>
      <c r="HQ347" t="s">
        <v>181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556</v>
      </c>
      <c r="F348" s="8" t="s">
        <v>492</v>
      </c>
      <c r="G348" s="8" t="s">
        <v>557</v>
      </c>
      <c r="H348" s="8" t="s">
        <v>523</v>
      </c>
      <c r="I348" s="8">
        <v>0</v>
      </c>
      <c r="J348" s="8">
        <v>0</v>
      </c>
      <c r="K348" s="8">
        <v>0</v>
      </c>
      <c r="L348" s="8">
        <v>2</v>
      </c>
      <c r="M348" s="8">
        <v>0</v>
      </c>
      <c r="N348" s="8">
        <f t="shared" si="188"/>
        <v>2</v>
      </c>
      <c r="O348" s="8">
        <f t="shared" si="189"/>
        <v>0</v>
      </c>
      <c r="P348" s="8">
        <f t="shared" si="190"/>
        <v>0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85260822</v>
      </c>
      <c r="AB348" s="8">
        <f t="shared" si="200"/>
        <v>1272.06</v>
      </c>
      <c r="AC348" s="8">
        <f t="shared" si="201"/>
        <v>1272.06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1272.06</v>
      </c>
      <c r="AL348" s="8">
        <v>1272.06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181</v>
      </c>
      <c r="BE348" s="8" t="s">
        <v>181</v>
      </c>
      <c r="BF348" s="8" t="s">
        <v>181</v>
      </c>
      <c r="BG348" s="8" t="s">
        <v>181</v>
      </c>
      <c r="BH348" s="8">
        <v>3</v>
      </c>
      <c r="BI348" s="8">
        <v>1</v>
      </c>
      <c r="BJ348" s="8" t="s">
        <v>181</v>
      </c>
      <c r="BK348" s="8"/>
      <c r="BL348" s="8"/>
      <c r="BM348" s="8">
        <v>1100</v>
      </c>
      <c r="BN348" s="8">
        <v>0</v>
      </c>
      <c r="BO348" s="8" t="s">
        <v>181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181</v>
      </c>
      <c r="BZ348" s="8">
        <v>0</v>
      </c>
      <c r="CA348" s="8">
        <v>0</v>
      </c>
      <c r="CB348" s="8" t="s">
        <v>181</v>
      </c>
      <c r="CC348" s="8"/>
      <c r="CD348" s="8"/>
      <c r="CE348" s="8">
        <v>0</v>
      </c>
      <c r="CF348" s="8">
        <v>0</v>
      </c>
      <c r="CG348" s="8">
        <v>0</v>
      </c>
      <c r="CH348" s="8">
        <v>24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181</v>
      </c>
      <c r="CO348" s="8">
        <v>0</v>
      </c>
      <c r="CP348" s="8">
        <f t="shared" si="209"/>
        <v>0</v>
      </c>
      <c r="CQ348" s="8">
        <f t="shared" si="210"/>
        <v>1272.06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181</v>
      </c>
      <c r="DD348" s="8" t="s">
        <v>181</v>
      </c>
      <c r="DE348" s="8" t="s">
        <v>181</v>
      </c>
      <c r="DF348" s="8" t="s">
        <v>181</v>
      </c>
      <c r="DG348" s="8" t="s">
        <v>181</v>
      </c>
      <c r="DH348" s="8" t="s">
        <v>181</v>
      </c>
      <c r="DI348" s="8" t="s">
        <v>181</v>
      </c>
      <c r="DJ348" s="8" t="s">
        <v>181</v>
      </c>
      <c r="DK348" s="8" t="s">
        <v>181</v>
      </c>
      <c r="DL348" s="8" t="s">
        <v>181</v>
      </c>
      <c r="DM348" s="8" t="s">
        <v>181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523</v>
      </c>
      <c r="DW348" s="8" t="s">
        <v>523</v>
      </c>
      <c r="DX348" s="8">
        <v>1</v>
      </c>
      <c r="DY348" s="8"/>
      <c r="DZ348" s="8" t="s">
        <v>181</v>
      </c>
      <c r="EA348" s="8" t="s">
        <v>181</v>
      </c>
      <c r="EB348" s="8" t="s">
        <v>181</v>
      </c>
      <c r="EC348" s="8" t="s">
        <v>181</v>
      </c>
      <c r="ED348" s="8"/>
      <c r="EE348" s="8">
        <v>82815331</v>
      </c>
      <c r="EF348" s="8">
        <v>8</v>
      </c>
      <c r="EG348" s="8" t="s">
        <v>531</v>
      </c>
      <c r="EH348" s="8">
        <v>0</v>
      </c>
      <c r="EI348" s="8" t="s">
        <v>181</v>
      </c>
      <c r="EJ348" s="8">
        <v>1</v>
      </c>
      <c r="EK348" s="8">
        <v>1100</v>
      </c>
      <c r="EL348" s="8" t="s">
        <v>532</v>
      </c>
      <c r="EM348" s="8" t="s">
        <v>533</v>
      </c>
      <c r="EN348" s="8"/>
      <c r="EO348" s="8" t="s">
        <v>181</v>
      </c>
      <c r="EP348" s="8"/>
      <c r="EQ348" s="8">
        <v>0</v>
      </c>
      <c r="ER348" s="8">
        <v>1272.06</v>
      </c>
      <c r="ES348" s="8">
        <v>1272.06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1477.18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558</v>
      </c>
      <c r="GB348" s="8"/>
      <c r="GC348" s="8"/>
      <c r="GD348" s="8">
        <v>1</v>
      </c>
      <c r="GE348" s="8"/>
      <c r="GF348" s="8">
        <v>-394040349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0</v>
      </c>
      <c r="GN348" s="8">
        <f t="shared" si="222"/>
        <v>0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181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387</v>
      </c>
      <c r="HF348" s="8" t="s">
        <v>386</v>
      </c>
      <c r="HG348" s="8">
        <f t="shared" si="228"/>
        <v>0</v>
      </c>
      <c r="HH348" s="8"/>
      <c r="HI348" s="8"/>
      <c r="HJ348" s="8"/>
      <c r="HK348" s="8"/>
      <c r="HL348" s="8"/>
      <c r="HM348" s="8" t="s">
        <v>181</v>
      </c>
      <c r="HN348" s="8" t="s">
        <v>181</v>
      </c>
      <c r="HO348" s="8" t="s">
        <v>181</v>
      </c>
      <c r="HP348" s="8" t="s">
        <v>181</v>
      </c>
      <c r="HQ348" s="8" t="s">
        <v>181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556</v>
      </c>
      <c r="F349" t="s">
        <v>492</v>
      </c>
      <c r="G349" t="s">
        <v>557</v>
      </c>
      <c r="H349" t="s">
        <v>523</v>
      </c>
      <c r="I349">
        <v>0</v>
      </c>
      <c r="J349">
        <v>0</v>
      </c>
      <c r="K349">
        <v>0</v>
      </c>
      <c r="L349">
        <v>2</v>
      </c>
      <c r="M349">
        <v>0</v>
      </c>
      <c r="N349">
        <f t="shared" si="188"/>
        <v>2</v>
      </c>
      <c r="O349">
        <f t="shared" si="189"/>
        <v>0</v>
      </c>
      <c r="P349">
        <f t="shared" si="190"/>
        <v>0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85260757</v>
      </c>
      <c r="AB349">
        <f t="shared" si="200"/>
        <v>1272.06</v>
      </c>
      <c r="AC349">
        <f t="shared" si="201"/>
        <v>1272.06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1272.06</v>
      </c>
      <c r="AL349">
        <v>1272.06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181</v>
      </c>
      <c r="BE349" t="s">
        <v>181</v>
      </c>
      <c r="BF349" t="s">
        <v>181</v>
      </c>
      <c r="BG349" t="s">
        <v>181</v>
      </c>
      <c r="BH349">
        <v>3</v>
      </c>
      <c r="BI349">
        <v>1</v>
      </c>
      <c r="BJ349" t="s">
        <v>181</v>
      </c>
      <c r="BM349">
        <v>1100</v>
      </c>
      <c r="BN349">
        <v>0</v>
      </c>
      <c r="BO349" t="s">
        <v>181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181</v>
      </c>
      <c r="BZ349">
        <v>0</v>
      </c>
      <c r="CA349">
        <v>0</v>
      </c>
      <c r="CB349" t="s">
        <v>181</v>
      </c>
      <c r="CE349">
        <v>0</v>
      </c>
      <c r="CF349">
        <v>0</v>
      </c>
      <c r="CG349">
        <v>0</v>
      </c>
      <c r="CH349">
        <v>24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181</v>
      </c>
      <c r="CO349">
        <v>0</v>
      </c>
      <c r="CP349">
        <f t="shared" si="209"/>
        <v>0</v>
      </c>
      <c r="CQ349">
        <f t="shared" si="210"/>
        <v>1272.06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181</v>
      </c>
      <c r="DD349" t="s">
        <v>181</v>
      </c>
      <c r="DE349" t="s">
        <v>181</v>
      </c>
      <c r="DF349" t="s">
        <v>181</v>
      </c>
      <c r="DG349" t="s">
        <v>181</v>
      </c>
      <c r="DH349" t="s">
        <v>181</v>
      </c>
      <c r="DI349" t="s">
        <v>181</v>
      </c>
      <c r="DJ349" t="s">
        <v>181</v>
      </c>
      <c r="DK349" t="s">
        <v>181</v>
      </c>
      <c r="DL349" t="s">
        <v>181</v>
      </c>
      <c r="DM349" t="s">
        <v>181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523</v>
      </c>
      <c r="DW349" t="s">
        <v>523</v>
      </c>
      <c r="DX349">
        <v>1</v>
      </c>
      <c r="DZ349" t="s">
        <v>181</v>
      </c>
      <c r="EA349" t="s">
        <v>181</v>
      </c>
      <c r="EB349" t="s">
        <v>181</v>
      </c>
      <c r="EC349" t="s">
        <v>181</v>
      </c>
      <c r="EE349">
        <v>82815331</v>
      </c>
      <c r="EF349">
        <v>8</v>
      </c>
      <c r="EG349" t="s">
        <v>531</v>
      </c>
      <c r="EH349">
        <v>0</v>
      </c>
      <c r="EI349" t="s">
        <v>181</v>
      </c>
      <c r="EJ349">
        <v>1</v>
      </c>
      <c r="EK349">
        <v>1100</v>
      </c>
      <c r="EL349" t="s">
        <v>532</v>
      </c>
      <c r="EM349" t="s">
        <v>533</v>
      </c>
      <c r="EO349" t="s">
        <v>181</v>
      </c>
      <c r="EQ349">
        <v>0</v>
      </c>
      <c r="ER349">
        <v>1272.06</v>
      </c>
      <c r="ES349">
        <v>1272.06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1477.18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558</v>
      </c>
      <c r="GD349">
        <v>1</v>
      </c>
      <c r="GF349">
        <v>-394040349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0</v>
      </c>
      <c r="GN349">
        <f t="shared" si="222"/>
        <v>0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181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387</v>
      </c>
      <c r="HF349" t="s">
        <v>386</v>
      </c>
      <c r="HG349">
        <f t="shared" si="228"/>
        <v>0</v>
      </c>
      <c r="HM349" t="s">
        <v>181</v>
      </c>
      <c r="HN349" t="s">
        <v>181</v>
      </c>
      <c r="HO349" t="s">
        <v>181</v>
      </c>
      <c r="HP349" t="s">
        <v>181</v>
      </c>
      <c r="HQ349" t="s">
        <v>181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181</v>
      </c>
      <c r="F350" s="8" t="s">
        <v>492</v>
      </c>
      <c r="G350" s="8" t="s">
        <v>559</v>
      </c>
      <c r="H350" s="8" t="s">
        <v>523</v>
      </c>
      <c r="I350" s="8">
        <v>0</v>
      </c>
      <c r="J350" s="8">
        <v>0</v>
      </c>
      <c r="K350" s="8">
        <v>0</v>
      </c>
      <c r="L350" s="8">
        <v>0</v>
      </c>
      <c r="M350" s="8">
        <v>0</v>
      </c>
      <c r="N350" s="8">
        <f t="shared" si="188"/>
        <v>0</v>
      </c>
      <c r="O350" s="8">
        <f t="shared" si="189"/>
        <v>0</v>
      </c>
      <c r="P350" s="8">
        <f t="shared" si="190"/>
        <v>0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-1</v>
      </c>
      <c r="AB350" s="8">
        <f t="shared" si="200"/>
        <v>682.05</v>
      </c>
      <c r="AC350" s="8">
        <f t="shared" si="201"/>
        <v>682.05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682.05</v>
      </c>
      <c r="AL350" s="8">
        <v>682.05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181</v>
      </c>
      <c r="BE350" s="8" t="s">
        <v>181</v>
      </c>
      <c r="BF350" s="8" t="s">
        <v>181</v>
      </c>
      <c r="BG350" s="8" t="s">
        <v>181</v>
      </c>
      <c r="BH350" s="8">
        <v>3</v>
      </c>
      <c r="BI350" s="8">
        <v>1</v>
      </c>
      <c r="BJ350" s="8" t="s">
        <v>181</v>
      </c>
      <c r="BK350" s="8"/>
      <c r="BL350" s="8"/>
      <c r="BM350" s="8">
        <v>1100</v>
      </c>
      <c r="BN350" s="8">
        <v>0</v>
      </c>
      <c r="BO350" s="8" t="s">
        <v>181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181</v>
      </c>
      <c r="BZ350" s="8">
        <v>0</v>
      </c>
      <c r="CA350" s="8">
        <v>0</v>
      </c>
      <c r="CB350" s="8" t="s">
        <v>181</v>
      </c>
      <c r="CC350" s="8"/>
      <c r="CD350" s="8"/>
      <c r="CE350" s="8">
        <v>0</v>
      </c>
      <c r="CF350" s="8">
        <v>0</v>
      </c>
      <c r="CG350" s="8">
        <v>0</v>
      </c>
      <c r="CH350" s="8">
        <v>0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181</v>
      </c>
      <c r="CO350" s="8">
        <v>0</v>
      </c>
      <c r="CP350" s="8">
        <f t="shared" si="209"/>
        <v>0</v>
      </c>
      <c r="CQ350" s="8">
        <f t="shared" si="210"/>
        <v>682.05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181</v>
      </c>
      <c r="DD350" s="8" t="s">
        <v>181</v>
      </c>
      <c r="DE350" s="8" t="s">
        <v>181</v>
      </c>
      <c r="DF350" s="8" t="s">
        <v>181</v>
      </c>
      <c r="DG350" s="8" t="s">
        <v>181</v>
      </c>
      <c r="DH350" s="8" t="s">
        <v>181</v>
      </c>
      <c r="DI350" s="8" t="s">
        <v>181</v>
      </c>
      <c r="DJ350" s="8" t="s">
        <v>181</v>
      </c>
      <c r="DK350" s="8" t="s">
        <v>181</v>
      </c>
      <c r="DL350" s="8" t="s">
        <v>181</v>
      </c>
      <c r="DM350" s="8" t="s">
        <v>181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523</v>
      </c>
      <c r="DW350" s="8" t="s">
        <v>523</v>
      </c>
      <c r="DX350" s="8">
        <v>1</v>
      </c>
      <c r="DY350" s="8"/>
      <c r="DZ350" s="8" t="s">
        <v>181</v>
      </c>
      <c r="EA350" s="8" t="s">
        <v>181</v>
      </c>
      <c r="EB350" s="8" t="s">
        <v>181</v>
      </c>
      <c r="EC350" s="8" t="s">
        <v>181</v>
      </c>
      <c r="ED350" s="8"/>
      <c r="EE350" s="8">
        <v>82815331</v>
      </c>
      <c r="EF350" s="8">
        <v>8</v>
      </c>
      <c r="EG350" s="8" t="s">
        <v>531</v>
      </c>
      <c r="EH350" s="8">
        <v>0</v>
      </c>
      <c r="EI350" s="8" t="s">
        <v>181</v>
      </c>
      <c r="EJ350" s="8">
        <v>1</v>
      </c>
      <c r="EK350" s="8">
        <v>1100</v>
      </c>
      <c r="EL350" s="8" t="s">
        <v>532</v>
      </c>
      <c r="EM350" s="8" t="s">
        <v>533</v>
      </c>
      <c r="EN350" s="8"/>
      <c r="EO350" s="8" t="s">
        <v>181</v>
      </c>
      <c r="EP350" s="8"/>
      <c r="EQ350" s="8">
        <v>132096</v>
      </c>
      <c r="ER350" s="8">
        <v>682.05</v>
      </c>
      <c r="ES350" s="8">
        <v>682.05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792.02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560</v>
      </c>
      <c r="GB350" s="8"/>
      <c r="GC350" s="8"/>
      <c r="GD350" s="8">
        <v>1</v>
      </c>
      <c r="GE350" s="8"/>
      <c r="GF350" s="8">
        <v>-64037696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0</v>
      </c>
      <c r="GN350" s="8">
        <f t="shared" si="222"/>
        <v>0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181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387</v>
      </c>
      <c r="HF350" s="8" t="s">
        <v>386</v>
      </c>
      <c r="HG350" s="8">
        <f t="shared" si="228"/>
        <v>0</v>
      </c>
      <c r="HH350" s="8"/>
      <c r="HI350" s="8"/>
      <c r="HJ350" s="8"/>
      <c r="HK350" s="8"/>
      <c r="HL350" s="8"/>
      <c r="HM350" s="8" t="s">
        <v>181</v>
      </c>
      <c r="HN350" s="8" t="s">
        <v>181</v>
      </c>
      <c r="HO350" s="8" t="s">
        <v>181</v>
      </c>
      <c r="HP350" s="8" t="s">
        <v>181</v>
      </c>
      <c r="HQ350" s="8" t="s">
        <v>181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181</v>
      </c>
      <c r="F351" t="s">
        <v>492</v>
      </c>
      <c r="G351" t="s">
        <v>559</v>
      </c>
      <c r="H351" t="s">
        <v>523</v>
      </c>
      <c r="I351">
        <v>0</v>
      </c>
      <c r="J351">
        <v>0</v>
      </c>
      <c r="K351">
        <v>0</v>
      </c>
      <c r="L351">
        <v>0</v>
      </c>
      <c r="M351">
        <v>0</v>
      </c>
      <c r="N351">
        <f t="shared" si="188"/>
        <v>0</v>
      </c>
      <c r="O351">
        <f t="shared" si="189"/>
        <v>0</v>
      </c>
      <c r="P351">
        <f t="shared" si="190"/>
        <v>0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-1</v>
      </c>
      <c r="AB351">
        <f t="shared" si="200"/>
        <v>682.05</v>
      </c>
      <c r="AC351">
        <f t="shared" si="201"/>
        <v>682.05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682.05</v>
      </c>
      <c r="AL351">
        <v>682.05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181</v>
      </c>
      <c r="BE351" t="s">
        <v>181</v>
      </c>
      <c r="BF351" t="s">
        <v>181</v>
      </c>
      <c r="BG351" t="s">
        <v>181</v>
      </c>
      <c r="BH351">
        <v>3</v>
      </c>
      <c r="BI351">
        <v>1</v>
      </c>
      <c r="BJ351" t="s">
        <v>181</v>
      </c>
      <c r="BM351">
        <v>1100</v>
      </c>
      <c r="BN351">
        <v>0</v>
      </c>
      <c r="BO351" t="s">
        <v>181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181</v>
      </c>
      <c r="BZ351">
        <v>0</v>
      </c>
      <c r="CA351">
        <v>0</v>
      </c>
      <c r="CB351" t="s">
        <v>181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181</v>
      </c>
      <c r="CO351">
        <v>0</v>
      </c>
      <c r="CP351">
        <f t="shared" si="209"/>
        <v>0</v>
      </c>
      <c r="CQ351">
        <f t="shared" si="210"/>
        <v>682.05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181</v>
      </c>
      <c r="DD351" t="s">
        <v>181</v>
      </c>
      <c r="DE351" t="s">
        <v>181</v>
      </c>
      <c r="DF351" t="s">
        <v>181</v>
      </c>
      <c r="DG351" t="s">
        <v>181</v>
      </c>
      <c r="DH351" t="s">
        <v>181</v>
      </c>
      <c r="DI351" t="s">
        <v>181</v>
      </c>
      <c r="DJ351" t="s">
        <v>181</v>
      </c>
      <c r="DK351" t="s">
        <v>181</v>
      </c>
      <c r="DL351" t="s">
        <v>181</v>
      </c>
      <c r="DM351" t="s">
        <v>181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523</v>
      </c>
      <c r="DW351" t="s">
        <v>523</v>
      </c>
      <c r="DX351">
        <v>1</v>
      </c>
      <c r="DZ351" t="s">
        <v>181</v>
      </c>
      <c r="EA351" t="s">
        <v>181</v>
      </c>
      <c r="EB351" t="s">
        <v>181</v>
      </c>
      <c r="EC351" t="s">
        <v>181</v>
      </c>
      <c r="EE351">
        <v>82815331</v>
      </c>
      <c r="EF351">
        <v>8</v>
      </c>
      <c r="EG351" t="s">
        <v>531</v>
      </c>
      <c r="EH351">
        <v>0</v>
      </c>
      <c r="EI351" t="s">
        <v>181</v>
      </c>
      <c r="EJ351">
        <v>1</v>
      </c>
      <c r="EK351">
        <v>1100</v>
      </c>
      <c r="EL351" t="s">
        <v>532</v>
      </c>
      <c r="EM351" t="s">
        <v>533</v>
      </c>
      <c r="EO351" t="s">
        <v>181</v>
      </c>
      <c r="EQ351">
        <v>132096</v>
      </c>
      <c r="ER351">
        <v>682.05</v>
      </c>
      <c r="ES351">
        <v>682.05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792.02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560</v>
      </c>
      <c r="GD351">
        <v>1</v>
      </c>
      <c r="GF351">
        <v>-64037696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0</v>
      </c>
      <c r="GN351">
        <f t="shared" si="222"/>
        <v>0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181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387</v>
      </c>
      <c r="HF351" t="s">
        <v>386</v>
      </c>
      <c r="HG351">
        <f t="shared" si="228"/>
        <v>0</v>
      </c>
      <c r="HM351" t="s">
        <v>181</v>
      </c>
      <c r="HN351" t="s">
        <v>181</v>
      </c>
      <c r="HO351" t="s">
        <v>181</v>
      </c>
      <c r="HP351" t="s">
        <v>181</v>
      </c>
      <c r="HQ351" t="s">
        <v>181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181</v>
      </c>
      <c r="F352" s="8" t="s">
        <v>492</v>
      </c>
      <c r="G352" s="8" t="s">
        <v>561</v>
      </c>
      <c r="H352" s="8" t="s">
        <v>523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  <c r="N352" s="8">
        <f t="shared" si="188"/>
        <v>0</v>
      </c>
      <c r="O352" s="8">
        <f t="shared" si="189"/>
        <v>0</v>
      </c>
      <c r="P352" s="8">
        <f t="shared" si="190"/>
        <v>0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-1</v>
      </c>
      <c r="AB352" s="8">
        <f t="shared" si="200"/>
        <v>1094.31</v>
      </c>
      <c r="AC352" s="8">
        <f t="shared" si="201"/>
        <v>1094.31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1094.31</v>
      </c>
      <c r="AL352" s="8">
        <v>1094.31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181</v>
      </c>
      <c r="BE352" s="8" t="s">
        <v>181</v>
      </c>
      <c r="BF352" s="8" t="s">
        <v>181</v>
      </c>
      <c r="BG352" s="8" t="s">
        <v>181</v>
      </c>
      <c r="BH352" s="8">
        <v>3</v>
      </c>
      <c r="BI352" s="8">
        <v>1</v>
      </c>
      <c r="BJ352" s="8" t="s">
        <v>181</v>
      </c>
      <c r="BK352" s="8"/>
      <c r="BL352" s="8"/>
      <c r="BM352" s="8">
        <v>1100</v>
      </c>
      <c r="BN352" s="8">
        <v>0</v>
      </c>
      <c r="BO352" s="8" t="s">
        <v>181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181</v>
      </c>
      <c r="BZ352" s="8">
        <v>0</v>
      </c>
      <c r="CA352" s="8">
        <v>0</v>
      </c>
      <c r="CB352" s="8" t="s">
        <v>181</v>
      </c>
      <c r="CC352" s="8"/>
      <c r="CD352" s="8"/>
      <c r="CE352" s="8">
        <v>0</v>
      </c>
      <c r="CF352" s="8">
        <v>0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181</v>
      </c>
      <c r="CO352" s="8">
        <v>0</v>
      </c>
      <c r="CP352" s="8">
        <f t="shared" si="209"/>
        <v>0</v>
      </c>
      <c r="CQ352" s="8">
        <f t="shared" si="210"/>
        <v>1094.31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181</v>
      </c>
      <c r="DD352" s="8" t="s">
        <v>181</v>
      </c>
      <c r="DE352" s="8" t="s">
        <v>181</v>
      </c>
      <c r="DF352" s="8" t="s">
        <v>181</v>
      </c>
      <c r="DG352" s="8" t="s">
        <v>181</v>
      </c>
      <c r="DH352" s="8" t="s">
        <v>181</v>
      </c>
      <c r="DI352" s="8" t="s">
        <v>181</v>
      </c>
      <c r="DJ352" s="8" t="s">
        <v>181</v>
      </c>
      <c r="DK352" s="8" t="s">
        <v>181</v>
      </c>
      <c r="DL352" s="8" t="s">
        <v>181</v>
      </c>
      <c r="DM352" s="8" t="s">
        <v>181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523</v>
      </c>
      <c r="DW352" s="8" t="s">
        <v>523</v>
      </c>
      <c r="DX352" s="8">
        <v>1</v>
      </c>
      <c r="DY352" s="8"/>
      <c r="DZ352" s="8" t="s">
        <v>181</v>
      </c>
      <c r="EA352" s="8" t="s">
        <v>181</v>
      </c>
      <c r="EB352" s="8" t="s">
        <v>181</v>
      </c>
      <c r="EC352" s="8" t="s">
        <v>181</v>
      </c>
      <c r="ED352" s="8"/>
      <c r="EE352" s="8">
        <v>82815331</v>
      </c>
      <c r="EF352" s="8">
        <v>8</v>
      </c>
      <c r="EG352" s="8" t="s">
        <v>531</v>
      </c>
      <c r="EH352" s="8">
        <v>0</v>
      </c>
      <c r="EI352" s="8" t="s">
        <v>181</v>
      </c>
      <c r="EJ352" s="8">
        <v>1</v>
      </c>
      <c r="EK352" s="8">
        <v>1100</v>
      </c>
      <c r="EL352" s="8" t="s">
        <v>532</v>
      </c>
      <c r="EM352" s="8" t="s">
        <v>533</v>
      </c>
      <c r="EN352" s="8"/>
      <c r="EO352" s="8" t="s">
        <v>181</v>
      </c>
      <c r="EP352" s="8"/>
      <c r="EQ352" s="8">
        <v>132096</v>
      </c>
      <c r="ER352" s="8">
        <v>1094.31</v>
      </c>
      <c r="ES352" s="8">
        <v>1094.31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1270.75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562</v>
      </c>
      <c r="GB352" s="8"/>
      <c r="GC352" s="8"/>
      <c r="GD352" s="8">
        <v>1</v>
      </c>
      <c r="GE352" s="8"/>
      <c r="GF352" s="8">
        <v>1315671656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0</v>
      </c>
      <c r="GN352" s="8">
        <f t="shared" si="222"/>
        <v>0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181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387</v>
      </c>
      <c r="HF352" s="8" t="s">
        <v>386</v>
      </c>
      <c r="HG352" s="8">
        <f t="shared" si="228"/>
        <v>0</v>
      </c>
      <c r="HH352" s="8"/>
      <c r="HI352" s="8"/>
      <c r="HJ352" s="8"/>
      <c r="HK352" s="8"/>
      <c r="HL352" s="8"/>
      <c r="HM352" s="8" t="s">
        <v>181</v>
      </c>
      <c r="HN352" s="8" t="s">
        <v>181</v>
      </c>
      <c r="HO352" s="8" t="s">
        <v>181</v>
      </c>
      <c r="HP352" s="8" t="s">
        <v>181</v>
      </c>
      <c r="HQ352" s="8" t="s">
        <v>181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181</v>
      </c>
      <c r="F353" t="s">
        <v>492</v>
      </c>
      <c r="G353" t="s">
        <v>561</v>
      </c>
      <c r="H353" t="s">
        <v>523</v>
      </c>
      <c r="I353">
        <v>0</v>
      </c>
      <c r="J353">
        <v>0</v>
      </c>
      <c r="K353">
        <v>0</v>
      </c>
      <c r="L353">
        <v>0</v>
      </c>
      <c r="M353">
        <v>0</v>
      </c>
      <c r="N353">
        <f t="shared" si="188"/>
        <v>0</v>
      </c>
      <c r="O353">
        <f t="shared" si="189"/>
        <v>0</v>
      </c>
      <c r="P353">
        <f t="shared" si="190"/>
        <v>0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-1</v>
      </c>
      <c r="AB353">
        <f t="shared" si="200"/>
        <v>1094.31</v>
      </c>
      <c r="AC353">
        <f t="shared" si="201"/>
        <v>1094.31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1094.31</v>
      </c>
      <c r="AL353">
        <v>1094.31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181</v>
      </c>
      <c r="BE353" t="s">
        <v>181</v>
      </c>
      <c r="BF353" t="s">
        <v>181</v>
      </c>
      <c r="BG353" t="s">
        <v>181</v>
      </c>
      <c r="BH353">
        <v>3</v>
      </c>
      <c r="BI353">
        <v>1</v>
      </c>
      <c r="BJ353" t="s">
        <v>181</v>
      </c>
      <c r="BM353">
        <v>1100</v>
      </c>
      <c r="BN353">
        <v>0</v>
      </c>
      <c r="BO353" t="s">
        <v>181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181</v>
      </c>
      <c r="BZ353">
        <v>0</v>
      </c>
      <c r="CA353">
        <v>0</v>
      </c>
      <c r="CB353" t="s">
        <v>181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181</v>
      </c>
      <c r="CO353">
        <v>0</v>
      </c>
      <c r="CP353">
        <f t="shared" si="209"/>
        <v>0</v>
      </c>
      <c r="CQ353">
        <f t="shared" si="210"/>
        <v>1094.31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181</v>
      </c>
      <c r="DD353" t="s">
        <v>181</v>
      </c>
      <c r="DE353" t="s">
        <v>181</v>
      </c>
      <c r="DF353" t="s">
        <v>181</v>
      </c>
      <c r="DG353" t="s">
        <v>181</v>
      </c>
      <c r="DH353" t="s">
        <v>181</v>
      </c>
      <c r="DI353" t="s">
        <v>181</v>
      </c>
      <c r="DJ353" t="s">
        <v>181</v>
      </c>
      <c r="DK353" t="s">
        <v>181</v>
      </c>
      <c r="DL353" t="s">
        <v>181</v>
      </c>
      <c r="DM353" t="s">
        <v>181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523</v>
      </c>
      <c r="DW353" t="s">
        <v>523</v>
      </c>
      <c r="DX353">
        <v>1</v>
      </c>
      <c r="DZ353" t="s">
        <v>181</v>
      </c>
      <c r="EA353" t="s">
        <v>181</v>
      </c>
      <c r="EB353" t="s">
        <v>181</v>
      </c>
      <c r="EC353" t="s">
        <v>181</v>
      </c>
      <c r="EE353">
        <v>82815331</v>
      </c>
      <c r="EF353">
        <v>8</v>
      </c>
      <c r="EG353" t="s">
        <v>531</v>
      </c>
      <c r="EH353">
        <v>0</v>
      </c>
      <c r="EI353" t="s">
        <v>181</v>
      </c>
      <c r="EJ353">
        <v>1</v>
      </c>
      <c r="EK353">
        <v>1100</v>
      </c>
      <c r="EL353" t="s">
        <v>532</v>
      </c>
      <c r="EM353" t="s">
        <v>533</v>
      </c>
      <c r="EO353" t="s">
        <v>181</v>
      </c>
      <c r="EQ353">
        <v>132096</v>
      </c>
      <c r="ER353">
        <v>1094.31</v>
      </c>
      <c r="ES353">
        <v>1094.31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1270.75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562</v>
      </c>
      <c r="GD353">
        <v>1</v>
      </c>
      <c r="GF353">
        <v>1315671656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0</v>
      </c>
      <c r="GN353">
        <f t="shared" si="222"/>
        <v>0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181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387</v>
      </c>
      <c r="HF353" t="s">
        <v>386</v>
      </c>
      <c r="HG353">
        <f t="shared" si="228"/>
        <v>0</v>
      </c>
      <c r="HM353" t="s">
        <v>181</v>
      </c>
      <c r="HN353" t="s">
        <v>181</v>
      </c>
      <c r="HO353" t="s">
        <v>181</v>
      </c>
      <c r="HP353" t="s">
        <v>181</v>
      </c>
      <c r="HQ353" t="s">
        <v>181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563</v>
      </c>
      <c r="F354" s="8" t="s">
        <v>492</v>
      </c>
      <c r="G354" s="8" t="s">
        <v>564</v>
      </c>
      <c r="H354" s="8" t="s">
        <v>523</v>
      </c>
      <c r="I354" s="8">
        <v>0</v>
      </c>
      <c r="J354" s="8">
        <v>0</v>
      </c>
      <c r="K354" s="8">
        <v>0</v>
      </c>
      <c r="L354" s="8">
        <v>2</v>
      </c>
      <c r="M354" s="8">
        <v>0</v>
      </c>
      <c r="N354" s="8">
        <f t="shared" si="188"/>
        <v>2</v>
      </c>
      <c r="O354" s="8">
        <f t="shared" si="189"/>
        <v>0</v>
      </c>
      <c r="P354" s="8">
        <f t="shared" si="190"/>
        <v>0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85260822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181</v>
      </c>
      <c r="BE354" s="8" t="s">
        <v>181</v>
      </c>
      <c r="BF354" s="8" t="s">
        <v>181</v>
      </c>
      <c r="BG354" s="8" t="s">
        <v>181</v>
      </c>
      <c r="BH354" s="8">
        <v>3</v>
      </c>
      <c r="BI354" s="8">
        <v>1</v>
      </c>
      <c r="BJ354" s="8" t="s">
        <v>181</v>
      </c>
      <c r="BK354" s="8"/>
      <c r="BL354" s="8"/>
      <c r="BM354" s="8">
        <v>1100</v>
      </c>
      <c r="BN354" s="8">
        <v>0</v>
      </c>
      <c r="BO354" s="8" t="s">
        <v>181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181</v>
      </c>
      <c r="BZ354" s="8">
        <v>0</v>
      </c>
      <c r="CA354" s="8">
        <v>0</v>
      </c>
      <c r="CB354" s="8" t="s">
        <v>181</v>
      </c>
      <c r="CC354" s="8"/>
      <c r="CD354" s="8"/>
      <c r="CE354" s="8">
        <v>0</v>
      </c>
      <c r="CF354" s="8">
        <v>0</v>
      </c>
      <c r="CG354" s="8">
        <v>0</v>
      </c>
      <c r="CH354" s="8">
        <v>25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181</v>
      </c>
      <c r="CO354" s="8">
        <v>0</v>
      </c>
      <c r="CP354" s="8">
        <f t="shared" si="209"/>
        <v>0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181</v>
      </c>
      <c r="DD354" s="8" t="s">
        <v>181</v>
      </c>
      <c r="DE354" s="8" t="s">
        <v>181</v>
      </c>
      <c r="DF354" s="8" t="s">
        <v>181</v>
      </c>
      <c r="DG354" s="8" t="s">
        <v>181</v>
      </c>
      <c r="DH354" s="8" t="s">
        <v>181</v>
      </c>
      <c r="DI354" s="8" t="s">
        <v>181</v>
      </c>
      <c r="DJ354" s="8" t="s">
        <v>181</v>
      </c>
      <c r="DK354" s="8" t="s">
        <v>181</v>
      </c>
      <c r="DL354" s="8" t="s">
        <v>181</v>
      </c>
      <c r="DM354" s="8" t="s">
        <v>181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523</v>
      </c>
      <c r="DW354" s="8" t="s">
        <v>523</v>
      </c>
      <c r="DX354" s="8">
        <v>1</v>
      </c>
      <c r="DY354" s="8"/>
      <c r="DZ354" s="8" t="s">
        <v>181</v>
      </c>
      <c r="EA354" s="8" t="s">
        <v>181</v>
      </c>
      <c r="EB354" s="8" t="s">
        <v>181</v>
      </c>
      <c r="EC354" s="8" t="s">
        <v>181</v>
      </c>
      <c r="ED354" s="8"/>
      <c r="EE354" s="8">
        <v>82815331</v>
      </c>
      <c r="EF354" s="8">
        <v>8</v>
      </c>
      <c r="EG354" s="8" t="s">
        <v>531</v>
      </c>
      <c r="EH354" s="8">
        <v>0</v>
      </c>
      <c r="EI354" s="8" t="s">
        <v>181</v>
      </c>
      <c r="EJ354" s="8">
        <v>1</v>
      </c>
      <c r="EK354" s="8">
        <v>1100</v>
      </c>
      <c r="EL354" s="8" t="s">
        <v>532</v>
      </c>
      <c r="EM354" s="8" t="s">
        <v>533</v>
      </c>
      <c r="EN354" s="8"/>
      <c r="EO354" s="8" t="s">
        <v>181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565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0</v>
      </c>
      <c r="GN354" s="8">
        <f t="shared" si="222"/>
        <v>0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181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387</v>
      </c>
      <c r="HF354" s="8" t="s">
        <v>386</v>
      </c>
      <c r="HG354" s="8">
        <f t="shared" si="228"/>
        <v>0</v>
      </c>
      <c r="HH354" s="8"/>
      <c r="HI354" s="8"/>
      <c r="HJ354" s="8"/>
      <c r="HK354" s="8"/>
      <c r="HL354" s="8"/>
      <c r="HM354" s="8" t="s">
        <v>181</v>
      </c>
      <c r="HN354" s="8" t="s">
        <v>181</v>
      </c>
      <c r="HO354" s="8" t="s">
        <v>181</v>
      </c>
      <c r="HP354" s="8" t="s">
        <v>181</v>
      </c>
      <c r="HQ354" s="8" t="s">
        <v>181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563</v>
      </c>
      <c r="F355" t="s">
        <v>492</v>
      </c>
      <c r="G355" t="s">
        <v>564</v>
      </c>
      <c r="H355" t="s">
        <v>523</v>
      </c>
      <c r="I355">
        <v>0</v>
      </c>
      <c r="J355">
        <v>0</v>
      </c>
      <c r="K355">
        <v>0</v>
      </c>
      <c r="L355">
        <v>2</v>
      </c>
      <c r="M355">
        <v>0</v>
      </c>
      <c r="N355">
        <f t="shared" si="188"/>
        <v>2</v>
      </c>
      <c r="O355">
        <f t="shared" si="189"/>
        <v>0</v>
      </c>
      <c r="P355">
        <f t="shared" si="190"/>
        <v>0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85260757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181</v>
      </c>
      <c r="BE355" t="s">
        <v>181</v>
      </c>
      <c r="BF355" t="s">
        <v>181</v>
      </c>
      <c r="BG355" t="s">
        <v>181</v>
      </c>
      <c r="BH355">
        <v>3</v>
      </c>
      <c r="BI355">
        <v>1</v>
      </c>
      <c r="BJ355" t="s">
        <v>181</v>
      </c>
      <c r="BM355">
        <v>1100</v>
      </c>
      <c r="BN355">
        <v>0</v>
      </c>
      <c r="BO355" t="s">
        <v>181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181</v>
      </c>
      <c r="BZ355">
        <v>0</v>
      </c>
      <c r="CA355">
        <v>0</v>
      </c>
      <c r="CB355" t="s">
        <v>181</v>
      </c>
      <c r="CE355">
        <v>0</v>
      </c>
      <c r="CF355">
        <v>0</v>
      </c>
      <c r="CG355">
        <v>0</v>
      </c>
      <c r="CH355">
        <v>25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181</v>
      </c>
      <c r="CO355">
        <v>0</v>
      </c>
      <c r="CP355">
        <f t="shared" si="209"/>
        <v>0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181</v>
      </c>
      <c r="DD355" t="s">
        <v>181</v>
      </c>
      <c r="DE355" t="s">
        <v>181</v>
      </c>
      <c r="DF355" t="s">
        <v>181</v>
      </c>
      <c r="DG355" t="s">
        <v>181</v>
      </c>
      <c r="DH355" t="s">
        <v>181</v>
      </c>
      <c r="DI355" t="s">
        <v>181</v>
      </c>
      <c r="DJ355" t="s">
        <v>181</v>
      </c>
      <c r="DK355" t="s">
        <v>181</v>
      </c>
      <c r="DL355" t="s">
        <v>181</v>
      </c>
      <c r="DM355" t="s">
        <v>181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523</v>
      </c>
      <c r="DW355" t="s">
        <v>523</v>
      </c>
      <c r="DX355">
        <v>1</v>
      </c>
      <c r="DZ355" t="s">
        <v>181</v>
      </c>
      <c r="EA355" t="s">
        <v>181</v>
      </c>
      <c r="EB355" t="s">
        <v>181</v>
      </c>
      <c r="EC355" t="s">
        <v>181</v>
      </c>
      <c r="EE355">
        <v>82815331</v>
      </c>
      <c r="EF355">
        <v>8</v>
      </c>
      <c r="EG355" t="s">
        <v>531</v>
      </c>
      <c r="EH355">
        <v>0</v>
      </c>
      <c r="EI355" t="s">
        <v>181</v>
      </c>
      <c r="EJ355">
        <v>1</v>
      </c>
      <c r="EK355">
        <v>1100</v>
      </c>
      <c r="EL355" t="s">
        <v>532</v>
      </c>
      <c r="EM355" t="s">
        <v>533</v>
      </c>
      <c r="EO355" t="s">
        <v>181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565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0</v>
      </c>
      <c r="GN355">
        <f t="shared" si="222"/>
        <v>0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181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387</v>
      </c>
      <c r="HF355" t="s">
        <v>386</v>
      </c>
      <c r="HG355">
        <f t="shared" si="228"/>
        <v>0</v>
      </c>
      <c r="HM355" t="s">
        <v>181</v>
      </c>
      <c r="HN355" t="s">
        <v>181</v>
      </c>
      <c r="HO355" t="s">
        <v>181</v>
      </c>
      <c r="HP355" t="s">
        <v>181</v>
      </c>
      <c r="HQ355" t="s">
        <v>181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566</v>
      </c>
      <c r="F356" s="8" t="s">
        <v>492</v>
      </c>
      <c r="G356" s="8" t="s">
        <v>567</v>
      </c>
      <c r="H356" s="8" t="s">
        <v>523</v>
      </c>
      <c r="I356" s="8">
        <v>0</v>
      </c>
      <c r="J356" s="8">
        <v>0</v>
      </c>
      <c r="K356" s="8">
        <v>0</v>
      </c>
      <c r="L356" s="8">
        <v>2</v>
      </c>
      <c r="M356" s="8">
        <v>0</v>
      </c>
      <c r="N356" s="8">
        <f t="shared" si="188"/>
        <v>2</v>
      </c>
      <c r="O356" s="8">
        <f t="shared" si="189"/>
        <v>0</v>
      </c>
      <c r="P356" s="8">
        <f t="shared" si="190"/>
        <v>0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85260822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181</v>
      </c>
      <c r="BE356" s="8" t="s">
        <v>181</v>
      </c>
      <c r="BF356" s="8" t="s">
        <v>181</v>
      </c>
      <c r="BG356" s="8" t="s">
        <v>181</v>
      </c>
      <c r="BH356" s="8">
        <v>3</v>
      </c>
      <c r="BI356" s="8">
        <v>1</v>
      </c>
      <c r="BJ356" s="8" t="s">
        <v>181</v>
      </c>
      <c r="BK356" s="8"/>
      <c r="BL356" s="8"/>
      <c r="BM356" s="8">
        <v>1100</v>
      </c>
      <c r="BN356" s="8">
        <v>0</v>
      </c>
      <c r="BO356" s="8" t="s">
        <v>181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181</v>
      </c>
      <c r="BZ356" s="8">
        <v>0</v>
      </c>
      <c r="CA356" s="8">
        <v>0</v>
      </c>
      <c r="CB356" s="8" t="s">
        <v>181</v>
      </c>
      <c r="CC356" s="8"/>
      <c r="CD356" s="8"/>
      <c r="CE356" s="8">
        <v>0</v>
      </c>
      <c r="CF356" s="8">
        <v>0</v>
      </c>
      <c r="CG356" s="8">
        <v>0</v>
      </c>
      <c r="CH356" s="8">
        <v>26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181</v>
      </c>
      <c r="CO356" s="8">
        <v>0</v>
      </c>
      <c r="CP356" s="8">
        <f t="shared" si="209"/>
        <v>0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181</v>
      </c>
      <c r="DD356" s="8" t="s">
        <v>181</v>
      </c>
      <c r="DE356" s="8" t="s">
        <v>181</v>
      </c>
      <c r="DF356" s="8" t="s">
        <v>181</v>
      </c>
      <c r="DG356" s="8" t="s">
        <v>181</v>
      </c>
      <c r="DH356" s="8" t="s">
        <v>181</v>
      </c>
      <c r="DI356" s="8" t="s">
        <v>181</v>
      </c>
      <c r="DJ356" s="8" t="s">
        <v>181</v>
      </c>
      <c r="DK356" s="8" t="s">
        <v>181</v>
      </c>
      <c r="DL356" s="8" t="s">
        <v>181</v>
      </c>
      <c r="DM356" s="8" t="s">
        <v>181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523</v>
      </c>
      <c r="DW356" s="8" t="s">
        <v>523</v>
      </c>
      <c r="DX356" s="8">
        <v>1</v>
      </c>
      <c r="DY356" s="8"/>
      <c r="DZ356" s="8" t="s">
        <v>181</v>
      </c>
      <c r="EA356" s="8" t="s">
        <v>181</v>
      </c>
      <c r="EB356" s="8" t="s">
        <v>181</v>
      </c>
      <c r="EC356" s="8" t="s">
        <v>181</v>
      </c>
      <c r="ED356" s="8"/>
      <c r="EE356" s="8">
        <v>82815331</v>
      </c>
      <c r="EF356" s="8">
        <v>8</v>
      </c>
      <c r="EG356" s="8" t="s">
        <v>531</v>
      </c>
      <c r="EH356" s="8">
        <v>0</v>
      </c>
      <c r="EI356" s="8" t="s">
        <v>181</v>
      </c>
      <c r="EJ356" s="8">
        <v>1</v>
      </c>
      <c r="EK356" s="8">
        <v>1100</v>
      </c>
      <c r="EL356" s="8" t="s">
        <v>532</v>
      </c>
      <c r="EM356" s="8" t="s">
        <v>533</v>
      </c>
      <c r="EN356" s="8"/>
      <c r="EO356" s="8" t="s">
        <v>181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568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0</v>
      </c>
      <c r="GN356" s="8">
        <f t="shared" si="222"/>
        <v>0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181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387</v>
      </c>
      <c r="HF356" s="8" t="s">
        <v>386</v>
      </c>
      <c r="HG356" s="8">
        <f t="shared" si="228"/>
        <v>0</v>
      </c>
      <c r="HH356" s="8"/>
      <c r="HI356" s="8"/>
      <c r="HJ356" s="8"/>
      <c r="HK356" s="8"/>
      <c r="HL356" s="8"/>
      <c r="HM356" s="8" t="s">
        <v>181</v>
      </c>
      <c r="HN356" s="8" t="s">
        <v>181</v>
      </c>
      <c r="HO356" s="8" t="s">
        <v>181</v>
      </c>
      <c r="HP356" s="8" t="s">
        <v>181</v>
      </c>
      <c r="HQ356" s="8" t="s">
        <v>181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566</v>
      </c>
      <c r="F357" t="s">
        <v>492</v>
      </c>
      <c r="G357" t="s">
        <v>567</v>
      </c>
      <c r="H357" t="s">
        <v>523</v>
      </c>
      <c r="I357">
        <v>0</v>
      </c>
      <c r="J357">
        <v>0</v>
      </c>
      <c r="K357">
        <v>0</v>
      </c>
      <c r="L357">
        <v>2</v>
      </c>
      <c r="M357">
        <v>0</v>
      </c>
      <c r="N357">
        <f t="shared" si="188"/>
        <v>2</v>
      </c>
      <c r="O357">
        <f t="shared" si="189"/>
        <v>0</v>
      </c>
      <c r="P357">
        <f t="shared" si="190"/>
        <v>0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85260757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181</v>
      </c>
      <c r="BE357" t="s">
        <v>181</v>
      </c>
      <c r="BF357" t="s">
        <v>181</v>
      </c>
      <c r="BG357" t="s">
        <v>181</v>
      </c>
      <c r="BH357">
        <v>3</v>
      </c>
      <c r="BI357">
        <v>1</v>
      </c>
      <c r="BJ357" t="s">
        <v>181</v>
      </c>
      <c r="BM357">
        <v>1100</v>
      </c>
      <c r="BN357">
        <v>0</v>
      </c>
      <c r="BO357" t="s">
        <v>181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181</v>
      </c>
      <c r="BZ357">
        <v>0</v>
      </c>
      <c r="CA357">
        <v>0</v>
      </c>
      <c r="CB357" t="s">
        <v>181</v>
      </c>
      <c r="CE357">
        <v>0</v>
      </c>
      <c r="CF357">
        <v>0</v>
      </c>
      <c r="CG357">
        <v>0</v>
      </c>
      <c r="CH357">
        <v>26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181</v>
      </c>
      <c r="CO357">
        <v>0</v>
      </c>
      <c r="CP357">
        <f t="shared" si="209"/>
        <v>0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181</v>
      </c>
      <c r="DD357" t="s">
        <v>181</v>
      </c>
      <c r="DE357" t="s">
        <v>181</v>
      </c>
      <c r="DF357" t="s">
        <v>181</v>
      </c>
      <c r="DG357" t="s">
        <v>181</v>
      </c>
      <c r="DH357" t="s">
        <v>181</v>
      </c>
      <c r="DI357" t="s">
        <v>181</v>
      </c>
      <c r="DJ357" t="s">
        <v>181</v>
      </c>
      <c r="DK357" t="s">
        <v>181</v>
      </c>
      <c r="DL357" t="s">
        <v>181</v>
      </c>
      <c r="DM357" t="s">
        <v>181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523</v>
      </c>
      <c r="DW357" t="s">
        <v>523</v>
      </c>
      <c r="DX357">
        <v>1</v>
      </c>
      <c r="DZ357" t="s">
        <v>181</v>
      </c>
      <c r="EA357" t="s">
        <v>181</v>
      </c>
      <c r="EB357" t="s">
        <v>181</v>
      </c>
      <c r="EC357" t="s">
        <v>181</v>
      </c>
      <c r="EE357">
        <v>82815331</v>
      </c>
      <c r="EF357">
        <v>8</v>
      </c>
      <c r="EG357" t="s">
        <v>531</v>
      </c>
      <c r="EH357">
        <v>0</v>
      </c>
      <c r="EI357" t="s">
        <v>181</v>
      </c>
      <c r="EJ357">
        <v>1</v>
      </c>
      <c r="EK357">
        <v>1100</v>
      </c>
      <c r="EL357" t="s">
        <v>532</v>
      </c>
      <c r="EM357" t="s">
        <v>533</v>
      </c>
      <c r="EO357" t="s">
        <v>181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568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0</v>
      </c>
      <c r="GN357">
        <f t="shared" si="222"/>
        <v>0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181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387</v>
      </c>
      <c r="HF357" t="s">
        <v>386</v>
      </c>
      <c r="HG357">
        <f t="shared" si="228"/>
        <v>0</v>
      </c>
      <c r="HM357" t="s">
        <v>181</v>
      </c>
      <c r="HN357" t="s">
        <v>181</v>
      </c>
      <c r="HO357" t="s">
        <v>181</v>
      </c>
      <c r="HP357" t="s">
        <v>181</v>
      </c>
      <c r="HQ357" t="s">
        <v>181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153</v>
      </c>
      <c r="F358" s="8" t="s">
        <v>492</v>
      </c>
      <c r="G358" s="8" t="s">
        <v>569</v>
      </c>
      <c r="H358" s="8" t="s">
        <v>523</v>
      </c>
      <c r="I358" s="8">
        <v>2</v>
      </c>
      <c r="J358" s="8">
        <v>0</v>
      </c>
      <c r="K358" s="8">
        <v>2</v>
      </c>
      <c r="L358" s="8">
        <v>2</v>
      </c>
      <c r="M358" s="8">
        <v>0</v>
      </c>
      <c r="N358" s="8">
        <f t="shared" si="188"/>
        <v>2</v>
      </c>
      <c r="O358" s="8">
        <f t="shared" si="189"/>
        <v>157.9</v>
      </c>
      <c r="P358" s="8">
        <f t="shared" si="190"/>
        <v>157.9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85260822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181</v>
      </c>
      <c r="BE358" s="8" t="s">
        <v>181</v>
      </c>
      <c r="BF358" s="8" t="s">
        <v>181</v>
      </c>
      <c r="BG358" s="8" t="s">
        <v>181</v>
      </c>
      <c r="BH358" s="8">
        <v>3</v>
      </c>
      <c r="BI358" s="8">
        <v>1</v>
      </c>
      <c r="BJ358" s="8" t="s">
        <v>181</v>
      </c>
      <c r="BK358" s="8"/>
      <c r="BL358" s="8"/>
      <c r="BM358" s="8">
        <v>1100</v>
      </c>
      <c r="BN358" s="8">
        <v>0</v>
      </c>
      <c r="BO358" s="8" t="s">
        <v>181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181</v>
      </c>
      <c r="BZ358" s="8">
        <v>0</v>
      </c>
      <c r="CA358" s="8">
        <v>0</v>
      </c>
      <c r="CB358" s="8" t="s">
        <v>181</v>
      </c>
      <c r="CC358" s="8"/>
      <c r="CD358" s="8"/>
      <c r="CE358" s="8">
        <v>0</v>
      </c>
      <c r="CF358" s="8">
        <v>0</v>
      </c>
      <c r="CG358" s="8">
        <v>0</v>
      </c>
      <c r="CH358" s="8">
        <v>27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181</v>
      </c>
      <c r="CO358" s="8">
        <v>0</v>
      </c>
      <c r="CP358" s="8">
        <f t="shared" si="209"/>
        <v>157.9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181</v>
      </c>
      <c r="DD358" s="8" t="s">
        <v>181</v>
      </c>
      <c r="DE358" s="8" t="s">
        <v>181</v>
      </c>
      <c r="DF358" s="8" t="s">
        <v>181</v>
      </c>
      <c r="DG358" s="8" t="s">
        <v>181</v>
      </c>
      <c r="DH358" s="8" t="s">
        <v>181</v>
      </c>
      <c r="DI358" s="8" t="s">
        <v>181</v>
      </c>
      <c r="DJ358" s="8" t="s">
        <v>181</v>
      </c>
      <c r="DK358" s="8" t="s">
        <v>181</v>
      </c>
      <c r="DL358" s="8" t="s">
        <v>181</v>
      </c>
      <c r="DM358" s="8" t="s">
        <v>181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523</v>
      </c>
      <c r="DW358" s="8" t="s">
        <v>523</v>
      </c>
      <c r="DX358" s="8">
        <v>1</v>
      </c>
      <c r="DY358" s="8"/>
      <c r="DZ358" s="8" t="s">
        <v>181</v>
      </c>
      <c r="EA358" s="8" t="s">
        <v>181</v>
      </c>
      <c r="EB358" s="8" t="s">
        <v>181</v>
      </c>
      <c r="EC358" s="8" t="s">
        <v>181</v>
      </c>
      <c r="ED358" s="8"/>
      <c r="EE358" s="8">
        <v>82815331</v>
      </c>
      <c r="EF358" s="8">
        <v>8</v>
      </c>
      <c r="EG358" s="8" t="s">
        <v>531</v>
      </c>
      <c r="EH358" s="8">
        <v>0</v>
      </c>
      <c r="EI358" s="8" t="s">
        <v>181</v>
      </c>
      <c r="EJ358" s="8">
        <v>1</v>
      </c>
      <c r="EK358" s="8">
        <v>1100</v>
      </c>
      <c r="EL358" s="8" t="s">
        <v>532</v>
      </c>
      <c r="EM358" s="8" t="s">
        <v>533</v>
      </c>
      <c r="EN358" s="8"/>
      <c r="EO358" s="8" t="s">
        <v>181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570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157.9</v>
      </c>
      <c r="GN358" s="8">
        <f t="shared" si="222"/>
        <v>157.9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181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387</v>
      </c>
      <c r="HF358" s="8" t="s">
        <v>386</v>
      </c>
      <c r="HG358" s="8">
        <f t="shared" si="228"/>
        <v>157.9</v>
      </c>
      <c r="HH358" s="8"/>
      <c r="HI358" s="8"/>
      <c r="HJ358" s="8"/>
      <c r="HK358" s="8"/>
      <c r="HL358" s="8"/>
      <c r="HM358" s="8" t="s">
        <v>181</v>
      </c>
      <c r="HN358" s="8" t="s">
        <v>181</v>
      </c>
      <c r="HO358" s="8" t="s">
        <v>181</v>
      </c>
      <c r="HP358" s="8" t="s">
        <v>181</v>
      </c>
      <c r="HQ358" s="8" t="s">
        <v>181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153</v>
      </c>
      <c r="F359" t="s">
        <v>492</v>
      </c>
      <c r="G359" t="s">
        <v>569</v>
      </c>
      <c r="H359" t="s">
        <v>523</v>
      </c>
      <c r="I359">
        <v>2</v>
      </c>
      <c r="J359">
        <v>0</v>
      </c>
      <c r="K359">
        <v>2</v>
      </c>
      <c r="L359">
        <v>2</v>
      </c>
      <c r="M359">
        <v>0</v>
      </c>
      <c r="N359">
        <f t="shared" si="188"/>
        <v>2</v>
      </c>
      <c r="O359">
        <f t="shared" si="189"/>
        <v>157.9</v>
      </c>
      <c r="P359">
        <f t="shared" si="190"/>
        <v>157.9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85260757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181</v>
      </c>
      <c r="BE359" t="s">
        <v>181</v>
      </c>
      <c r="BF359" t="s">
        <v>181</v>
      </c>
      <c r="BG359" t="s">
        <v>181</v>
      </c>
      <c r="BH359">
        <v>3</v>
      </c>
      <c r="BI359">
        <v>1</v>
      </c>
      <c r="BJ359" t="s">
        <v>181</v>
      </c>
      <c r="BM359">
        <v>1100</v>
      </c>
      <c r="BN359">
        <v>0</v>
      </c>
      <c r="BO359" t="s">
        <v>181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181</v>
      </c>
      <c r="BZ359">
        <v>0</v>
      </c>
      <c r="CA359">
        <v>0</v>
      </c>
      <c r="CB359" t="s">
        <v>181</v>
      </c>
      <c r="CE359">
        <v>0</v>
      </c>
      <c r="CF359">
        <v>0</v>
      </c>
      <c r="CG359">
        <v>0</v>
      </c>
      <c r="CH359">
        <v>27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181</v>
      </c>
      <c r="CO359">
        <v>0</v>
      </c>
      <c r="CP359">
        <f t="shared" si="209"/>
        <v>157.9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181</v>
      </c>
      <c r="DD359" t="s">
        <v>181</v>
      </c>
      <c r="DE359" t="s">
        <v>181</v>
      </c>
      <c r="DF359" t="s">
        <v>181</v>
      </c>
      <c r="DG359" t="s">
        <v>181</v>
      </c>
      <c r="DH359" t="s">
        <v>181</v>
      </c>
      <c r="DI359" t="s">
        <v>181</v>
      </c>
      <c r="DJ359" t="s">
        <v>181</v>
      </c>
      <c r="DK359" t="s">
        <v>181</v>
      </c>
      <c r="DL359" t="s">
        <v>181</v>
      </c>
      <c r="DM359" t="s">
        <v>181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523</v>
      </c>
      <c r="DW359" t="s">
        <v>523</v>
      </c>
      <c r="DX359">
        <v>1</v>
      </c>
      <c r="DZ359" t="s">
        <v>181</v>
      </c>
      <c r="EA359" t="s">
        <v>181</v>
      </c>
      <c r="EB359" t="s">
        <v>181</v>
      </c>
      <c r="EC359" t="s">
        <v>181</v>
      </c>
      <c r="EE359">
        <v>82815331</v>
      </c>
      <c r="EF359">
        <v>8</v>
      </c>
      <c r="EG359" t="s">
        <v>531</v>
      </c>
      <c r="EH359">
        <v>0</v>
      </c>
      <c r="EI359" t="s">
        <v>181</v>
      </c>
      <c r="EJ359">
        <v>1</v>
      </c>
      <c r="EK359">
        <v>1100</v>
      </c>
      <c r="EL359" t="s">
        <v>532</v>
      </c>
      <c r="EM359" t="s">
        <v>533</v>
      </c>
      <c r="EO359" t="s">
        <v>181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570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157.9</v>
      </c>
      <c r="GN359">
        <f t="shared" si="222"/>
        <v>157.9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181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387</v>
      </c>
      <c r="HF359" t="s">
        <v>386</v>
      </c>
      <c r="HG359">
        <f t="shared" si="228"/>
        <v>157.9</v>
      </c>
      <c r="HM359" t="s">
        <v>181</v>
      </c>
      <c r="HN359" t="s">
        <v>181</v>
      </c>
      <c r="HO359" t="s">
        <v>181</v>
      </c>
      <c r="HP359" t="s">
        <v>181</v>
      </c>
      <c r="HQ359" t="s">
        <v>181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155</v>
      </c>
      <c r="F360" s="8" t="s">
        <v>492</v>
      </c>
      <c r="G360" s="8" t="s">
        <v>571</v>
      </c>
      <c r="H360" s="8" t="s">
        <v>523</v>
      </c>
      <c r="I360" s="8">
        <v>1</v>
      </c>
      <c r="J360" s="8">
        <v>0</v>
      </c>
      <c r="K360" s="8">
        <v>1</v>
      </c>
      <c r="L360" s="8">
        <v>4</v>
      </c>
      <c r="M360" s="8">
        <v>0</v>
      </c>
      <c r="N360" s="8">
        <f t="shared" si="188"/>
        <v>4</v>
      </c>
      <c r="O360" s="8">
        <f t="shared" si="189"/>
        <v>32.78</v>
      </c>
      <c r="P360" s="8">
        <f t="shared" si="190"/>
        <v>32.78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85260822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181</v>
      </c>
      <c r="BE360" s="8" t="s">
        <v>181</v>
      </c>
      <c r="BF360" s="8" t="s">
        <v>181</v>
      </c>
      <c r="BG360" s="8" t="s">
        <v>181</v>
      </c>
      <c r="BH360" s="8">
        <v>3</v>
      </c>
      <c r="BI360" s="8">
        <v>1</v>
      </c>
      <c r="BJ360" s="8" t="s">
        <v>181</v>
      </c>
      <c r="BK360" s="8"/>
      <c r="BL360" s="8"/>
      <c r="BM360" s="8">
        <v>1100</v>
      </c>
      <c r="BN360" s="8">
        <v>0</v>
      </c>
      <c r="BO360" s="8" t="s">
        <v>181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181</v>
      </c>
      <c r="BZ360" s="8">
        <v>0</v>
      </c>
      <c r="CA360" s="8">
        <v>0</v>
      </c>
      <c r="CB360" s="8" t="s">
        <v>181</v>
      </c>
      <c r="CC360" s="8"/>
      <c r="CD360" s="8"/>
      <c r="CE360" s="8">
        <v>0</v>
      </c>
      <c r="CF360" s="8">
        <v>0</v>
      </c>
      <c r="CG360" s="8">
        <v>0</v>
      </c>
      <c r="CH360" s="8">
        <v>28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181</v>
      </c>
      <c r="CO360" s="8">
        <v>0</v>
      </c>
      <c r="CP360" s="8">
        <f t="shared" si="209"/>
        <v>32.78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181</v>
      </c>
      <c r="DD360" s="8" t="s">
        <v>181</v>
      </c>
      <c r="DE360" s="8" t="s">
        <v>181</v>
      </c>
      <c r="DF360" s="8" t="s">
        <v>181</v>
      </c>
      <c r="DG360" s="8" t="s">
        <v>181</v>
      </c>
      <c r="DH360" s="8" t="s">
        <v>181</v>
      </c>
      <c r="DI360" s="8" t="s">
        <v>181</v>
      </c>
      <c r="DJ360" s="8" t="s">
        <v>181</v>
      </c>
      <c r="DK360" s="8" t="s">
        <v>181</v>
      </c>
      <c r="DL360" s="8" t="s">
        <v>181</v>
      </c>
      <c r="DM360" s="8" t="s">
        <v>181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523</v>
      </c>
      <c r="DW360" s="8" t="s">
        <v>523</v>
      </c>
      <c r="DX360" s="8">
        <v>1</v>
      </c>
      <c r="DY360" s="8"/>
      <c r="DZ360" s="8" t="s">
        <v>181</v>
      </c>
      <c r="EA360" s="8" t="s">
        <v>181</v>
      </c>
      <c r="EB360" s="8" t="s">
        <v>181</v>
      </c>
      <c r="EC360" s="8" t="s">
        <v>181</v>
      </c>
      <c r="ED360" s="8"/>
      <c r="EE360" s="8">
        <v>82815331</v>
      </c>
      <c r="EF360" s="8">
        <v>8</v>
      </c>
      <c r="EG360" s="8" t="s">
        <v>531</v>
      </c>
      <c r="EH360" s="8">
        <v>0</v>
      </c>
      <c r="EI360" s="8" t="s">
        <v>181</v>
      </c>
      <c r="EJ360" s="8">
        <v>1</v>
      </c>
      <c r="EK360" s="8">
        <v>1100</v>
      </c>
      <c r="EL360" s="8" t="s">
        <v>532</v>
      </c>
      <c r="EM360" s="8" t="s">
        <v>533</v>
      </c>
      <c r="EN360" s="8"/>
      <c r="EO360" s="8" t="s">
        <v>181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572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32.78</v>
      </c>
      <c r="GN360" s="8">
        <f t="shared" si="222"/>
        <v>32.78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181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387</v>
      </c>
      <c r="HF360" s="8" t="s">
        <v>386</v>
      </c>
      <c r="HG360" s="8">
        <f t="shared" si="228"/>
        <v>32.78</v>
      </c>
      <c r="HH360" s="8"/>
      <c r="HI360" s="8"/>
      <c r="HJ360" s="8"/>
      <c r="HK360" s="8"/>
      <c r="HL360" s="8"/>
      <c r="HM360" s="8" t="s">
        <v>181</v>
      </c>
      <c r="HN360" s="8" t="s">
        <v>181</v>
      </c>
      <c r="HO360" s="8" t="s">
        <v>181</v>
      </c>
      <c r="HP360" s="8" t="s">
        <v>181</v>
      </c>
      <c r="HQ360" s="8" t="s">
        <v>181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155</v>
      </c>
      <c r="F361" t="s">
        <v>492</v>
      </c>
      <c r="G361" t="s">
        <v>571</v>
      </c>
      <c r="H361" t="s">
        <v>523</v>
      </c>
      <c r="I361">
        <v>1</v>
      </c>
      <c r="J361">
        <v>0</v>
      </c>
      <c r="K361">
        <v>1</v>
      </c>
      <c r="L361">
        <v>4</v>
      </c>
      <c r="M361">
        <v>0</v>
      </c>
      <c r="N361">
        <f t="shared" si="188"/>
        <v>4</v>
      </c>
      <c r="O361">
        <f t="shared" si="189"/>
        <v>32.78</v>
      </c>
      <c r="P361">
        <f t="shared" si="190"/>
        <v>32.78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85260757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181</v>
      </c>
      <c r="BE361" t="s">
        <v>181</v>
      </c>
      <c r="BF361" t="s">
        <v>181</v>
      </c>
      <c r="BG361" t="s">
        <v>181</v>
      </c>
      <c r="BH361">
        <v>3</v>
      </c>
      <c r="BI361">
        <v>1</v>
      </c>
      <c r="BJ361" t="s">
        <v>181</v>
      </c>
      <c r="BM361">
        <v>1100</v>
      </c>
      <c r="BN361">
        <v>0</v>
      </c>
      <c r="BO361" t="s">
        <v>181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181</v>
      </c>
      <c r="BZ361">
        <v>0</v>
      </c>
      <c r="CA361">
        <v>0</v>
      </c>
      <c r="CB361" t="s">
        <v>181</v>
      </c>
      <c r="CE361">
        <v>0</v>
      </c>
      <c r="CF361">
        <v>0</v>
      </c>
      <c r="CG361">
        <v>0</v>
      </c>
      <c r="CH361">
        <v>28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181</v>
      </c>
      <c r="CO361">
        <v>0</v>
      </c>
      <c r="CP361">
        <f t="shared" si="209"/>
        <v>32.78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181</v>
      </c>
      <c r="DD361" t="s">
        <v>181</v>
      </c>
      <c r="DE361" t="s">
        <v>181</v>
      </c>
      <c r="DF361" t="s">
        <v>181</v>
      </c>
      <c r="DG361" t="s">
        <v>181</v>
      </c>
      <c r="DH361" t="s">
        <v>181</v>
      </c>
      <c r="DI361" t="s">
        <v>181</v>
      </c>
      <c r="DJ361" t="s">
        <v>181</v>
      </c>
      <c r="DK361" t="s">
        <v>181</v>
      </c>
      <c r="DL361" t="s">
        <v>181</v>
      </c>
      <c r="DM361" t="s">
        <v>181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523</v>
      </c>
      <c r="DW361" t="s">
        <v>523</v>
      </c>
      <c r="DX361">
        <v>1</v>
      </c>
      <c r="DZ361" t="s">
        <v>181</v>
      </c>
      <c r="EA361" t="s">
        <v>181</v>
      </c>
      <c r="EB361" t="s">
        <v>181</v>
      </c>
      <c r="EC361" t="s">
        <v>181</v>
      </c>
      <c r="EE361">
        <v>82815331</v>
      </c>
      <c r="EF361">
        <v>8</v>
      </c>
      <c r="EG361" t="s">
        <v>531</v>
      </c>
      <c r="EH361">
        <v>0</v>
      </c>
      <c r="EI361" t="s">
        <v>181</v>
      </c>
      <c r="EJ361">
        <v>1</v>
      </c>
      <c r="EK361">
        <v>1100</v>
      </c>
      <c r="EL361" t="s">
        <v>532</v>
      </c>
      <c r="EM361" t="s">
        <v>533</v>
      </c>
      <c r="EO361" t="s">
        <v>181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572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32.78</v>
      </c>
      <c r="GN361">
        <f t="shared" si="222"/>
        <v>32.78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181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387</v>
      </c>
      <c r="HF361" t="s">
        <v>386</v>
      </c>
      <c r="HG361">
        <f t="shared" si="228"/>
        <v>32.78</v>
      </c>
      <c r="HM361" t="s">
        <v>181</v>
      </c>
      <c r="HN361" t="s">
        <v>181</v>
      </c>
      <c r="HO361" t="s">
        <v>181</v>
      </c>
      <c r="HP361" t="s">
        <v>181</v>
      </c>
      <c r="HQ361" t="s">
        <v>181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573</v>
      </c>
      <c r="F362" s="8" t="s">
        <v>492</v>
      </c>
      <c r="G362" s="8" t="s">
        <v>574</v>
      </c>
      <c r="H362" s="8" t="s">
        <v>523</v>
      </c>
      <c r="I362" s="8">
        <v>0</v>
      </c>
      <c r="J362" s="8">
        <v>0</v>
      </c>
      <c r="K362" s="8">
        <v>0</v>
      </c>
      <c r="L362" s="8">
        <v>9</v>
      </c>
      <c r="M362" s="8">
        <v>0</v>
      </c>
      <c r="N362" s="8">
        <f t="shared" si="188"/>
        <v>9</v>
      </c>
      <c r="O362" s="8">
        <f t="shared" si="189"/>
        <v>0</v>
      </c>
      <c r="P362" s="8">
        <f t="shared" si="190"/>
        <v>0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85260822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181</v>
      </c>
      <c r="BE362" s="8" t="s">
        <v>181</v>
      </c>
      <c r="BF362" s="8" t="s">
        <v>181</v>
      </c>
      <c r="BG362" s="8" t="s">
        <v>181</v>
      </c>
      <c r="BH362" s="8">
        <v>3</v>
      </c>
      <c r="BI362" s="8">
        <v>1</v>
      </c>
      <c r="BJ362" s="8" t="s">
        <v>181</v>
      </c>
      <c r="BK362" s="8"/>
      <c r="BL362" s="8"/>
      <c r="BM362" s="8">
        <v>1100</v>
      </c>
      <c r="BN362" s="8">
        <v>0</v>
      </c>
      <c r="BO362" s="8" t="s">
        <v>181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181</v>
      </c>
      <c r="BZ362" s="8">
        <v>0</v>
      </c>
      <c r="CA362" s="8">
        <v>0</v>
      </c>
      <c r="CB362" s="8" t="s">
        <v>181</v>
      </c>
      <c r="CC362" s="8"/>
      <c r="CD362" s="8"/>
      <c r="CE362" s="8">
        <v>0</v>
      </c>
      <c r="CF362" s="8">
        <v>0</v>
      </c>
      <c r="CG362" s="8">
        <v>0</v>
      </c>
      <c r="CH362" s="8">
        <v>29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181</v>
      </c>
      <c r="CO362" s="8">
        <v>0</v>
      </c>
      <c r="CP362" s="8">
        <f t="shared" si="209"/>
        <v>0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181</v>
      </c>
      <c r="DD362" s="8" t="s">
        <v>181</v>
      </c>
      <c r="DE362" s="8" t="s">
        <v>181</v>
      </c>
      <c r="DF362" s="8" t="s">
        <v>181</v>
      </c>
      <c r="DG362" s="8" t="s">
        <v>181</v>
      </c>
      <c r="DH362" s="8" t="s">
        <v>181</v>
      </c>
      <c r="DI362" s="8" t="s">
        <v>181</v>
      </c>
      <c r="DJ362" s="8" t="s">
        <v>181</v>
      </c>
      <c r="DK362" s="8" t="s">
        <v>181</v>
      </c>
      <c r="DL362" s="8" t="s">
        <v>181</v>
      </c>
      <c r="DM362" s="8" t="s">
        <v>181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523</v>
      </c>
      <c r="DW362" s="8" t="s">
        <v>523</v>
      </c>
      <c r="DX362" s="8">
        <v>1</v>
      </c>
      <c r="DY362" s="8"/>
      <c r="DZ362" s="8" t="s">
        <v>181</v>
      </c>
      <c r="EA362" s="8" t="s">
        <v>181</v>
      </c>
      <c r="EB362" s="8" t="s">
        <v>181</v>
      </c>
      <c r="EC362" s="8" t="s">
        <v>181</v>
      </c>
      <c r="ED362" s="8"/>
      <c r="EE362" s="8">
        <v>82815331</v>
      </c>
      <c r="EF362" s="8">
        <v>8</v>
      </c>
      <c r="EG362" s="8" t="s">
        <v>531</v>
      </c>
      <c r="EH362" s="8">
        <v>0</v>
      </c>
      <c r="EI362" s="8" t="s">
        <v>181</v>
      </c>
      <c r="EJ362" s="8">
        <v>1</v>
      </c>
      <c r="EK362" s="8">
        <v>1100</v>
      </c>
      <c r="EL362" s="8" t="s">
        <v>532</v>
      </c>
      <c r="EM362" s="8" t="s">
        <v>533</v>
      </c>
      <c r="EN362" s="8"/>
      <c r="EO362" s="8" t="s">
        <v>181</v>
      </c>
      <c r="EP362" s="8"/>
      <c r="EQ362" s="8">
        <v>131072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575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0</v>
      </c>
      <c r="GN362" s="8">
        <f t="shared" si="222"/>
        <v>0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181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387</v>
      </c>
      <c r="HF362" s="8" t="s">
        <v>386</v>
      </c>
      <c r="HG362" s="8">
        <f t="shared" si="228"/>
        <v>0</v>
      </c>
      <c r="HH362" s="8"/>
      <c r="HI362" s="8"/>
      <c r="HJ362" s="8"/>
      <c r="HK362" s="8"/>
      <c r="HL362" s="8"/>
      <c r="HM362" s="8" t="s">
        <v>181</v>
      </c>
      <c r="HN362" s="8" t="s">
        <v>181</v>
      </c>
      <c r="HO362" s="8" t="s">
        <v>181</v>
      </c>
      <c r="HP362" s="8" t="s">
        <v>181</v>
      </c>
      <c r="HQ362" s="8" t="s">
        <v>181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573</v>
      </c>
      <c r="F363" t="s">
        <v>492</v>
      </c>
      <c r="G363" t="s">
        <v>574</v>
      </c>
      <c r="H363" t="s">
        <v>523</v>
      </c>
      <c r="I363">
        <v>0</v>
      </c>
      <c r="J363">
        <v>0</v>
      </c>
      <c r="K363">
        <v>0</v>
      </c>
      <c r="L363">
        <v>9</v>
      </c>
      <c r="M363">
        <v>0</v>
      </c>
      <c r="N363">
        <f t="shared" si="188"/>
        <v>9</v>
      </c>
      <c r="O363">
        <f t="shared" si="189"/>
        <v>0</v>
      </c>
      <c r="P363">
        <f t="shared" si="190"/>
        <v>0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85260757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181</v>
      </c>
      <c r="BE363" t="s">
        <v>181</v>
      </c>
      <c r="BF363" t="s">
        <v>181</v>
      </c>
      <c r="BG363" t="s">
        <v>181</v>
      </c>
      <c r="BH363">
        <v>3</v>
      </c>
      <c r="BI363">
        <v>1</v>
      </c>
      <c r="BJ363" t="s">
        <v>181</v>
      </c>
      <c r="BM363">
        <v>1100</v>
      </c>
      <c r="BN363">
        <v>0</v>
      </c>
      <c r="BO363" t="s">
        <v>181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181</v>
      </c>
      <c r="BZ363">
        <v>0</v>
      </c>
      <c r="CA363">
        <v>0</v>
      </c>
      <c r="CB363" t="s">
        <v>181</v>
      </c>
      <c r="CE363">
        <v>0</v>
      </c>
      <c r="CF363">
        <v>0</v>
      </c>
      <c r="CG363">
        <v>0</v>
      </c>
      <c r="CH363">
        <v>29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181</v>
      </c>
      <c r="CO363">
        <v>0</v>
      </c>
      <c r="CP363">
        <f t="shared" si="209"/>
        <v>0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181</v>
      </c>
      <c r="DD363" t="s">
        <v>181</v>
      </c>
      <c r="DE363" t="s">
        <v>181</v>
      </c>
      <c r="DF363" t="s">
        <v>181</v>
      </c>
      <c r="DG363" t="s">
        <v>181</v>
      </c>
      <c r="DH363" t="s">
        <v>181</v>
      </c>
      <c r="DI363" t="s">
        <v>181</v>
      </c>
      <c r="DJ363" t="s">
        <v>181</v>
      </c>
      <c r="DK363" t="s">
        <v>181</v>
      </c>
      <c r="DL363" t="s">
        <v>181</v>
      </c>
      <c r="DM363" t="s">
        <v>181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523</v>
      </c>
      <c r="DW363" t="s">
        <v>523</v>
      </c>
      <c r="DX363">
        <v>1</v>
      </c>
      <c r="DZ363" t="s">
        <v>181</v>
      </c>
      <c r="EA363" t="s">
        <v>181</v>
      </c>
      <c r="EB363" t="s">
        <v>181</v>
      </c>
      <c r="EC363" t="s">
        <v>181</v>
      </c>
      <c r="EE363">
        <v>82815331</v>
      </c>
      <c r="EF363">
        <v>8</v>
      </c>
      <c r="EG363" t="s">
        <v>531</v>
      </c>
      <c r="EH363">
        <v>0</v>
      </c>
      <c r="EI363" t="s">
        <v>181</v>
      </c>
      <c r="EJ363">
        <v>1</v>
      </c>
      <c r="EK363">
        <v>1100</v>
      </c>
      <c r="EL363" t="s">
        <v>532</v>
      </c>
      <c r="EM363" t="s">
        <v>533</v>
      </c>
      <c r="EO363" t="s">
        <v>181</v>
      </c>
      <c r="EQ363">
        <v>131072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575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0</v>
      </c>
      <c r="GN363">
        <f t="shared" si="222"/>
        <v>0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181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387</v>
      </c>
      <c r="HF363" t="s">
        <v>386</v>
      </c>
      <c r="HG363">
        <f t="shared" si="228"/>
        <v>0</v>
      </c>
      <c r="HM363" t="s">
        <v>181</v>
      </c>
      <c r="HN363" t="s">
        <v>181</v>
      </c>
      <c r="HO363" t="s">
        <v>181</v>
      </c>
      <c r="HP363" t="s">
        <v>181</v>
      </c>
      <c r="HQ363" t="s">
        <v>181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181</v>
      </c>
      <c r="F364" s="8" t="s">
        <v>492</v>
      </c>
      <c r="G364" s="8" t="s">
        <v>576</v>
      </c>
      <c r="H364" s="8" t="s">
        <v>523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  <c r="N364" s="8">
        <f t="shared" si="188"/>
        <v>0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-1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181</v>
      </c>
      <c r="BE364" s="8" t="s">
        <v>181</v>
      </c>
      <c r="BF364" s="8" t="s">
        <v>181</v>
      </c>
      <c r="BG364" s="8" t="s">
        <v>181</v>
      </c>
      <c r="BH364" s="8">
        <v>3</v>
      </c>
      <c r="BI364" s="8">
        <v>1</v>
      </c>
      <c r="BJ364" s="8" t="s">
        <v>181</v>
      </c>
      <c r="BK364" s="8"/>
      <c r="BL364" s="8"/>
      <c r="BM364" s="8">
        <v>1100</v>
      </c>
      <c r="BN364" s="8">
        <v>0</v>
      </c>
      <c r="BO364" s="8" t="s">
        <v>181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181</v>
      </c>
      <c r="BZ364" s="8">
        <v>0</v>
      </c>
      <c r="CA364" s="8">
        <v>0</v>
      </c>
      <c r="CB364" s="8" t="s">
        <v>181</v>
      </c>
      <c r="CC364" s="8"/>
      <c r="CD364" s="8"/>
      <c r="CE364" s="8">
        <v>0</v>
      </c>
      <c r="CF364" s="8">
        <v>0</v>
      </c>
      <c r="CG364" s="8">
        <v>0</v>
      </c>
      <c r="CH364" s="8">
        <v>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181</v>
      </c>
      <c r="CO364" s="8">
        <v>0</v>
      </c>
      <c r="CP364" s="8">
        <f t="shared" si="209"/>
        <v>0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181</v>
      </c>
      <c r="DD364" s="8" t="s">
        <v>181</v>
      </c>
      <c r="DE364" s="8" t="s">
        <v>181</v>
      </c>
      <c r="DF364" s="8" t="s">
        <v>181</v>
      </c>
      <c r="DG364" s="8" t="s">
        <v>181</v>
      </c>
      <c r="DH364" s="8" t="s">
        <v>181</v>
      </c>
      <c r="DI364" s="8" t="s">
        <v>181</v>
      </c>
      <c r="DJ364" s="8" t="s">
        <v>181</v>
      </c>
      <c r="DK364" s="8" t="s">
        <v>181</v>
      </c>
      <c r="DL364" s="8" t="s">
        <v>181</v>
      </c>
      <c r="DM364" s="8" t="s">
        <v>181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523</v>
      </c>
      <c r="DW364" s="8" t="s">
        <v>523</v>
      </c>
      <c r="DX364" s="8">
        <v>1</v>
      </c>
      <c r="DY364" s="8"/>
      <c r="DZ364" s="8" t="s">
        <v>181</v>
      </c>
      <c r="EA364" s="8" t="s">
        <v>181</v>
      </c>
      <c r="EB364" s="8" t="s">
        <v>181</v>
      </c>
      <c r="EC364" s="8" t="s">
        <v>181</v>
      </c>
      <c r="ED364" s="8"/>
      <c r="EE364" s="8">
        <v>82815331</v>
      </c>
      <c r="EF364" s="8">
        <v>8</v>
      </c>
      <c r="EG364" s="8" t="s">
        <v>531</v>
      </c>
      <c r="EH364" s="8">
        <v>0</v>
      </c>
      <c r="EI364" s="8" t="s">
        <v>181</v>
      </c>
      <c r="EJ364" s="8">
        <v>1</v>
      </c>
      <c r="EK364" s="8">
        <v>1100</v>
      </c>
      <c r="EL364" s="8" t="s">
        <v>532</v>
      </c>
      <c r="EM364" s="8" t="s">
        <v>533</v>
      </c>
      <c r="EN364" s="8"/>
      <c r="EO364" s="8" t="s">
        <v>181</v>
      </c>
      <c r="EP364" s="8"/>
      <c r="EQ364" s="8">
        <v>132096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577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181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387</v>
      </c>
      <c r="HF364" s="8" t="s">
        <v>386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181</v>
      </c>
      <c r="HN364" s="8" t="s">
        <v>181</v>
      </c>
      <c r="HO364" s="8" t="s">
        <v>181</v>
      </c>
      <c r="HP364" s="8" t="s">
        <v>181</v>
      </c>
      <c r="HQ364" s="8" t="s">
        <v>181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181</v>
      </c>
      <c r="F365" t="s">
        <v>492</v>
      </c>
      <c r="G365" t="s">
        <v>576</v>
      </c>
      <c r="H365" t="s">
        <v>523</v>
      </c>
      <c r="I365">
        <v>0</v>
      </c>
      <c r="J365">
        <v>0</v>
      </c>
      <c r="K365">
        <v>0</v>
      </c>
      <c r="L365">
        <v>0</v>
      </c>
      <c r="M365">
        <v>0</v>
      </c>
      <c r="N365">
        <f t="shared" si="188"/>
        <v>0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-1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181</v>
      </c>
      <c r="BE365" t="s">
        <v>181</v>
      </c>
      <c r="BF365" t="s">
        <v>181</v>
      </c>
      <c r="BG365" t="s">
        <v>181</v>
      </c>
      <c r="BH365">
        <v>3</v>
      </c>
      <c r="BI365">
        <v>1</v>
      </c>
      <c r="BJ365" t="s">
        <v>181</v>
      </c>
      <c r="BM365">
        <v>1100</v>
      </c>
      <c r="BN365">
        <v>0</v>
      </c>
      <c r="BO365" t="s">
        <v>181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181</v>
      </c>
      <c r="BZ365">
        <v>0</v>
      </c>
      <c r="CA365">
        <v>0</v>
      </c>
      <c r="CB365" t="s">
        <v>181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181</v>
      </c>
      <c r="CO365">
        <v>0</v>
      </c>
      <c r="CP365">
        <f t="shared" si="209"/>
        <v>0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181</v>
      </c>
      <c r="DD365" t="s">
        <v>181</v>
      </c>
      <c r="DE365" t="s">
        <v>181</v>
      </c>
      <c r="DF365" t="s">
        <v>181</v>
      </c>
      <c r="DG365" t="s">
        <v>181</v>
      </c>
      <c r="DH365" t="s">
        <v>181</v>
      </c>
      <c r="DI365" t="s">
        <v>181</v>
      </c>
      <c r="DJ365" t="s">
        <v>181</v>
      </c>
      <c r="DK365" t="s">
        <v>181</v>
      </c>
      <c r="DL365" t="s">
        <v>181</v>
      </c>
      <c r="DM365" t="s">
        <v>181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523</v>
      </c>
      <c r="DW365" t="s">
        <v>523</v>
      </c>
      <c r="DX365">
        <v>1</v>
      </c>
      <c r="DZ365" t="s">
        <v>181</v>
      </c>
      <c r="EA365" t="s">
        <v>181</v>
      </c>
      <c r="EB365" t="s">
        <v>181</v>
      </c>
      <c r="EC365" t="s">
        <v>181</v>
      </c>
      <c r="EE365">
        <v>82815331</v>
      </c>
      <c r="EF365">
        <v>8</v>
      </c>
      <c r="EG365" t="s">
        <v>531</v>
      </c>
      <c r="EH365">
        <v>0</v>
      </c>
      <c r="EI365" t="s">
        <v>181</v>
      </c>
      <c r="EJ365">
        <v>1</v>
      </c>
      <c r="EK365">
        <v>1100</v>
      </c>
      <c r="EL365" t="s">
        <v>532</v>
      </c>
      <c r="EM365" t="s">
        <v>533</v>
      </c>
      <c r="EO365" t="s">
        <v>181</v>
      </c>
      <c r="EQ365">
        <v>132096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577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181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387</v>
      </c>
      <c r="HF365" t="s">
        <v>386</v>
      </c>
      <c r="HG365">
        <f t="shared" si="228"/>
        <v>0</v>
      </c>
      <c r="HM365" t="s">
        <v>181</v>
      </c>
      <c r="HN365" t="s">
        <v>181</v>
      </c>
      <c r="HO365" t="s">
        <v>181</v>
      </c>
      <c r="HP365" t="s">
        <v>181</v>
      </c>
      <c r="HQ365" t="s">
        <v>181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157</v>
      </c>
      <c r="F366" s="8" t="s">
        <v>529</v>
      </c>
      <c r="G366" s="8" t="s">
        <v>578</v>
      </c>
      <c r="H366" s="8" t="s">
        <v>523</v>
      </c>
      <c r="I366" s="8">
        <v>3</v>
      </c>
      <c r="J366" s="8">
        <v>0</v>
      </c>
      <c r="K366" s="8">
        <v>3</v>
      </c>
      <c r="L366" s="8">
        <v>3</v>
      </c>
      <c r="M366" s="8">
        <v>0</v>
      </c>
      <c r="N366" s="8">
        <f t="shared" si="188"/>
        <v>3</v>
      </c>
      <c r="O366" s="8">
        <f t="shared" si="189"/>
        <v>37779.87</v>
      </c>
      <c r="P366" s="8">
        <f t="shared" si="190"/>
        <v>37779.87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85260822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181</v>
      </c>
      <c r="BE366" s="8" t="s">
        <v>181</v>
      </c>
      <c r="BF366" s="8" t="s">
        <v>181</v>
      </c>
      <c r="BG366" s="8" t="s">
        <v>181</v>
      </c>
      <c r="BH366" s="8">
        <v>3</v>
      </c>
      <c r="BI366" s="8">
        <v>1</v>
      </c>
      <c r="BJ366" s="8" t="s">
        <v>181</v>
      </c>
      <c r="BK366" s="8"/>
      <c r="BL366" s="8"/>
      <c r="BM366" s="8">
        <v>1100</v>
      </c>
      <c r="BN366" s="8">
        <v>0</v>
      </c>
      <c r="BO366" s="8" t="s">
        <v>181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181</v>
      </c>
      <c r="BZ366" s="8">
        <v>0</v>
      </c>
      <c r="CA366" s="8">
        <v>0</v>
      </c>
      <c r="CB366" s="8" t="s">
        <v>181</v>
      </c>
      <c r="CC366" s="8"/>
      <c r="CD366" s="8"/>
      <c r="CE366" s="8">
        <v>0</v>
      </c>
      <c r="CF366" s="8">
        <v>0</v>
      </c>
      <c r="CG366" s="8">
        <v>0</v>
      </c>
      <c r="CH366" s="8">
        <v>30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181</v>
      </c>
      <c r="CO366" s="8">
        <v>0</v>
      </c>
      <c r="CP366" s="8">
        <f t="shared" si="209"/>
        <v>37779.87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181</v>
      </c>
      <c r="DD366" s="8" t="s">
        <v>181</v>
      </c>
      <c r="DE366" s="8" t="s">
        <v>181</v>
      </c>
      <c r="DF366" s="8" t="s">
        <v>181</v>
      </c>
      <c r="DG366" s="8" t="s">
        <v>181</v>
      </c>
      <c r="DH366" s="8" t="s">
        <v>181</v>
      </c>
      <c r="DI366" s="8" t="s">
        <v>181</v>
      </c>
      <c r="DJ366" s="8" t="s">
        <v>181</v>
      </c>
      <c r="DK366" s="8" t="s">
        <v>181</v>
      </c>
      <c r="DL366" s="8" t="s">
        <v>181</v>
      </c>
      <c r="DM366" s="8" t="s">
        <v>181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523</v>
      </c>
      <c r="DW366" s="8" t="s">
        <v>523</v>
      </c>
      <c r="DX366" s="8">
        <v>1</v>
      </c>
      <c r="DY366" s="8"/>
      <c r="DZ366" s="8" t="s">
        <v>181</v>
      </c>
      <c r="EA366" s="8" t="s">
        <v>181</v>
      </c>
      <c r="EB366" s="8" t="s">
        <v>181</v>
      </c>
      <c r="EC366" s="8" t="s">
        <v>181</v>
      </c>
      <c r="ED366" s="8"/>
      <c r="EE366" s="8">
        <v>82815331</v>
      </c>
      <c r="EF366" s="8">
        <v>8</v>
      </c>
      <c r="EG366" s="8" t="s">
        <v>531</v>
      </c>
      <c r="EH366" s="8">
        <v>0</v>
      </c>
      <c r="EI366" s="8" t="s">
        <v>181</v>
      </c>
      <c r="EJ366" s="8">
        <v>1</v>
      </c>
      <c r="EK366" s="8">
        <v>1100</v>
      </c>
      <c r="EL366" s="8" t="s">
        <v>532</v>
      </c>
      <c r="EM366" s="8" t="s">
        <v>533</v>
      </c>
      <c r="EN366" s="8"/>
      <c r="EO366" s="8" t="s">
        <v>181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579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37779.87</v>
      </c>
      <c r="GN366" s="8">
        <f t="shared" si="222"/>
        <v>37779.87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181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387</v>
      </c>
      <c r="HF366" s="8" t="s">
        <v>386</v>
      </c>
      <c r="HG366" s="8">
        <f t="shared" si="228"/>
        <v>37779.87</v>
      </c>
      <c r="HH366" s="8"/>
      <c r="HI366" s="8"/>
      <c r="HJ366" s="8"/>
      <c r="HK366" s="8"/>
      <c r="HL366" s="8"/>
      <c r="HM366" s="8" t="s">
        <v>181</v>
      </c>
      <c r="HN366" s="8" t="s">
        <v>181</v>
      </c>
      <c r="HO366" s="8" t="s">
        <v>181</v>
      </c>
      <c r="HP366" s="8" t="s">
        <v>181</v>
      </c>
      <c r="HQ366" s="8" t="s">
        <v>181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157</v>
      </c>
      <c r="F367" t="s">
        <v>529</v>
      </c>
      <c r="G367" t="s">
        <v>578</v>
      </c>
      <c r="H367" t="s">
        <v>523</v>
      </c>
      <c r="I367">
        <v>3</v>
      </c>
      <c r="J367">
        <v>0</v>
      </c>
      <c r="K367">
        <v>3</v>
      </c>
      <c r="L367">
        <v>3</v>
      </c>
      <c r="M367">
        <v>0</v>
      </c>
      <c r="N367">
        <f t="shared" si="188"/>
        <v>3</v>
      </c>
      <c r="O367">
        <f t="shared" si="189"/>
        <v>37779.87</v>
      </c>
      <c r="P367">
        <f t="shared" si="190"/>
        <v>37779.87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85260757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181</v>
      </c>
      <c r="BE367" t="s">
        <v>181</v>
      </c>
      <c r="BF367" t="s">
        <v>181</v>
      </c>
      <c r="BG367" t="s">
        <v>181</v>
      </c>
      <c r="BH367">
        <v>3</v>
      </c>
      <c r="BI367">
        <v>1</v>
      </c>
      <c r="BJ367" t="s">
        <v>181</v>
      </c>
      <c r="BM367">
        <v>1100</v>
      </c>
      <c r="BN367">
        <v>0</v>
      </c>
      <c r="BO367" t="s">
        <v>181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181</v>
      </c>
      <c r="BZ367">
        <v>0</v>
      </c>
      <c r="CA367">
        <v>0</v>
      </c>
      <c r="CB367" t="s">
        <v>181</v>
      </c>
      <c r="CE367">
        <v>0</v>
      </c>
      <c r="CF367">
        <v>0</v>
      </c>
      <c r="CG367">
        <v>0</v>
      </c>
      <c r="CH367">
        <v>30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181</v>
      </c>
      <c r="CO367">
        <v>0</v>
      </c>
      <c r="CP367">
        <f t="shared" si="209"/>
        <v>37779.87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181</v>
      </c>
      <c r="DD367" t="s">
        <v>181</v>
      </c>
      <c r="DE367" t="s">
        <v>181</v>
      </c>
      <c r="DF367" t="s">
        <v>181</v>
      </c>
      <c r="DG367" t="s">
        <v>181</v>
      </c>
      <c r="DH367" t="s">
        <v>181</v>
      </c>
      <c r="DI367" t="s">
        <v>181</v>
      </c>
      <c r="DJ367" t="s">
        <v>181</v>
      </c>
      <c r="DK367" t="s">
        <v>181</v>
      </c>
      <c r="DL367" t="s">
        <v>181</v>
      </c>
      <c r="DM367" t="s">
        <v>181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523</v>
      </c>
      <c r="DW367" t="s">
        <v>523</v>
      </c>
      <c r="DX367">
        <v>1</v>
      </c>
      <c r="DZ367" t="s">
        <v>181</v>
      </c>
      <c r="EA367" t="s">
        <v>181</v>
      </c>
      <c r="EB367" t="s">
        <v>181</v>
      </c>
      <c r="EC367" t="s">
        <v>181</v>
      </c>
      <c r="EE367">
        <v>82815331</v>
      </c>
      <c r="EF367">
        <v>8</v>
      </c>
      <c r="EG367" t="s">
        <v>531</v>
      </c>
      <c r="EH367">
        <v>0</v>
      </c>
      <c r="EI367" t="s">
        <v>181</v>
      </c>
      <c r="EJ367">
        <v>1</v>
      </c>
      <c r="EK367">
        <v>1100</v>
      </c>
      <c r="EL367" t="s">
        <v>532</v>
      </c>
      <c r="EM367" t="s">
        <v>533</v>
      </c>
      <c r="EO367" t="s">
        <v>181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579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37779.87</v>
      </c>
      <c r="GN367">
        <f t="shared" si="222"/>
        <v>37779.87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181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387</v>
      </c>
      <c r="HF367" t="s">
        <v>386</v>
      </c>
      <c r="HG367">
        <f t="shared" si="228"/>
        <v>37779.87</v>
      </c>
      <c r="HM367" t="s">
        <v>181</v>
      </c>
      <c r="HN367" t="s">
        <v>181</v>
      </c>
      <c r="HO367" t="s">
        <v>181</v>
      </c>
      <c r="HP367" t="s">
        <v>181</v>
      </c>
      <c r="HQ367" t="s">
        <v>181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181</v>
      </c>
      <c r="F368" s="8" t="s">
        <v>529</v>
      </c>
      <c r="G368" s="8" t="s">
        <v>580</v>
      </c>
      <c r="H368" s="8" t="s">
        <v>523</v>
      </c>
      <c r="I368" s="8">
        <v>0</v>
      </c>
      <c r="J368" s="8">
        <v>0</v>
      </c>
      <c r="K368" s="8">
        <v>0</v>
      </c>
      <c r="L368" s="8">
        <v>0</v>
      </c>
      <c r="M368" s="8">
        <v>0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-1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181</v>
      </c>
      <c r="BE368" s="8" t="s">
        <v>181</v>
      </c>
      <c r="BF368" s="8" t="s">
        <v>181</v>
      </c>
      <c r="BG368" s="8" t="s">
        <v>181</v>
      </c>
      <c r="BH368" s="8">
        <v>3</v>
      </c>
      <c r="BI368" s="8">
        <v>1</v>
      </c>
      <c r="BJ368" s="8" t="s">
        <v>181</v>
      </c>
      <c r="BK368" s="8"/>
      <c r="BL368" s="8"/>
      <c r="BM368" s="8">
        <v>1100</v>
      </c>
      <c r="BN368" s="8">
        <v>0</v>
      </c>
      <c r="BO368" s="8" t="s">
        <v>181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181</v>
      </c>
      <c r="BZ368" s="8">
        <v>0</v>
      </c>
      <c r="CA368" s="8">
        <v>0</v>
      </c>
      <c r="CB368" s="8" t="s">
        <v>181</v>
      </c>
      <c r="CC368" s="8"/>
      <c r="CD368" s="8"/>
      <c r="CE368" s="8">
        <v>0</v>
      </c>
      <c r="CF368" s="8">
        <v>0</v>
      </c>
      <c r="CG368" s="8">
        <v>0</v>
      </c>
      <c r="CH368" s="8">
        <v>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181</v>
      </c>
      <c r="CO368" s="8">
        <v>0</v>
      </c>
      <c r="CP368" s="8">
        <f t="shared" si="209"/>
        <v>0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181</v>
      </c>
      <c r="DD368" s="8" t="s">
        <v>181</v>
      </c>
      <c r="DE368" s="8" t="s">
        <v>181</v>
      </c>
      <c r="DF368" s="8" t="s">
        <v>181</v>
      </c>
      <c r="DG368" s="8" t="s">
        <v>181</v>
      </c>
      <c r="DH368" s="8" t="s">
        <v>181</v>
      </c>
      <c r="DI368" s="8" t="s">
        <v>181</v>
      </c>
      <c r="DJ368" s="8" t="s">
        <v>181</v>
      </c>
      <c r="DK368" s="8" t="s">
        <v>181</v>
      </c>
      <c r="DL368" s="8" t="s">
        <v>181</v>
      </c>
      <c r="DM368" s="8" t="s">
        <v>181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523</v>
      </c>
      <c r="DW368" s="8" t="s">
        <v>523</v>
      </c>
      <c r="DX368" s="8">
        <v>1</v>
      </c>
      <c r="DY368" s="8"/>
      <c r="DZ368" s="8" t="s">
        <v>181</v>
      </c>
      <c r="EA368" s="8" t="s">
        <v>181</v>
      </c>
      <c r="EB368" s="8" t="s">
        <v>181</v>
      </c>
      <c r="EC368" s="8" t="s">
        <v>181</v>
      </c>
      <c r="ED368" s="8"/>
      <c r="EE368" s="8">
        <v>82815331</v>
      </c>
      <c r="EF368" s="8">
        <v>8</v>
      </c>
      <c r="EG368" s="8" t="s">
        <v>531</v>
      </c>
      <c r="EH368" s="8">
        <v>0</v>
      </c>
      <c r="EI368" s="8" t="s">
        <v>181</v>
      </c>
      <c r="EJ368" s="8">
        <v>1</v>
      </c>
      <c r="EK368" s="8">
        <v>1100</v>
      </c>
      <c r="EL368" s="8" t="s">
        <v>532</v>
      </c>
      <c r="EM368" s="8" t="s">
        <v>533</v>
      </c>
      <c r="EN368" s="8"/>
      <c r="EO368" s="8" t="s">
        <v>181</v>
      </c>
      <c r="EP368" s="8"/>
      <c r="EQ368" s="8">
        <v>132096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581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181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387</v>
      </c>
      <c r="HF368" s="8" t="s">
        <v>386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181</v>
      </c>
      <c r="HN368" s="8" t="s">
        <v>181</v>
      </c>
      <c r="HO368" s="8" t="s">
        <v>181</v>
      </c>
      <c r="HP368" s="8" t="s">
        <v>181</v>
      </c>
      <c r="HQ368" s="8" t="s">
        <v>181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181</v>
      </c>
      <c r="F369" t="s">
        <v>529</v>
      </c>
      <c r="G369" t="s">
        <v>580</v>
      </c>
      <c r="H369" t="s">
        <v>523</v>
      </c>
      <c r="I369">
        <v>0</v>
      </c>
      <c r="J369">
        <v>0</v>
      </c>
      <c r="K369">
        <v>0</v>
      </c>
      <c r="L369">
        <v>0</v>
      </c>
      <c r="M369">
        <v>0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-1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181</v>
      </c>
      <c r="BE369" t="s">
        <v>181</v>
      </c>
      <c r="BF369" t="s">
        <v>181</v>
      </c>
      <c r="BG369" t="s">
        <v>181</v>
      </c>
      <c r="BH369">
        <v>3</v>
      </c>
      <c r="BI369">
        <v>1</v>
      </c>
      <c r="BJ369" t="s">
        <v>181</v>
      </c>
      <c r="BM369">
        <v>1100</v>
      </c>
      <c r="BN369">
        <v>0</v>
      </c>
      <c r="BO369" t="s">
        <v>181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181</v>
      </c>
      <c r="BZ369">
        <v>0</v>
      </c>
      <c r="CA369">
        <v>0</v>
      </c>
      <c r="CB369" t="s">
        <v>181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181</v>
      </c>
      <c r="CO369">
        <v>0</v>
      </c>
      <c r="CP369">
        <f t="shared" si="209"/>
        <v>0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181</v>
      </c>
      <c r="DD369" t="s">
        <v>181</v>
      </c>
      <c r="DE369" t="s">
        <v>181</v>
      </c>
      <c r="DF369" t="s">
        <v>181</v>
      </c>
      <c r="DG369" t="s">
        <v>181</v>
      </c>
      <c r="DH369" t="s">
        <v>181</v>
      </c>
      <c r="DI369" t="s">
        <v>181</v>
      </c>
      <c r="DJ369" t="s">
        <v>181</v>
      </c>
      <c r="DK369" t="s">
        <v>181</v>
      </c>
      <c r="DL369" t="s">
        <v>181</v>
      </c>
      <c r="DM369" t="s">
        <v>181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523</v>
      </c>
      <c r="DW369" t="s">
        <v>523</v>
      </c>
      <c r="DX369">
        <v>1</v>
      </c>
      <c r="DZ369" t="s">
        <v>181</v>
      </c>
      <c r="EA369" t="s">
        <v>181</v>
      </c>
      <c r="EB369" t="s">
        <v>181</v>
      </c>
      <c r="EC369" t="s">
        <v>181</v>
      </c>
      <c r="EE369">
        <v>82815331</v>
      </c>
      <c r="EF369">
        <v>8</v>
      </c>
      <c r="EG369" t="s">
        <v>531</v>
      </c>
      <c r="EH369">
        <v>0</v>
      </c>
      <c r="EI369" t="s">
        <v>181</v>
      </c>
      <c r="EJ369">
        <v>1</v>
      </c>
      <c r="EK369">
        <v>1100</v>
      </c>
      <c r="EL369" t="s">
        <v>532</v>
      </c>
      <c r="EM369" t="s">
        <v>533</v>
      </c>
      <c r="EO369" t="s">
        <v>181</v>
      </c>
      <c r="EQ369">
        <v>132096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581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181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387</v>
      </c>
      <c r="HF369" t="s">
        <v>386</v>
      </c>
      <c r="HG369">
        <f t="shared" si="228"/>
        <v>0</v>
      </c>
      <c r="HM369" t="s">
        <v>181</v>
      </c>
      <c r="HN369" t="s">
        <v>181</v>
      </c>
      <c r="HO369" t="s">
        <v>181</v>
      </c>
      <c r="HP369" t="s">
        <v>181</v>
      </c>
      <c r="HQ369" t="s">
        <v>181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159</v>
      </c>
      <c r="F370" s="8" t="s">
        <v>492</v>
      </c>
      <c r="G370" s="8" t="s">
        <v>582</v>
      </c>
      <c r="H370" s="8" t="s">
        <v>523</v>
      </c>
      <c r="I370" s="8">
        <v>1</v>
      </c>
      <c r="J370" s="8">
        <v>0</v>
      </c>
      <c r="K370" s="8">
        <v>1</v>
      </c>
      <c r="L370" s="8">
        <v>1</v>
      </c>
      <c r="M370" s="8">
        <v>0</v>
      </c>
      <c r="N370" s="8">
        <f t="shared" si="188"/>
        <v>1</v>
      </c>
      <c r="O370" s="8">
        <f t="shared" si="189"/>
        <v>1604</v>
      </c>
      <c r="P370" s="8">
        <f t="shared" si="190"/>
        <v>1604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85260822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181</v>
      </c>
      <c r="BE370" s="8" t="s">
        <v>181</v>
      </c>
      <c r="BF370" s="8" t="s">
        <v>181</v>
      </c>
      <c r="BG370" s="8" t="s">
        <v>181</v>
      </c>
      <c r="BH370" s="8">
        <v>3</v>
      </c>
      <c r="BI370" s="8">
        <v>1</v>
      </c>
      <c r="BJ370" s="8" t="s">
        <v>181</v>
      </c>
      <c r="BK370" s="8"/>
      <c r="BL370" s="8"/>
      <c r="BM370" s="8">
        <v>1100</v>
      </c>
      <c r="BN370" s="8">
        <v>0</v>
      </c>
      <c r="BO370" s="8" t="s">
        <v>181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181</v>
      </c>
      <c r="BZ370" s="8">
        <v>0</v>
      </c>
      <c r="CA370" s="8">
        <v>0</v>
      </c>
      <c r="CB370" s="8" t="s">
        <v>181</v>
      </c>
      <c r="CC370" s="8"/>
      <c r="CD370" s="8"/>
      <c r="CE370" s="8">
        <v>0</v>
      </c>
      <c r="CF370" s="8">
        <v>0</v>
      </c>
      <c r="CG370" s="8">
        <v>0</v>
      </c>
      <c r="CH370" s="8">
        <v>31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181</v>
      </c>
      <c r="CO370" s="8">
        <v>0</v>
      </c>
      <c r="CP370" s="8">
        <f t="shared" si="209"/>
        <v>1604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181</v>
      </c>
      <c r="DD370" s="8" t="s">
        <v>181</v>
      </c>
      <c r="DE370" s="8" t="s">
        <v>181</v>
      </c>
      <c r="DF370" s="8" t="s">
        <v>181</v>
      </c>
      <c r="DG370" s="8" t="s">
        <v>181</v>
      </c>
      <c r="DH370" s="8" t="s">
        <v>181</v>
      </c>
      <c r="DI370" s="8" t="s">
        <v>181</v>
      </c>
      <c r="DJ370" s="8" t="s">
        <v>181</v>
      </c>
      <c r="DK370" s="8" t="s">
        <v>181</v>
      </c>
      <c r="DL370" s="8" t="s">
        <v>181</v>
      </c>
      <c r="DM370" s="8" t="s">
        <v>181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523</v>
      </c>
      <c r="DW370" s="8" t="s">
        <v>523</v>
      </c>
      <c r="DX370" s="8">
        <v>1</v>
      </c>
      <c r="DY370" s="8"/>
      <c r="DZ370" s="8" t="s">
        <v>181</v>
      </c>
      <c r="EA370" s="8" t="s">
        <v>181</v>
      </c>
      <c r="EB370" s="8" t="s">
        <v>181</v>
      </c>
      <c r="EC370" s="8" t="s">
        <v>181</v>
      </c>
      <c r="ED370" s="8"/>
      <c r="EE370" s="8">
        <v>82815331</v>
      </c>
      <c r="EF370" s="8">
        <v>8</v>
      </c>
      <c r="EG370" s="8" t="s">
        <v>531</v>
      </c>
      <c r="EH370" s="8">
        <v>0</v>
      </c>
      <c r="EI370" s="8" t="s">
        <v>181</v>
      </c>
      <c r="EJ370" s="8">
        <v>1</v>
      </c>
      <c r="EK370" s="8">
        <v>1100</v>
      </c>
      <c r="EL370" s="8" t="s">
        <v>532</v>
      </c>
      <c r="EM370" s="8" t="s">
        <v>533</v>
      </c>
      <c r="EN370" s="8"/>
      <c r="EO370" s="8" t="s">
        <v>181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583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1604</v>
      </c>
      <c r="GN370" s="8">
        <f t="shared" si="222"/>
        <v>1604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181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387</v>
      </c>
      <c r="HF370" s="8" t="s">
        <v>386</v>
      </c>
      <c r="HG370" s="8">
        <f t="shared" si="228"/>
        <v>1604</v>
      </c>
      <c r="HH370" s="8"/>
      <c r="HI370" s="8"/>
      <c r="HJ370" s="8"/>
      <c r="HK370" s="8"/>
      <c r="HL370" s="8"/>
      <c r="HM370" s="8" t="s">
        <v>181</v>
      </c>
      <c r="HN370" s="8" t="s">
        <v>181</v>
      </c>
      <c r="HO370" s="8" t="s">
        <v>181</v>
      </c>
      <c r="HP370" s="8" t="s">
        <v>181</v>
      </c>
      <c r="HQ370" s="8" t="s">
        <v>181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159</v>
      </c>
      <c r="F371" t="s">
        <v>492</v>
      </c>
      <c r="G371" t="s">
        <v>582</v>
      </c>
      <c r="H371" t="s">
        <v>523</v>
      </c>
      <c r="I371">
        <v>1</v>
      </c>
      <c r="J371">
        <v>0</v>
      </c>
      <c r="K371">
        <v>1</v>
      </c>
      <c r="L371">
        <v>1</v>
      </c>
      <c r="M371">
        <v>0</v>
      </c>
      <c r="N371">
        <f t="shared" si="188"/>
        <v>1</v>
      </c>
      <c r="O371">
        <f t="shared" si="189"/>
        <v>1604</v>
      </c>
      <c r="P371">
        <f t="shared" si="190"/>
        <v>1604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85260757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181</v>
      </c>
      <c r="BE371" t="s">
        <v>181</v>
      </c>
      <c r="BF371" t="s">
        <v>181</v>
      </c>
      <c r="BG371" t="s">
        <v>181</v>
      </c>
      <c r="BH371">
        <v>3</v>
      </c>
      <c r="BI371">
        <v>1</v>
      </c>
      <c r="BJ371" t="s">
        <v>181</v>
      </c>
      <c r="BM371">
        <v>1100</v>
      </c>
      <c r="BN371">
        <v>0</v>
      </c>
      <c r="BO371" t="s">
        <v>181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181</v>
      </c>
      <c r="BZ371">
        <v>0</v>
      </c>
      <c r="CA371">
        <v>0</v>
      </c>
      <c r="CB371" t="s">
        <v>181</v>
      </c>
      <c r="CE371">
        <v>0</v>
      </c>
      <c r="CF371">
        <v>0</v>
      </c>
      <c r="CG371">
        <v>0</v>
      </c>
      <c r="CH371">
        <v>31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181</v>
      </c>
      <c r="CO371">
        <v>0</v>
      </c>
      <c r="CP371">
        <f t="shared" si="209"/>
        <v>1604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181</v>
      </c>
      <c r="DD371" t="s">
        <v>181</v>
      </c>
      <c r="DE371" t="s">
        <v>181</v>
      </c>
      <c r="DF371" t="s">
        <v>181</v>
      </c>
      <c r="DG371" t="s">
        <v>181</v>
      </c>
      <c r="DH371" t="s">
        <v>181</v>
      </c>
      <c r="DI371" t="s">
        <v>181</v>
      </c>
      <c r="DJ371" t="s">
        <v>181</v>
      </c>
      <c r="DK371" t="s">
        <v>181</v>
      </c>
      <c r="DL371" t="s">
        <v>181</v>
      </c>
      <c r="DM371" t="s">
        <v>181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523</v>
      </c>
      <c r="DW371" t="s">
        <v>523</v>
      </c>
      <c r="DX371">
        <v>1</v>
      </c>
      <c r="DZ371" t="s">
        <v>181</v>
      </c>
      <c r="EA371" t="s">
        <v>181</v>
      </c>
      <c r="EB371" t="s">
        <v>181</v>
      </c>
      <c r="EC371" t="s">
        <v>181</v>
      </c>
      <c r="EE371">
        <v>82815331</v>
      </c>
      <c r="EF371">
        <v>8</v>
      </c>
      <c r="EG371" t="s">
        <v>531</v>
      </c>
      <c r="EH371">
        <v>0</v>
      </c>
      <c r="EI371" t="s">
        <v>181</v>
      </c>
      <c r="EJ371">
        <v>1</v>
      </c>
      <c r="EK371">
        <v>1100</v>
      </c>
      <c r="EL371" t="s">
        <v>532</v>
      </c>
      <c r="EM371" t="s">
        <v>533</v>
      </c>
      <c r="EO371" t="s">
        <v>181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583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1604</v>
      </c>
      <c r="GN371">
        <f t="shared" si="222"/>
        <v>1604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181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387</v>
      </c>
      <c r="HF371" t="s">
        <v>386</v>
      </c>
      <c r="HG371">
        <f t="shared" si="228"/>
        <v>1604</v>
      </c>
      <c r="HM371" t="s">
        <v>181</v>
      </c>
      <c r="HN371" t="s">
        <v>181</v>
      </c>
      <c r="HO371" t="s">
        <v>181</v>
      </c>
      <c r="HP371" t="s">
        <v>181</v>
      </c>
      <c r="HQ371" t="s">
        <v>181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584</v>
      </c>
      <c r="F372" s="8" t="s">
        <v>492</v>
      </c>
      <c r="G372" s="8" t="s">
        <v>585</v>
      </c>
      <c r="H372" s="8" t="s">
        <v>494</v>
      </c>
      <c r="I372" s="8">
        <v>0</v>
      </c>
      <c r="J372" s="8">
        <v>0</v>
      </c>
      <c r="K372" s="8">
        <v>0</v>
      </c>
      <c r="L372" s="8">
        <v>1</v>
      </c>
      <c r="M372" s="8">
        <v>0</v>
      </c>
      <c r="N372" s="8">
        <f t="shared" si="188"/>
        <v>1</v>
      </c>
      <c r="O372" s="8">
        <f t="shared" si="189"/>
        <v>0</v>
      </c>
      <c r="P372" s="8">
        <f t="shared" si="190"/>
        <v>0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85260822</v>
      </c>
      <c r="AB372" s="8">
        <f t="shared" si="200"/>
        <v>187.46</v>
      </c>
      <c r="AC372" s="8">
        <f t="shared" si="201"/>
        <v>187.46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187.46</v>
      </c>
      <c r="AL372" s="8">
        <v>187.46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181</v>
      </c>
      <c r="BE372" s="8" t="s">
        <v>181</v>
      </c>
      <c r="BF372" s="8" t="s">
        <v>181</v>
      </c>
      <c r="BG372" s="8" t="s">
        <v>181</v>
      </c>
      <c r="BH372" s="8">
        <v>3</v>
      </c>
      <c r="BI372" s="8">
        <v>1</v>
      </c>
      <c r="BJ372" s="8" t="s">
        <v>181</v>
      </c>
      <c r="BK372" s="8"/>
      <c r="BL372" s="8"/>
      <c r="BM372" s="8">
        <v>1100</v>
      </c>
      <c r="BN372" s="8">
        <v>0</v>
      </c>
      <c r="BO372" s="8" t="s">
        <v>181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181</v>
      </c>
      <c r="BZ372" s="8">
        <v>0</v>
      </c>
      <c r="CA372" s="8">
        <v>0</v>
      </c>
      <c r="CB372" s="8" t="s">
        <v>181</v>
      </c>
      <c r="CC372" s="8"/>
      <c r="CD372" s="8"/>
      <c r="CE372" s="8">
        <v>0</v>
      </c>
      <c r="CF372" s="8">
        <v>0</v>
      </c>
      <c r="CG372" s="8">
        <v>0</v>
      </c>
      <c r="CH372" s="8">
        <v>32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181</v>
      </c>
      <c r="CO372" s="8">
        <v>0</v>
      </c>
      <c r="CP372" s="8">
        <f t="shared" si="209"/>
        <v>0</v>
      </c>
      <c r="CQ372" s="8">
        <f t="shared" si="210"/>
        <v>187.46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181</v>
      </c>
      <c r="DD372" s="8" t="s">
        <v>181</v>
      </c>
      <c r="DE372" s="8" t="s">
        <v>181</v>
      </c>
      <c r="DF372" s="8" t="s">
        <v>181</v>
      </c>
      <c r="DG372" s="8" t="s">
        <v>181</v>
      </c>
      <c r="DH372" s="8" t="s">
        <v>181</v>
      </c>
      <c r="DI372" s="8" t="s">
        <v>181</v>
      </c>
      <c r="DJ372" s="8" t="s">
        <v>181</v>
      </c>
      <c r="DK372" s="8" t="s">
        <v>181</v>
      </c>
      <c r="DL372" s="8" t="s">
        <v>181</v>
      </c>
      <c r="DM372" s="8" t="s">
        <v>181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1003</v>
      </c>
      <c r="DV372" s="8" t="s">
        <v>494</v>
      </c>
      <c r="DW372" s="8" t="s">
        <v>494</v>
      </c>
      <c r="DX372" s="8">
        <v>1</v>
      </c>
      <c r="DY372" s="8"/>
      <c r="DZ372" s="8" t="s">
        <v>181</v>
      </c>
      <c r="EA372" s="8" t="s">
        <v>181</v>
      </c>
      <c r="EB372" s="8" t="s">
        <v>181</v>
      </c>
      <c r="EC372" s="8" t="s">
        <v>181</v>
      </c>
      <c r="ED372" s="8"/>
      <c r="EE372" s="8">
        <v>82815331</v>
      </c>
      <c r="EF372" s="8">
        <v>8</v>
      </c>
      <c r="EG372" s="8" t="s">
        <v>531</v>
      </c>
      <c r="EH372" s="8">
        <v>0</v>
      </c>
      <c r="EI372" s="8" t="s">
        <v>181</v>
      </c>
      <c r="EJ372" s="8">
        <v>1</v>
      </c>
      <c r="EK372" s="8">
        <v>1100</v>
      </c>
      <c r="EL372" s="8" t="s">
        <v>532</v>
      </c>
      <c r="EM372" s="8" t="s">
        <v>533</v>
      </c>
      <c r="EN372" s="8"/>
      <c r="EO372" s="8" t="s">
        <v>181</v>
      </c>
      <c r="EP372" s="8"/>
      <c r="EQ372" s="8">
        <v>131072</v>
      </c>
      <c r="ER372" s="8">
        <v>187.46</v>
      </c>
      <c r="ES372" s="8">
        <v>187.46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217.68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586</v>
      </c>
      <c r="GB372" s="8"/>
      <c r="GC372" s="8"/>
      <c r="GD372" s="8">
        <v>1</v>
      </c>
      <c r="GE372" s="8"/>
      <c r="GF372" s="8">
        <v>-294705599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0</v>
      </c>
      <c r="GN372" s="8">
        <f t="shared" si="222"/>
        <v>0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181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387</v>
      </c>
      <c r="HF372" s="8" t="s">
        <v>386</v>
      </c>
      <c r="HG372" s="8">
        <f t="shared" si="228"/>
        <v>0</v>
      </c>
      <c r="HH372" s="8"/>
      <c r="HI372" s="8"/>
      <c r="HJ372" s="8"/>
      <c r="HK372" s="8"/>
      <c r="HL372" s="8"/>
      <c r="HM372" s="8" t="s">
        <v>181</v>
      </c>
      <c r="HN372" s="8" t="s">
        <v>181</v>
      </c>
      <c r="HO372" s="8" t="s">
        <v>181</v>
      </c>
      <c r="HP372" s="8" t="s">
        <v>181</v>
      </c>
      <c r="HQ372" s="8" t="s">
        <v>181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584</v>
      </c>
      <c r="F373" t="s">
        <v>492</v>
      </c>
      <c r="G373" t="s">
        <v>585</v>
      </c>
      <c r="H373" t="s">
        <v>494</v>
      </c>
      <c r="I373">
        <v>0</v>
      </c>
      <c r="J373">
        <v>0</v>
      </c>
      <c r="K373">
        <v>0</v>
      </c>
      <c r="L373">
        <v>1</v>
      </c>
      <c r="M373">
        <v>0</v>
      </c>
      <c r="N373">
        <f t="shared" si="188"/>
        <v>1</v>
      </c>
      <c r="O373">
        <f t="shared" si="189"/>
        <v>0</v>
      </c>
      <c r="P373">
        <f t="shared" si="190"/>
        <v>0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85260757</v>
      </c>
      <c r="AB373">
        <f t="shared" si="200"/>
        <v>187.46</v>
      </c>
      <c r="AC373">
        <f t="shared" si="201"/>
        <v>187.46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187.46</v>
      </c>
      <c r="AL373">
        <v>187.46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181</v>
      </c>
      <c r="BE373" t="s">
        <v>181</v>
      </c>
      <c r="BF373" t="s">
        <v>181</v>
      </c>
      <c r="BG373" t="s">
        <v>181</v>
      </c>
      <c r="BH373">
        <v>3</v>
      </c>
      <c r="BI373">
        <v>1</v>
      </c>
      <c r="BJ373" t="s">
        <v>181</v>
      </c>
      <c r="BM373">
        <v>1100</v>
      </c>
      <c r="BN373">
        <v>0</v>
      </c>
      <c r="BO373" t="s">
        <v>181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181</v>
      </c>
      <c r="BZ373">
        <v>0</v>
      </c>
      <c r="CA373">
        <v>0</v>
      </c>
      <c r="CB373" t="s">
        <v>181</v>
      </c>
      <c r="CE373">
        <v>0</v>
      </c>
      <c r="CF373">
        <v>0</v>
      </c>
      <c r="CG373">
        <v>0</v>
      </c>
      <c r="CH373">
        <v>32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181</v>
      </c>
      <c r="CO373">
        <v>0</v>
      </c>
      <c r="CP373">
        <f t="shared" si="209"/>
        <v>0</v>
      </c>
      <c r="CQ373">
        <f t="shared" si="210"/>
        <v>187.46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181</v>
      </c>
      <c r="DD373" t="s">
        <v>181</v>
      </c>
      <c r="DE373" t="s">
        <v>181</v>
      </c>
      <c r="DF373" t="s">
        <v>181</v>
      </c>
      <c r="DG373" t="s">
        <v>181</v>
      </c>
      <c r="DH373" t="s">
        <v>181</v>
      </c>
      <c r="DI373" t="s">
        <v>181</v>
      </c>
      <c r="DJ373" t="s">
        <v>181</v>
      </c>
      <c r="DK373" t="s">
        <v>181</v>
      </c>
      <c r="DL373" t="s">
        <v>181</v>
      </c>
      <c r="DM373" t="s">
        <v>181</v>
      </c>
      <c r="DN373">
        <v>0</v>
      </c>
      <c r="DO373">
        <v>0</v>
      </c>
      <c r="DP373">
        <v>1</v>
      </c>
      <c r="DQ373">
        <v>1</v>
      </c>
      <c r="DU373">
        <v>1003</v>
      </c>
      <c r="DV373" t="s">
        <v>494</v>
      </c>
      <c r="DW373" t="s">
        <v>494</v>
      </c>
      <c r="DX373">
        <v>1</v>
      </c>
      <c r="DZ373" t="s">
        <v>181</v>
      </c>
      <c r="EA373" t="s">
        <v>181</v>
      </c>
      <c r="EB373" t="s">
        <v>181</v>
      </c>
      <c r="EC373" t="s">
        <v>181</v>
      </c>
      <c r="EE373">
        <v>82815331</v>
      </c>
      <c r="EF373">
        <v>8</v>
      </c>
      <c r="EG373" t="s">
        <v>531</v>
      </c>
      <c r="EH373">
        <v>0</v>
      </c>
      <c r="EI373" t="s">
        <v>181</v>
      </c>
      <c r="EJ373">
        <v>1</v>
      </c>
      <c r="EK373">
        <v>1100</v>
      </c>
      <c r="EL373" t="s">
        <v>532</v>
      </c>
      <c r="EM373" t="s">
        <v>533</v>
      </c>
      <c r="EO373" t="s">
        <v>181</v>
      </c>
      <c r="EQ373">
        <v>131072</v>
      </c>
      <c r="ER373">
        <v>187.46</v>
      </c>
      <c r="ES373">
        <v>187.46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217.68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586</v>
      </c>
      <c r="GD373">
        <v>1</v>
      </c>
      <c r="GF373">
        <v>-294705599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0</v>
      </c>
      <c r="GN373">
        <f t="shared" si="222"/>
        <v>0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181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387</v>
      </c>
      <c r="HF373" t="s">
        <v>386</v>
      </c>
      <c r="HG373">
        <f t="shared" si="228"/>
        <v>0</v>
      </c>
      <c r="HM373" t="s">
        <v>181</v>
      </c>
      <c r="HN373" t="s">
        <v>181</v>
      </c>
      <c r="HO373" t="s">
        <v>181</v>
      </c>
      <c r="HP373" t="s">
        <v>181</v>
      </c>
      <c r="HQ373" t="s">
        <v>181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587</v>
      </c>
      <c r="F374" s="8" t="s">
        <v>492</v>
      </c>
      <c r="G374" s="8" t="s">
        <v>588</v>
      </c>
      <c r="H374" s="8" t="s">
        <v>88</v>
      </c>
      <c r="I374" s="8">
        <v>0</v>
      </c>
      <c r="J374" s="8">
        <v>0</v>
      </c>
      <c r="K374" s="8">
        <v>0</v>
      </c>
      <c r="L374" s="8">
        <v>0.088</v>
      </c>
      <c r="M374" s="8">
        <v>0</v>
      </c>
      <c r="N374" s="8">
        <f t="shared" si="188"/>
        <v>0.088</v>
      </c>
      <c r="O374" s="8">
        <f t="shared" si="189"/>
        <v>0</v>
      </c>
      <c r="P374" s="8">
        <f t="shared" si="190"/>
        <v>0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85260822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181</v>
      </c>
      <c r="BE374" s="8" t="s">
        <v>181</v>
      </c>
      <c r="BF374" s="8" t="s">
        <v>181</v>
      </c>
      <c r="BG374" s="8" t="s">
        <v>181</v>
      </c>
      <c r="BH374" s="8">
        <v>3</v>
      </c>
      <c r="BI374" s="8">
        <v>1</v>
      </c>
      <c r="BJ374" s="8" t="s">
        <v>181</v>
      </c>
      <c r="BK374" s="8"/>
      <c r="BL374" s="8"/>
      <c r="BM374" s="8">
        <v>1100</v>
      </c>
      <c r="BN374" s="8">
        <v>0</v>
      </c>
      <c r="BO374" s="8" t="s">
        <v>181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181</v>
      </c>
      <c r="BZ374" s="8">
        <v>0</v>
      </c>
      <c r="CA374" s="8">
        <v>0</v>
      </c>
      <c r="CB374" s="8" t="s">
        <v>181</v>
      </c>
      <c r="CC374" s="8"/>
      <c r="CD374" s="8"/>
      <c r="CE374" s="8">
        <v>0</v>
      </c>
      <c r="CF374" s="8">
        <v>0</v>
      </c>
      <c r="CG374" s="8">
        <v>0</v>
      </c>
      <c r="CH374" s="8">
        <v>33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181</v>
      </c>
      <c r="CO374" s="8">
        <v>0</v>
      </c>
      <c r="CP374" s="8">
        <f t="shared" si="209"/>
        <v>0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181</v>
      </c>
      <c r="DD374" s="8" t="s">
        <v>181</v>
      </c>
      <c r="DE374" s="8" t="s">
        <v>181</v>
      </c>
      <c r="DF374" s="8" t="s">
        <v>181</v>
      </c>
      <c r="DG374" s="8" t="s">
        <v>181</v>
      </c>
      <c r="DH374" s="8" t="s">
        <v>181</v>
      </c>
      <c r="DI374" s="8" t="s">
        <v>181</v>
      </c>
      <c r="DJ374" s="8" t="s">
        <v>181</v>
      </c>
      <c r="DK374" s="8" t="s">
        <v>181</v>
      </c>
      <c r="DL374" s="8" t="s">
        <v>181</v>
      </c>
      <c r="DM374" s="8" t="s">
        <v>181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88</v>
      </c>
      <c r="DW374" s="8" t="s">
        <v>88</v>
      </c>
      <c r="DX374" s="8">
        <v>1</v>
      </c>
      <c r="DY374" s="8"/>
      <c r="DZ374" s="8" t="s">
        <v>181</v>
      </c>
      <c r="EA374" s="8" t="s">
        <v>181</v>
      </c>
      <c r="EB374" s="8" t="s">
        <v>181</v>
      </c>
      <c r="EC374" s="8" t="s">
        <v>181</v>
      </c>
      <c r="ED374" s="8"/>
      <c r="EE374" s="8">
        <v>82815331</v>
      </c>
      <c r="EF374" s="8">
        <v>8</v>
      </c>
      <c r="EG374" s="8" t="s">
        <v>531</v>
      </c>
      <c r="EH374" s="8">
        <v>0</v>
      </c>
      <c r="EI374" s="8" t="s">
        <v>181</v>
      </c>
      <c r="EJ374" s="8">
        <v>1</v>
      </c>
      <c r="EK374" s="8">
        <v>1100</v>
      </c>
      <c r="EL374" s="8" t="s">
        <v>532</v>
      </c>
      <c r="EM374" s="8" t="s">
        <v>533</v>
      </c>
      <c r="EN374" s="8"/>
      <c r="EO374" s="8" t="s">
        <v>181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589</v>
      </c>
      <c r="GB374" s="8"/>
      <c r="GC374" s="8"/>
      <c r="GD374" s="8">
        <v>1</v>
      </c>
      <c r="GE374" s="8"/>
      <c r="GF374" s="8">
        <v>-1310771946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0</v>
      </c>
      <c r="GN374" s="8">
        <f t="shared" si="222"/>
        <v>0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181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387</v>
      </c>
      <c r="HF374" s="8" t="s">
        <v>386</v>
      </c>
      <c r="HG374" s="8">
        <f t="shared" si="228"/>
        <v>0</v>
      </c>
      <c r="HH374" s="8"/>
      <c r="HI374" s="8"/>
      <c r="HJ374" s="8"/>
      <c r="HK374" s="8"/>
      <c r="HL374" s="8"/>
      <c r="HM374" s="8" t="s">
        <v>181</v>
      </c>
      <c r="HN374" s="8" t="s">
        <v>181</v>
      </c>
      <c r="HO374" s="8" t="s">
        <v>181</v>
      </c>
      <c r="HP374" s="8" t="s">
        <v>181</v>
      </c>
      <c r="HQ374" s="8" t="s">
        <v>181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587</v>
      </c>
      <c r="F375" t="s">
        <v>492</v>
      </c>
      <c r="G375" t="s">
        <v>588</v>
      </c>
      <c r="H375" t="s">
        <v>88</v>
      </c>
      <c r="I375">
        <v>0</v>
      </c>
      <c r="J375">
        <v>0</v>
      </c>
      <c r="K375">
        <v>0</v>
      </c>
      <c r="L375">
        <v>0.088</v>
      </c>
      <c r="M375">
        <v>0</v>
      </c>
      <c r="N375">
        <f t="shared" si="188"/>
        <v>0.088</v>
      </c>
      <c r="O375">
        <f t="shared" si="189"/>
        <v>0</v>
      </c>
      <c r="P375">
        <f t="shared" si="190"/>
        <v>0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85260757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181</v>
      </c>
      <c r="BE375" t="s">
        <v>181</v>
      </c>
      <c r="BF375" t="s">
        <v>181</v>
      </c>
      <c r="BG375" t="s">
        <v>181</v>
      </c>
      <c r="BH375">
        <v>3</v>
      </c>
      <c r="BI375">
        <v>1</v>
      </c>
      <c r="BJ375" t="s">
        <v>181</v>
      </c>
      <c r="BM375">
        <v>1100</v>
      </c>
      <c r="BN375">
        <v>0</v>
      </c>
      <c r="BO375" t="s">
        <v>181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181</v>
      </c>
      <c r="BZ375">
        <v>0</v>
      </c>
      <c r="CA375">
        <v>0</v>
      </c>
      <c r="CB375" t="s">
        <v>181</v>
      </c>
      <c r="CE375">
        <v>0</v>
      </c>
      <c r="CF375">
        <v>0</v>
      </c>
      <c r="CG375">
        <v>0</v>
      </c>
      <c r="CH375">
        <v>33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181</v>
      </c>
      <c r="CO375">
        <v>0</v>
      </c>
      <c r="CP375">
        <f t="shared" si="209"/>
        <v>0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181</v>
      </c>
      <c r="DD375" t="s">
        <v>181</v>
      </c>
      <c r="DE375" t="s">
        <v>181</v>
      </c>
      <c r="DF375" t="s">
        <v>181</v>
      </c>
      <c r="DG375" t="s">
        <v>181</v>
      </c>
      <c r="DH375" t="s">
        <v>181</v>
      </c>
      <c r="DI375" t="s">
        <v>181</v>
      </c>
      <c r="DJ375" t="s">
        <v>181</v>
      </c>
      <c r="DK375" t="s">
        <v>181</v>
      </c>
      <c r="DL375" t="s">
        <v>181</v>
      </c>
      <c r="DM375" t="s">
        <v>181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88</v>
      </c>
      <c r="DW375" t="s">
        <v>88</v>
      </c>
      <c r="DX375">
        <v>1</v>
      </c>
      <c r="DZ375" t="s">
        <v>181</v>
      </c>
      <c r="EA375" t="s">
        <v>181</v>
      </c>
      <c r="EB375" t="s">
        <v>181</v>
      </c>
      <c r="EC375" t="s">
        <v>181</v>
      </c>
      <c r="EE375">
        <v>82815331</v>
      </c>
      <c r="EF375">
        <v>8</v>
      </c>
      <c r="EG375" t="s">
        <v>531</v>
      </c>
      <c r="EH375">
        <v>0</v>
      </c>
      <c r="EI375" t="s">
        <v>181</v>
      </c>
      <c r="EJ375">
        <v>1</v>
      </c>
      <c r="EK375">
        <v>1100</v>
      </c>
      <c r="EL375" t="s">
        <v>532</v>
      </c>
      <c r="EM375" t="s">
        <v>533</v>
      </c>
      <c r="EO375" t="s">
        <v>181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589</v>
      </c>
      <c r="GD375">
        <v>1</v>
      </c>
      <c r="GF375">
        <v>-1310771946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0</v>
      </c>
      <c r="GN375">
        <f t="shared" si="222"/>
        <v>0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181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387</v>
      </c>
      <c r="HF375" t="s">
        <v>386</v>
      </c>
      <c r="HG375">
        <f t="shared" si="228"/>
        <v>0</v>
      </c>
      <c r="HM375" t="s">
        <v>181</v>
      </c>
      <c r="HN375" t="s">
        <v>181</v>
      </c>
      <c r="HO375" t="s">
        <v>181</v>
      </c>
      <c r="HP375" t="s">
        <v>181</v>
      </c>
      <c r="HQ375" t="s">
        <v>181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590</v>
      </c>
      <c r="F376" s="8" t="s">
        <v>492</v>
      </c>
      <c r="G376" s="8" t="s">
        <v>591</v>
      </c>
      <c r="H376" s="8" t="s">
        <v>88</v>
      </c>
      <c r="I376" s="8">
        <v>0</v>
      </c>
      <c r="J376" s="8">
        <v>0</v>
      </c>
      <c r="K376" s="8">
        <v>0</v>
      </c>
      <c r="L376" s="8">
        <v>0.04</v>
      </c>
      <c r="M376" s="8">
        <v>0</v>
      </c>
      <c r="N376" s="8">
        <f t="shared" si="188"/>
        <v>0.04</v>
      </c>
      <c r="O376" s="8">
        <f t="shared" si="189"/>
        <v>0</v>
      </c>
      <c r="P376" s="8">
        <f t="shared" si="190"/>
        <v>0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85260822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181</v>
      </c>
      <c r="BE376" s="8" t="s">
        <v>181</v>
      </c>
      <c r="BF376" s="8" t="s">
        <v>181</v>
      </c>
      <c r="BG376" s="8" t="s">
        <v>181</v>
      </c>
      <c r="BH376" s="8">
        <v>3</v>
      </c>
      <c r="BI376" s="8">
        <v>1</v>
      </c>
      <c r="BJ376" s="8" t="s">
        <v>181</v>
      </c>
      <c r="BK376" s="8"/>
      <c r="BL376" s="8"/>
      <c r="BM376" s="8">
        <v>1100</v>
      </c>
      <c r="BN376" s="8">
        <v>0</v>
      </c>
      <c r="BO376" s="8" t="s">
        <v>181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181</v>
      </c>
      <c r="BZ376" s="8">
        <v>0</v>
      </c>
      <c r="CA376" s="8">
        <v>0</v>
      </c>
      <c r="CB376" s="8" t="s">
        <v>181</v>
      </c>
      <c r="CC376" s="8"/>
      <c r="CD376" s="8"/>
      <c r="CE376" s="8">
        <v>0</v>
      </c>
      <c r="CF376" s="8">
        <v>0</v>
      </c>
      <c r="CG376" s="8">
        <v>0</v>
      </c>
      <c r="CH376" s="8">
        <v>34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181</v>
      </c>
      <c r="CO376" s="8">
        <v>0</v>
      </c>
      <c r="CP376" s="8">
        <f t="shared" si="209"/>
        <v>0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181</v>
      </c>
      <c r="DD376" s="8" t="s">
        <v>181</v>
      </c>
      <c r="DE376" s="8" t="s">
        <v>181</v>
      </c>
      <c r="DF376" s="8" t="s">
        <v>181</v>
      </c>
      <c r="DG376" s="8" t="s">
        <v>181</v>
      </c>
      <c r="DH376" s="8" t="s">
        <v>181</v>
      </c>
      <c r="DI376" s="8" t="s">
        <v>181</v>
      </c>
      <c r="DJ376" s="8" t="s">
        <v>181</v>
      </c>
      <c r="DK376" s="8" t="s">
        <v>181</v>
      </c>
      <c r="DL376" s="8" t="s">
        <v>181</v>
      </c>
      <c r="DM376" s="8" t="s">
        <v>181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88</v>
      </c>
      <c r="DW376" s="8" t="s">
        <v>88</v>
      </c>
      <c r="DX376" s="8">
        <v>1</v>
      </c>
      <c r="DY376" s="8"/>
      <c r="DZ376" s="8" t="s">
        <v>181</v>
      </c>
      <c r="EA376" s="8" t="s">
        <v>181</v>
      </c>
      <c r="EB376" s="8" t="s">
        <v>181</v>
      </c>
      <c r="EC376" s="8" t="s">
        <v>181</v>
      </c>
      <c r="ED376" s="8"/>
      <c r="EE376" s="8">
        <v>82815331</v>
      </c>
      <c r="EF376" s="8">
        <v>8</v>
      </c>
      <c r="EG376" s="8" t="s">
        <v>531</v>
      </c>
      <c r="EH376" s="8">
        <v>0</v>
      </c>
      <c r="EI376" s="8" t="s">
        <v>181</v>
      </c>
      <c r="EJ376" s="8">
        <v>1</v>
      </c>
      <c r="EK376" s="8">
        <v>1100</v>
      </c>
      <c r="EL376" s="8" t="s">
        <v>532</v>
      </c>
      <c r="EM376" s="8" t="s">
        <v>533</v>
      </c>
      <c r="EN376" s="8"/>
      <c r="EO376" s="8" t="s">
        <v>181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589</v>
      </c>
      <c r="GB376" s="8"/>
      <c r="GC376" s="8"/>
      <c r="GD376" s="8">
        <v>1</v>
      </c>
      <c r="GE376" s="8"/>
      <c r="GF376" s="8">
        <v>-1319084000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0</v>
      </c>
      <c r="GN376" s="8">
        <f t="shared" si="222"/>
        <v>0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181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387</v>
      </c>
      <c r="HF376" s="8" t="s">
        <v>386</v>
      </c>
      <c r="HG376" s="8">
        <f t="shared" si="228"/>
        <v>0</v>
      </c>
      <c r="HH376" s="8"/>
      <c r="HI376" s="8"/>
      <c r="HJ376" s="8"/>
      <c r="HK376" s="8"/>
      <c r="HL376" s="8"/>
      <c r="HM376" s="8" t="s">
        <v>181</v>
      </c>
      <c r="HN376" s="8" t="s">
        <v>181</v>
      </c>
      <c r="HO376" s="8" t="s">
        <v>181</v>
      </c>
      <c r="HP376" s="8" t="s">
        <v>181</v>
      </c>
      <c r="HQ376" s="8" t="s">
        <v>181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590</v>
      </c>
      <c r="F377" t="s">
        <v>492</v>
      </c>
      <c r="G377" t="s">
        <v>591</v>
      </c>
      <c r="H377" t="s">
        <v>88</v>
      </c>
      <c r="I377">
        <v>0</v>
      </c>
      <c r="J377">
        <v>0</v>
      </c>
      <c r="K377">
        <v>0</v>
      </c>
      <c r="L377">
        <v>0.04</v>
      </c>
      <c r="M377">
        <v>0</v>
      </c>
      <c r="N377">
        <f t="shared" si="188"/>
        <v>0.04</v>
      </c>
      <c r="O377">
        <f t="shared" si="189"/>
        <v>0</v>
      </c>
      <c r="P377">
        <f t="shared" si="190"/>
        <v>0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85260757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181</v>
      </c>
      <c r="BE377" t="s">
        <v>181</v>
      </c>
      <c r="BF377" t="s">
        <v>181</v>
      </c>
      <c r="BG377" t="s">
        <v>181</v>
      </c>
      <c r="BH377">
        <v>3</v>
      </c>
      <c r="BI377">
        <v>1</v>
      </c>
      <c r="BJ377" t="s">
        <v>181</v>
      </c>
      <c r="BM377">
        <v>1100</v>
      </c>
      <c r="BN377">
        <v>0</v>
      </c>
      <c r="BO377" t="s">
        <v>181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181</v>
      </c>
      <c r="BZ377">
        <v>0</v>
      </c>
      <c r="CA377">
        <v>0</v>
      </c>
      <c r="CB377" t="s">
        <v>181</v>
      </c>
      <c r="CE377">
        <v>0</v>
      </c>
      <c r="CF377">
        <v>0</v>
      </c>
      <c r="CG377">
        <v>0</v>
      </c>
      <c r="CH377">
        <v>34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181</v>
      </c>
      <c r="CO377">
        <v>0</v>
      </c>
      <c r="CP377">
        <f t="shared" si="209"/>
        <v>0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181</v>
      </c>
      <c r="DD377" t="s">
        <v>181</v>
      </c>
      <c r="DE377" t="s">
        <v>181</v>
      </c>
      <c r="DF377" t="s">
        <v>181</v>
      </c>
      <c r="DG377" t="s">
        <v>181</v>
      </c>
      <c r="DH377" t="s">
        <v>181</v>
      </c>
      <c r="DI377" t="s">
        <v>181</v>
      </c>
      <c r="DJ377" t="s">
        <v>181</v>
      </c>
      <c r="DK377" t="s">
        <v>181</v>
      </c>
      <c r="DL377" t="s">
        <v>181</v>
      </c>
      <c r="DM377" t="s">
        <v>181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88</v>
      </c>
      <c r="DW377" t="s">
        <v>88</v>
      </c>
      <c r="DX377">
        <v>1</v>
      </c>
      <c r="DZ377" t="s">
        <v>181</v>
      </c>
      <c r="EA377" t="s">
        <v>181</v>
      </c>
      <c r="EB377" t="s">
        <v>181</v>
      </c>
      <c r="EC377" t="s">
        <v>181</v>
      </c>
      <c r="EE377">
        <v>82815331</v>
      </c>
      <c r="EF377">
        <v>8</v>
      </c>
      <c r="EG377" t="s">
        <v>531</v>
      </c>
      <c r="EH377">
        <v>0</v>
      </c>
      <c r="EI377" t="s">
        <v>181</v>
      </c>
      <c r="EJ377">
        <v>1</v>
      </c>
      <c r="EK377">
        <v>1100</v>
      </c>
      <c r="EL377" t="s">
        <v>532</v>
      </c>
      <c r="EM377" t="s">
        <v>533</v>
      </c>
      <c r="EO377" t="s">
        <v>181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589</v>
      </c>
      <c r="GD377">
        <v>1</v>
      </c>
      <c r="GF377">
        <v>-1319084000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0</v>
      </c>
      <c r="GN377">
        <f t="shared" si="222"/>
        <v>0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181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387</v>
      </c>
      <c r="HF377" t="s">
        <v>386</v>
      </c>
      <c r="HG377">
        <f t="shared" si="228"/>
        <v>0</v>
      </c>
      <c r="HM377" t="s">
        <v>181</v>
      </c>
      <c r="HN377" t="s">
        <v>181</v>
      </c>
      <c r="HO377" t="s">
        <v>181</v>
      </c>
      <c r="HP377" t="s">
        <v>181</v>
      </c>
      <c r="HQ377" t="s">
        <v>181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592</v>
      </c>
      <c r="F378" s="8" t="s">
        <v>492</v>
      </c>
      <c r="G378" s="8" t="s">
        <v>593</v>
      </c>
      <c r="H378" s="8" t="s">
        <v>88</v>
      </c>
      <c r="I378" s="8">
        <v>0</v>
      </c>
      <c r="J378" s="8">
        <v>0</v>
      </c>
      <c r="K378" s="8">
        <v>0</v>
      </c>
      <c r="L378" s="8">
        <v>0.026</v>
      </c>
      <c r="M378" s="8">
        <v>0</v>
      </c>
      <c r="N378" s="8">
        <f t="shared" si="188"/>
        <v>0.026</v>
      </c>
      <c r="O378" s="8">
        <f t="shared" si="189"/>
        <v>0</v>
      </c>
      <c r="P378" s="8">
        <f t="shared" si="190"/>
        <v>0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85260822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181</v>
      </c>
      <c r="BE378" s="8" t="s">
        <v>181</v>
      </c>
      <c r="BF378" s="8" t="s">
        <v>181</v>
      </c>
      <c r="BG378" s="8" t="s">
        <v>181</v>
      </c>
      <c r="BH378" s="8">
        <v>3</v>
      </c>
      <c r="BI378" s="8">
        <v>1</v>
      </c>
      <c r="BJ378" s="8" t="s">
        <v>181</v>
      </c>
      <c r="BK378" s="8"/>
      <c r="BL378" s="8"/>
      <c r="BM378" s="8">
        <v>1100</v>
      </c>
      <c r="BN378" s="8">
        <v>0</v>
      </c>
      <c r="BO378" s="8" t="s">
        <v>181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181</v>
      </c>
      <c r="BZ378" s="8">
        <v>0</v>
      </c>
      <c r="CA378" s="8">
        <v>0</v>
      </c>
      <c r="CB378" s="8" t="s">
        <v>181</v>
      </c>
      <c r="CC378" s="8"/>
      <c r="CD378" s="8"/>
      <c r="CE378" s="8">
        <v>0</v>
      </c>
      <c r="CF378" s="8">
        <v>0</v>
      </c>
      <c r="CG378" s="8">
        <v>0</v>
      </c>
      <c r="CH378" s="8">
        <v>35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181</v>
      </c>
      <c r="CO378" s="8">
        <v>0</v>
      </c>
      <c r="CP378" s="8">
        <f t="shared" si="209"/>
        <v>0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181</v>
      </c>
      <c r="DD378" s="8" t="s">
        <v>181</v>
      </c>
      <c r="DE378" s="8" t="s">
        <v>181</v>
      </c>
      <c r="DF378" s="8" t="s">
        <v>181</v>
      </c>
      <c r="DG378" s="8" t="s">
        <v>181</v>
      </c>
      <c r="DH378" s="8" t="s">
        <v>181</v>
      </c>
      <c r="DI378" s="8" t="s">
        <v>181</v>
      </c>
      <c r="DJ378" s="8" t="s">
        <v>181</v>
      </c>
      <c r="DK378" s="8" t="s">
        <v>181</v>
      </c>
      <c r="DL378" s="8" t="s">
        <v>181</v>
      </c>
      <c r="DM378" s="8" t="s">
        <v>181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88</v>
      </c>
      <c r="DW378" s="8" t="s">
        <v>88</v>
      </c>
      <c r="DX378" s="8">
        <v>1</v>
      </c>
      <c r="DY378" s="8"/>
      <c r="DZ378" s="8" t="s">
        <v>181</v>
      </c>
      <c r="EA378" s="8" t="s">
        <v>181</v>
      </c>
      <c r="EB378" s="8" t="s">
        <v>181</v>
      </c>
      <c r="EC378" s="8" t="s">
        <v>181</v>
      </c>
      <c r="ED378" s="8"/>
      <c r="EE378" s="8">
        <v>82815331</v>
      </c>
      <c r="EF378" s="8">
        <v>8</v>
      </c>
      <c r="EG378" s="8" t="s">
        <v>531</v>
      </c>
      <c r="EH378" s="8">
        <v>0</v>
      </c>
      <c r="EI378" s="8" t="s">
        <v>181</v>
      </c>
      <c r="EJ378" s="8">
        <v>1</v>
      </c>
      <c r="EK378" s="8">
        <v>1100</v>
      </c>
      <c r="EL378" s="8" t="s">
        <v>532</v>
      </c>
      <c r="EM378" s="8" t="s">
        <v>533</v>
      </c>
      <c r="EN378" s="8"/>
      <c r="EO378" s="8" t="s">
        <v>181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589</v>
      </c>
      <c r="GB378" s="8"/>
      <c r="GC378" s="8"/>
      <c r="GD378" s="8">
        <v>1</v>
      </c>
      <c r="GE378" s="8"/>
      <c r="GF378" s="8">
        <v>-462003638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0</v>
      </c>
      <c r="GN378" s="8">
        <f t="shared" si="222"/>
        <v>0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181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387</v>
      </c>
      <c r="HF378" s="8" t="s">
        <v>386</v>
      </c>
      <c r="HG378" s="8">
        <f t="shared" si="228"/>
        <v>0</v>
      </c>
      <c r="HH378" s="8"/>
      <c r="HI378" s="8"/>
      <c r="HJ378" s="8"/>
      <c r="HK378" s="8"/>
      <c r="HL378" s="8"/>
      <c r="HM378" s="8" t="s">
        <v>181</v>
      </c>
      <c r="HN378" s="8" t="s">
        <v>181</v>
      </c>
      <c r="HO378" s="8" t="s">
        <v>181</v>
      </c>
      <c r="HP378" s="8" t="s">
        <v>181</v>
      </c>
      <c r="HQ378" s="8" t="s">
        <v>181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592</v>
      </c>
      <c r="F379" t="s">
        <v>492</v>
      </c>
      <c r="G379" t="s">
        <v>593</v>
      </c>
      <c r="H379" t="s">
        <v>88</v>
      </c>
      <c r="I379">
        <v>0</v>
      </c>
      <c r="J379">
        <v>0</v>
      </c>
      <c r="K379">
        <v>0</v>
      </c>
      <c r="L379">
        <v>0.026</v>
      </c>
      <c r="M379">
        <v>0</v>
      </c>
      <c r="N379">
        <f t="shared" si="188"/>
        <v>0.026</v>
      </c>
      <c r="O379">
        <f t="shared" si="189"/>
        <v>0</v>
      </c>
      <c r="P379">
        <f t="shared" si="190"/>
        <v>0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85260757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181</v>
      </c>
      <c r="BE379" t="s">
        <v>181</v>
      </c>
      <c r="BF379" t="s">
        <v>181</v>
      </c>
      <c r="BG379" t="s">
        <v>181</v>
      </c>
      <c r="BH379">
        <v>3</v>
      </c>
      <c r="BI379">
        <v>1</v>
      </c>
      <c r="BJ379" t="s">
        <v>181</v>
      </c>
      <c r="BM379">
        <v>1100</v>
      </c>
      <c r="BN379">
        <v>0</v>
      </c>
      <c r="BO379" t="s">
        <v>181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181</v>
      </c>
      <c r="BZ379">
        <v>0</v>
      </c>
      <c r="CA379">
        <v>0</v>
      </c>
      <c r="CB379" t="s">
        <v>181</v>
      </c>
      <c r="CE379">
        <v>0</v>
      </c>
      <c r="CF379">
        <v>0</v>
      </c>
      <c r="CG379">
        <v>0</v>
      </c>
      <c r="CH379">
        <v>35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181</v>
      </c>
      <c r="CO379">
        <v>0</v>
      </c>
      <c r="CP379">
        <f t="shared" si="209"/>
        <v>0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181</v>
      </c>
      <c r="DD379" t="s">
        <v>181</v>
      </c>
      <c r="DE379" t="s">
        <v>181</v>
      </c>
      <c r="DF379" t="s">
        <v>181</v>
      </c>
      <c r="DG379" t="s">
        <v>181</v>
      </c>
      <c r="DH379" t="s">
        <v>181</v>
      </c>
      <c r="DI379" t="s">
        <v>181</v>
      </c>
      <c r="DJ379" t="s">
        <v>181</v>
      </c>
      <c r="DK379" t="s">
        <v>181</v>
      </c>
      <c r="DL379" t="s">
        <v>181</v>
      </c>
      <c r="DM379" t="s">
        <v>181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88</v>
      </c>
      <c r="DW379" t="s">
        <v>88</v>
      </c>
      <c r="DX379">
        <v>1</v>
      </c>
      <c r="DZ379" t="s">
        <v>181</v>
      </c>
      <c r="EA379" t="s">
        <v>181</v>
      </c>
      <c r="EB379" t="s">
        <v>181</v>
      </c>
      <c r="EC379" t="s">
        <v>181</v>
      </c>
      <c r="EE379">
        <v>82815331</v>
      </c>
      <c r="EF379">
        <v>8</v>
      </c>
      <c r="EG379" t="s">
        <v>531</v>
      </c>
      <c r="EH379">
        <v>0</v>
      </c>
      <c r="EI379" t="s">
        <v>181</v>
      </c>
      <c r="EJ379">
        <v>1</v>
      </c>
      <c r="EK379">
        <v>1100</v>
      </c>
      <c r="EL379" t="s">
        <v>532</v>
      </c>
      <c r="EM379" t="s">
        <v>533</v>
      </c>
      <c r="EO379" t="s">
        <v>181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589</v>
      </c>
      <c r="GD379">
        <v>1</v>
      </c>
      <c r="GF379">
        <v>-462003638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0</v>
      </c>
      <c r="GN379">
        <f t="shared" si="222"/>
        <v>0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181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387</v>
      </c>
      <c r="HF379" t="s">
        <v>386</v>
      </c>
      <c r="HG379">
        <f t="shared" si="228"/>
        <v>0</v>
      </c>
      <c r="HM379" t="s">
        <v>181</v>
      </c>
      <c r="HN379" t="s">
        <v>181</v>
      </c>
      <c r="HO379" t="s">
        <v>181</v>
      </c>
      <c r="HP379" t="s">
        <v>181</v>
      </c>
      <c r="HQ379" t="s">
        <v>181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594</v>
      </c>
      <c r="F380" s="8" t="s">
        <v>492</v>
      </c>
      <c r="G380" s="8" t="s">
        <v>595</v>
      </c>
      <c r="H380" s="8" t="s">
        <v>88</v>
      </c>
      <c r="I380" s="8">
        <v>0</v>
      </c>
      <c r="J380" s="8">
        <v>0</v>
      </c>
      <c r="K380" s="8">
        <v>0</v>
      </c>
      <c r="L380" s="8">
        <v>0.282</v>
      </c>
      <c r="M380" s="8">
        <v>0</v>
      </c>
      <c r="N380" s="8">
        <f t="shared" si="188"/>
        <v>0.282</v>
      </c>
      <c r="O380" s="8">
        <f t="shared" si="189"/>
        <v>0</v>
      </c>
      <c r="P380" s="8">
        <f t="shared" si="190"/>
        <v>0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85260822</v>
      </c>
      <c r="AB380" s="8">
        <f t="shared" si="200"/>
        <v>339.08</v>
      </c>
      <c r="AC380" s="8">
        <f t="shared" si="201"/>
        <v>339.08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339.08</v>
      </c>
      <c r="AL380" s="8">
        <v>339.08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181</v>
      </c>
      <c r="BE380" s="8" t="s">
        <v>181</v>
      </c>
      <c r="BF380" s="8" t="s">
        <v>181</v>
      </c>
      <c r="BG380" s="8" t="s">
        <v>181</v>
      </c>
      <c r="BH380" s="8">
        <v>3</v>
      </c>
      <c r="BI380" s="8">
        <v>1</v>
      </c>
      <c r="BJ380" s="8" t="s">
        <v>181</v>
      </c>
      <c r="BK380" s="8"/>
      <c r="BL380" s="8"/>
      <c r="BM380" s="8">
        <v>1100</v>
      </c>
      <c r="BN380" s="8">
        <v>0</v>
      </c>
      <c r="BO380" s="8" t="s">
        <v>181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181</v>
      </c>
      <c r="BZ380" s="8">
        <v>0</v>
      </c>
      <c r="CA380" s="8">
        <v>0</v>
      </c>
      <c r="CB380" s="8" t="s">
        <v>181</v>
      </c>
      <c r="CC380" s="8"/>
      <c r="CD380" s="8"/>
      <c r="CE380" s="8">
        <v>0</v>
      </c>
      <c r="CF380" s="8">
        <v>0</v>
      </c>
      <c r="CG380" s="8">
        <v>0</v>
      </c>
      <c r="CH380" s="8">
        <v>36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181</v>
      </c>
      <c r="CO380" s="8">
        <v>0</v>
      </c>
      <c r="CP380" s="8">
        <f t="shared" si="209"/>
        <v>0</v>
      </c>
      <c r="CQ380" s="8">
        <f t="shared" si="210"/>
        <v>339.08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181</v>
      </c>
      <c r="DD380" s="8" t="s">
        <v>181</v>
      </c>
      <c r="DE380" s="8" t="s">
        <v>181</v>
      </c>
      <c r="DF380" s="8" t="s">
        <v>181</v>
      </c>
      <c r="DG380" s="8" t="s">
        <v>181</v>
      </c>
      <c r="DH380" s="8" t="s">
        <v>181</v>
      </c>
      <c r="DI380" s="8" t="s">
        <v>181</v>
      </c>
      <c r="DJ380" s="8" t="s">
        <v>181</v>
      </c>
      <c r="DK380" s="8" t="s">
        <v>181</v>
      </c>
      <c r="DL380" s="8" t="s">
        <v>181</v>
      </c>
      <c r="DM380" s="8" t="s">
        <v>181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88</v>
      </c>
      <c r="DW380" s="8" t="s">
        <v>88</v>
      </c>
      <c r="DX380" s="8">
        <v>1</v>
      </c>
      <c r="DY380" s="8"/>
      <c r="DZ380" s="8" t="s">
        <v>181</v>
      </c>
      <c r="EA380" s="8" t="s">
        <v>181</v>
      </c>
      <c r="EB380" s="8" t="s">
        <v>181</v>
      </c>
      <c r="EC380" s="8" t="s">
        <v>181</v>
      </c>
      <c r="ED380" s="8"/>
      <c r="EE380" s="8">
        <v>82815331</v>
      </c>
      <c r="EF380" s="8">
        <v>8</v>
      </c>
      <c r="EG380" s="8" t="s">
        <v>531</v>
      </c>
      <c r="EH380" s="8">
        <v>0</v>
      </c>
      <c r="EI380" s="8" t="s">
        <v>181</v>
      </c>
      <c r="EJ380" s="8">
        <v>1</v>
      </c>
      <c r="EK380" s="8">
        <v>1100</v>
      </c>
      <c r="EL380" s="8" t="s">
        <v>532</v>
      </c>
      <c r="EM380" s="8" t="s">
        <v>533</v>
      </c>
      <c r="EN380" s="8"/>
      <c r="EO380" s="8" t="s">
        <v>181</v>
      </c>
      <c r="EP380" s="8"/>
      <c r="EQ380" s="8">
        <v>131072</v>
      </c>
      <c r="ER380" s="8">
        <v>339.08</v>
      </c>
      <c r="ES380" s="8">
        <v>339.08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393.75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596</v>
      </c>
      <c r="GB380" s="8"/>
      <c r="GC380" s="8"/>
      <c r="GD380" s="8">
        <v>1</v>
      </c>
      <c r="GE380" s="8"/>
      <c r="GF380" s="8">
        <v>668500515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0</v>
      </c>
      <c r="GN380" s="8">
        <f t="shared" si="222"/>
        <v>0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181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387</v>
      </c>
      <c r="HF380" s="8" t="s">
        <v>386</v>
      </c>
      <c r="HG380" s="8">
        <f t="shared" si="228"/>
        <v>0</v>
      </c>
      <c r="HH380" s="8"/>
      <c r="HI380" s="8"/>
      <c r="HJ380" s="8"/>
      <c r="HK380" s="8"/>
      <c r="HL380" s="8"/>
      <c r="HM380" s="8" t="s">
        <v>181</v>
      </c>
      <c r="HN380" s="8" t="s">
        <v>181</v>
      </c>
      <c r="HO380" s="8" t="s">
        <v>181</v>
      </c>
      <c r="HP380" s="8" t="s">
        <v>181</v>
      </c>
      <c r="HQ380" s="8" t="s">
        <v>181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594</v>
      </c>
      <c r="F381" t="s">
        <v>492</v>
      </c>
      <c r="G381" t="s">
        <v>595</v>
      </c>
      <c r="H381" t="s">
        <v>88</v>
      </c>
      <c r="I381">
        <v>0</v>
      </c>
      <c r="J381">
        <v>0</v>
      </c>
      <c r="K381">
        <v>0</v>
      </c>
      <c r="L381">
        <v>0.282</v>
      </c>
      <c r="M381">
        <v>0</v>
      </c>
      <c r="N381">
        <f t="shared" si="188"/>
        <v>0.282</v>
      </c>
      <c r="O381">
        <f t="shared" si="189"/>
        <v>0</v>
      </c>
      <c r="P381">
        <f t="shared" si="190"/>
        <v>0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85260757</v>
      </c>
      <c r="AB381">
        <f t="shared" si="200"/>
        <v>339.08</v>
      </c>
      <c r="AC381">
        <f t="shared" si="201"/>
        <v>339.08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339.08</v>
      </c>
      <c r="AL381">
        <v>339.08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181</v>
      </c>
      <c r="BE381" t="s">
        <v>181</v>
      </c>
      <c r="BF381" t="s">
        <v>181</v>
      </c>
      <c r="BG381" t="s">
        <v>181</v>
      </c>
      <c r="BH381">
        <v>3</v>
      </c>
      <c r="BI381">
        <v>1</v>
      </c>
      <c r="BJ381" t="s">
        <v>181</v>
      </c>
      <c r="BM381">
        <v>1100</v>
      </c>
      <c r="BN381">
        <v>0</v>
      </c>
      <c r="BO381" t="s">
        <v>181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181</v>
      </c>
      <c r="BZ381">
        <v>0</v>
      </c>
      <c r="CA381">
        <v>0</v>
      </c>
      <c r="CB381" t="s">
        <v>181</v>
      </c>
      <c r="CE381">
        <v>0</v>
      </c>
      <c r="CF381">
        <v>0</v>
      </c>
      <c r="CG381">
        <v>0</v>
      </c>
      <c r="CH381">
        <v>36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181</v>
      </c>
      <c r="CO381">
        <v>0</v>
      </c>
      <c r="CP381">
        <f t="shared" si="209"/>
        <v>0</v>
      </c>
      <c r="CQ381">
        <f t="shared" si="210"/>
        <v>339.08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181</v>
      </c>
      <c r="DD381" t="s">
        <v>181</v>
      </c>
      <c r="DE381" t="s">
        <v>181</v>
      </c>
      <c r="DF381" t="s">
        <v>181</v>
      </c>
      <c r="DG381" t="s">
        <v>181</v>
      </c>
      <c r="DH381" t="s">
        <v>181</v>
      </c>
      <c r="DI381" t="s">
        <v>181</v>
      </c>
      <c r="DJ381" t="s">
        <v>181</v>
      </c>
      <c r="DK381" t="s">
        <v>181</v>
      </c>
      <c r="DL381" t="s">
        <v>181</v>
      </c>
      <c r="DM381" t="s">
        <v>181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88</v>
      </c>
      <c r="DW381" t="s">
        <v>88</v>
      </c>
      <c r="DX381">
        <v>1</v>
      </c>
      <c r="DZ381" t="s">
        <v>181</v>
      </c>
      <c r="EA381" t="s">
        <v>181</v>
      </c>
      <c r="EB381" t="s">
        <v>181</v>
      </c>
      <c r="EC381" t="s">
        <v>181</v>
      </c>
      <c r="EE381">
        <v>82815331</v>
      </c>
      <c r="EF381">
        <v>8</v>
      </c>
      <c r="EG381" t="s">
        <v>531</v>
      </c>
      <c r="EH381">
        <v>0</v>
      </c>
      <c r="EI381" t="s">
        <v>181</v>
      </c>
      <c r="EJ381">
        <v>1</v>
      </c>
      <c r="EK381">
        <v>1100</v>
      </c>
      <c r="EL381" t="s">
        <v>532</v>
      </c>
      <c r="EM381" t="s">
        <v>533</v>
      </c>
      <c r="EO381" t="s">
        <v>181</v>
      </c>
      <c r="EQ381">
        <v>131072</v>
      </c>
      <c r="ER381">
        <v>339.08</v>
      </c>
      <c r="ES381">
        <v>339.08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393.75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596</v>
      </c>
      <c r="GD381">
        <v>1</v>
      </c>
      <c r="GF381">
        <v>668500515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0</v>
      </c>
      <c r="GN381">
        <f t="shared" si="222"/>
        <v>0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181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387</v>
      </c>
      <c r="HF381" t="s">
        <v>386</v>
      </c>
      <c r="HG381">
        <f t="shared" si="228"/>
        <v>0</v>
      </c>
      <c r="HM381" t="s">
        <v>181</v>
      </c>
      <c r="HN381" t="s">
        <v>181</v>
      </c>
      <c r="HO381" t="s">
        <v>181</v>
      </c>
      <c r="HP381" t="s">
        <v>181</v>
      </c>
      <c r="HQ381" t="s">
        <v>181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597</v>
      </c>
      <c r="F382" s="8" t="s">
        <v>492</v>
      </c>
      <c r="G382" s="8" t="s">
        <v>598</v>
      </c>
      <c r="H382" s="8" t="s">
        <v>88</v>
      </c>
      <c r="I382" s="8">
        <v>0</v>
      </c>
      <c r="J382" s="8">
        <v>0</v>
      </c>
      <c r="K382" s="8">
        <v>0</v>
      </c>
      <c r="L382" s="8">
        <v>8.775</v>
      </c>
      <c r="M382" s="8">
        <v>0</v>
      </c>
      <c r="N382" s="8">
        <f t="shared" si="188"/>
        <v>8.775</v>
      </c>
      <c r="O382" s="8">
        <f t="shared" si="189"/>
        <v>0</v>
      </c>
      <c r="P382" s="8">
        <f t="shared" si="190"/>
        <v>0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85260822</v>
      </c>
      <c r="AB382" s="8">
        <f t="shared" si="200"/>
        <v>500.16</v>
      </c>
      <c r="AC382" s="8">
        <f t="shared" si="201"/>
        <v>500.16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500.16</v>
      </c>
      <c r="AL382" s="8">
        <v>500.16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181</v>
      </c>
      <c r="BE382" s="8" t="s">
        <v>181</v>
      </c>
      <c r="BF382" s="8" t="s">
        <v>181</v>
      </c>
      <c r="BG382" s="8" t="s">
        <v>181</v>
      </c>
      <c r="BH382" s="8">
        <v>3</v>
      </c>
      <c r="BI382" s="8">
        <v>1</v>
      </c>
      <c r="BJ382" s="8" t="s">
        <v>181</v>
      </c>
      <c r="BK382" s="8"/>
      <c r="BL382" s="8"/>
      <c r="BM382" s="8">
        <v>1100</v>
      </c>
      <c r="BN382" s="8">
        <v>0</v>
      </c>
      <c r="BO382" s="8" t="s">
        <v>181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181</v>
      </c>
      <c r="BZ382" s="8">
        <v>0</v>
      </c>
      <c r="CA382" s="8">
        <v>0</v>
      </c>
      <c r="CB382" s="8" t="s">
        <v>181</v>
      </c>
      <c r="CC382" s="8"/>
      <c r="CD382" s="8"/>
      <c r="CE382" s="8">
        <v>0</v>
      </c>
      <c r="CF382" s="8">
        <v>0</v>
      </c>
      <c r="CG382" s="8">
        <v>0</v>
      </c>
      <c r="CH382" s="8">
        <v>37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181</v>
      </c>
      <c r="CO382" s="8">
        <v>0</v>
      </c>
      <c r="CP382" s="8">
        <f t="shared" si="209"/>
        <v>0</v>
      </c>
      <c r="CQ382" s="8">
        <f t="shared" si="210"/>
        <v>500.16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181</v>
      </c>
      <c r="DD382" s="8" t="s">
        <v>181</v>
      </c>
      <c r="DE382" s="8" t="s">
        <v>181</v>
      </c>
      <c r="DF382" s="8" t="s">
        <v>181</v>
      </c>
      <c r="DG382" s="8" t="s">
        <v>181</v>
      </c>
      <c r="DH382" s="8" t="s">
        <v>181</v>
      </c>
      <c r="DI382" s="8" t="s">
        <v>181</v>
      </c>
      <c r="DJ382" s="8" t="s">
        <v>181</v>
      </c>
      <c r="DK382" s="8" t="s">
        <v>181</v>
      </c>
      <c r="DL382" s="8" t="s">
        <v>181</v>
      </c>
      <c r="DM382" s="8" t="s">
        <v>181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88</v>
      </c>
      <c r="DW382" s="8" t="s">
        <v>88</v>
      </c>
      <c r="DX382" s="8">
        <v>1</v>
      </c>
      <c r="DY382" s="8"/>
      <c r="DZ382" s="8" t="s">
        <v>181</v>
      </c>
      <c r="EA382" s="8" t="s">
        <v>181</v>
      </c>
      <c r="EB382" s="8" t="s">
        <v>181</v>
      </c>
      <c r="EC382" s="8" t="s">
        <v>181</v>
      </c>
      <c r="ED382" s="8"/>
      <c r="EE382" s="8">
        <v>82815331</v>
      </c>
      <c r="EF382" s="8">
        <v>8</v>
      </c>
      <c r="EG382" s="8" t="s">
        <v>531</v>
      </c>
      <c r="EH382" s="8">
        <v>0</v>
      </c>
      <c r="EI382" s="8" t="s">
        <v>181</v>
      </c>
      <c r="EJ382" s="8">
        <v>1</v>
      </c>
      <c r="EK382" s="8">
        <v>1100</v>
      </c>
      <c r="EL382" s="8" t="s">
        <v>532</v>
      </c>
      <c r="EM382" s="8" t="s">
        <v>533</v>
      </c>
      <c r="EN382" s="8"/>
      <c r="EO382" s="8" t="s">
        <v>181</v>
      </c>
      <c r="EP382" s="8"/>
      <c r="EQ382" s="8">
        <v>131072</v>
      </c>
      <c r="ER382" s="8">
        <v>500.16</v>
      </c>
      <c r="ES382" s="8">
        <v>500.16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580.8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599</v>
      </c>
      <c r="GB382" s="8"/>
      <c r="GC382" s="8"/>
      <c r="GD382" s="8">
        <v>1</v>
      </c>
      <c r="GE382" s="8"/>
      <c r="GF382" s="8">
        <v>662734593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0</v>
      </c>
      <c r="GN382" s="8">
        <f t="shared" si="222"/>
        <v>0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181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387</v>
      </c>
      <c r="HF382" s="8" t="s">
        <v>386</v>
      </c>
      <c r="HG382" s="8">
        <f t="shared" si="228"/>
        <v>0</v>
      </c>
      <c r="HH382" s="8"/>
      <c r="HI382" s="8"/>
      <c r="HJ382" s="8"/>
      <c r="HK382" s="8"/>
      <c r="HL382" s="8"/>
      <c r="HM382" s="8" t="s">
        <v>181</v>
      </c>
      <c r="HN382" s="8" t="s">
        <v>181</v>
      </c>
      <c r="HO382" s="8" t="s">
        <v>181</v>
      </c>
      <c r="HP382" s="8" t="s">
        <v>181</v>
      </c>
      <c r="HQ382" s="8" t="s">
        <v>181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597</v>
      </c>
      <c r="F383" t="s">
        <v>492</v>
      </c>
      <c r="G383" t="s">
        <v>598</v>
      </c>
      <c r="H383" t="s">
        <v>88</v>
      </c>
      <c r="I383">
        <v>0</v>
      </c>
      <c r="J383">
        <v>0</v>
      </c>
      <c r="K383">
        <v>0</v>
      </c>
      <c r="L383">
        <v>8.775</v>
      </c>
      <c r="M383">
        <v>0</v>
      </c>
      <c r="N383">
        <f t="shared" si="188"/>
        <v>8.775</v>
      </c>
      <c r="O383">
        <f t="shared" si="189"/>
        <v>0</v>
      </c>
      <c r="P383">
        <f t="shared" si="190"/>
        <v>0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85260757</v>
      </c>
      <c r="AB383">
        <f t="shared" si="200"/>
        <v>500.16</v>
      </c>
      <c r="AC383">
        <f t="shared" si="201"/>
        <v>500.16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500.16</v>
      </c>
      <c r="AL383">
        <v>500.16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181</v>
      </c>
      <c r="BE383" t="s">
        <v>181</v>
      </c>
      <c r="BF383" t="s">
        <v>181</v>
      </c>
      <c r="BG383" t="s">
        <v>181</v>
      </c>
      <c r="BH383">
        <v>3</v>
      </c>
      <c r="BI383">
        <v>1</v>
      </c>
      <c r="BJ383" t="s">
        <v>181</v>
      </c>
      <c r="BM383">
        <v>1100</v>
      </c>
      <c r="BN383">
        <v>0</v>
      </c>
      <c r="BO383" t="s">
        <v>181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181</v>
      </c>
      <c r="BZ383">
        <v>0</v>
      </c>
      <c r="CA383">
        <v>0</v>
      </c>
      <c r="CB383" t="s">
        <v>181</v>
      </c>
      <c r="CE383">
        <v>0</v>
      </c>
      <c r="CF383">
        <v>0</v>
      </c>
      <c r="CG383">
        <v>0</v>
      </c>
      <c r="CH383">
        <v>37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181</v>
      </c>
      <c r="CO383">
        <v>0</v>
      </c>
      <c r="CP383">
        <f t="shared" si="209"/>
        <v>0</v>
      </c>
      <c r="CQ383">
        <f t="shared" si="210"/>
        <v>500.16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181</v>
      </c>
      <c r="DD383" t="s">
        <v>181</v>
      </c>
      <c r="DE383" t="s">
        <v>181</v>
      </c>
      <c r="DF383" t="s">
        <v>181</v>
      </c>
      <c r="DG383" t="s">
        <v>181</v>
      </c>
      <c r="DH383" t="s">
        <v>181</v>
      </c>
      <c r="DI383" t="s">
        <v>181</v>
      </c>
      <c r="DJ383" t="s">
        <v>181</v>
      </c>
      <c r="DK383" t="s">
        <v>181</v>
      </c>
      <c r="DL383" t="s">
        <v>181</v>
      </c>
      <c r="DM383" t="s">
        <v>181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88</v>
      </c>
      <c r="DW383" t="s">
        <v>88</v>
      </c>
      <c r="DX383">
        <v>1</v>
      </c>
      <c r="DZ383" t="s">
        <v>181</v>
      </c>
      <c r="EA383" t="s">
        <v>181</v>
      </c>
      <c r="EB383" t="s">
        <v>181</v>
      </c>
      <c r="EC383" t="s">
        <v>181</v>
      </c>
      <c r="EE383">
        <v>82815331</v>
      </c>
      <c r="EF383">
        <v>8</v>
      </c>
      <c r="EG383" t="s">
        <v>531</v>
      </c>
      <c r="EH383">
        <v>0</v>
      </c>
      <c r="EI383" t="s">
        <v>181</v>
      </c>
      <c r="EJ383">
        <v>1</v>
      </c>
      <c r="EK383">
        <v>1100</v>
      </c>
      <c r="EL383" t="s">
        <v>532</v>
      </c>
      <c r="EM383" t="s">
        <v>533</v>
      </c>
      <c r="EO383" t="s">
        <v>181</v>
      </c>
      <c r="EQ383">
        <v>131072</v>
      </c>
      <c r="ER383">
        <v>500.16</v>
      </c>
      <c r="ES383">
        <v>500.16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580.8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599</v>
      </c>
      <c r="GD383">
        <v>1</v>
      </c>
      <c r="GF383">
        <v>662734593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0</v>
      </c>
      <c r="GN383">
        <f t="shared" si="222"/>
        <v>0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181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387</v>
      </c>
      <c r="HF383" t="s">
        <v>386</v>
      </c>
      <c r="HG383">
        <f t="shared" si="228"/>
        <v>0</v>
      </c>
      <c r="HM383" t="s">
        <v>181</v>
      </c>
      <c r="HN383" t="s">
        <v>181</v>
      </c>
      <c r="HO383" t="s">
        <v>181</v>
      </c>
      <c r="HP383" t="s">
        <v>181</v>
      </c>
      <c r="HQ383" t="s">
        <v>181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181</v>
      </c>
      <c r="F384" s="8" t="s">
        <v>492</v>
      </c>
      <c r="G384" s="8" t="s">
        <v>600</v>
      </c>
      <c r="H384" s="8" t="s">
        <v>523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417.55</v>
      </c>
      <c r="AC384" s="8">
        <f t="shared" si="201"/>
        <v>417.55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417.55</v>
      </c>
      <c r="AL384" s="8">
        <v>417.55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181</v>
      </c>
      <c r="BE384" s="8" t="s">
        <v>181</v>
      </c>
      <c r="BF384" s="8" t="s">
        <v>181</v>
      </c>
      <c r="BG384" s="8" t="s">
        <v>181</v>
      </c>
      <c r="BH384" s="8">
        <v>3</v>
      </c>
      <c r="BI384" s="8">
        <v>1</v>
      </c>
      <c r="BJ384" s="8" t="s">
        <v>181</v>
      </c>
      <c r="BK384" s="8"/>
      <c r="BL384" s="8"/>
      <c r="BM384" s="8">
        <v>1100</v>
      </c>
      <c r="BN384" s="8">
        <v>0</v>
      </c>
      <c r="BO384" s="8" t="s">
        <v>181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181</v>
      </c>
      <c r="BZ384" s="8">
        <v>0</v>
      </c>
      <c r="CA384" s="8">
        <v>0</v>
      </c>
      <c r="CB384" s="8" t="s">
        <v>181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181</v>
      </c>
      <c r="CO384" s="8">
        <v>0</v>
      </c>
      <c r="CP384" s="8">
        <f t="shared" si="209"/>
        <v>0</v>
      </c>
      <c r="CQ384" s="8">
        <f t="shared" si="210"/>
        <v>417.55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181</v>
      </c>
      <c r="DD384" s="8" t="s">
        <v>181</v>
      </c>
      <c r="DE384" s="8" t="s">
        <v>181</v>
      </c>
      <c r="DF384" s="8" t="s">
        <v>181</v>
      </c>
      <c r="DG384" s="8" t="s">
        <v>181</v>
      </c>
      <c r="DH384" s="8" t="s">
        <v>181</v>
      </c>
      <c r="DI384" s="8" t="s">
        <v>181</v>
      </c>
      <c r="DJ384" s="8" t="s">
        <v>181</v>
      </c>
      <c r="DK384" s="8" t="s">
        <v>181</v>
      </c>
      <c r="DL384" s="8" t="s">
        <v>181</v>
      </c>
      <c r="DM384" s="8" t="s">
        <v>181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523</v>
      </c>
      <c r="DW384" s="8" t="s">
        <v>523</v>
      </c>
      <c r="DX384" s="8">
        <v>1</v>
      </c>
      <c r="DY384" s="8"/>
      <c r="DZ384" s="8" t="s">
        <v>181</v>
      </c>
      <c r="EA384" s="8" t="s">
        <v>181</v>
      </c>
      <c r="EB384" s="8" t="s">
        <v>181</v>
      </c>
      <c r="EC384" s="8" t="s">
        <v>181</v>
      </c>
      <c r="ED384" s="8"/>
      <c r="EE384" s="8">
        <v>82815331</v>
      </c>
      <c r="EF384" s="8">
        <v>8</v>
      </c>
      <c r="EG384" s="8" t="s">
        <v>531</v>
      </c>
      <c r="EH384" s="8">
        <v>0</v>
      </c>
      <c r="EI384" s="8" t="s">
        <v>181</v>
      </c>
      <c r="EJ384" s="8">
        <v>1</v>
      </c>
      <c r="EK384" s="8">
        <v>1100</v>
      </c>
      <c r="EL384" s="8" t="s">
        <v>532</v>
      </c>
      <c r="EM384" s="8" t="s">
        <v>533</v>
      </c>
      <c r="EN384" s="8"/>
      <c r="EO384" s="8" t="s">
        <v>181</v>
      </c>
      <c r="EP384" s="8"/>
      <c r="EQ384" s="8">
        <v>132096</v>
      </c>
      <c r="ER384" s="8">
        <v>417.55</v>
      </c>
      <c r="ES384" s="8">
        <v>417.55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397.44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601</v>
      </c>
      <c r="GB384" s="8"/>
      <c r="GC384" s="8"/>
      <c r="GD384" s="8">
        <v>1</v>
      </c>
      <c r="GE384" s="8"/>
      <c r="GF384" s="8">
        <v>742238812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181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387</v>
      </c>
      <c r="HF384" s="8" t="s">
        <v>386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181</v>
      </c>
      <c r="HN384" s="8" t="s">
        <v>181</v>
      </c>
      <c r="HO384" s="8" t="s">
        <v>181</v>
      </c>
      <c r="HP384" s="8" t="s">
        <v>181</v>
      </c>
      <c r="HQ384" s="8" t="s">
        <v>181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181</v>
      </c>
      <c r="F385" t="s">
        <v>492</v>
      </c>
      <c r="G385" t="s">
        <v>600</v>
      </c>
      <c r="H385" t="s">
        <v>523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417.55</v>
      </c>
      <c r="AC385">
        <f t="shared" si="201"/>
        <v>417.55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417.55</v>
      </c>
      <c r="AL385">
        <v>417.55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181</v>
      </c>
      <c r="BE385" t="s">
        <v>181</v>
      </c>
      <c r="BF385" t="s">
        <v>181</v>
      </c>
      <c r="BG385" t="s">
        <v>181</v>
      </c>
      <c r="BH385">
        <v>3</v>
      </c>
      <c r="BI385">
        <v>1</v>
      </c>
      <c r="BJ385" t="s">
        <v>181</v>
      </c>
      <c r="BM385">
        <v>1100</v>
      </c>
      <c r="BN385">
        <v>0</v>
      </c>
      <c r="BO385" t="s">
        <v>181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181</v>
      </c>
      <c r="BZ385">
        <v>0</v>
      </c>
      <c r="CA385">
        <v>0</v>
      </c>
      <c r="CB385" t="s">
        <v>181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181</v>
      </c>
      <c r="CO385">
        <v>0</v>
      </c>
      <c r="CP385">
        <f t="shared" si="209"/>
        <v>0</v>
      </c>
      <c r="CQ385">
        <f t="shared" si="210"/>
        <v>417.55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181</v>
      </c>
      <c r="DD385" t="s">
        <v>181</v>
      </c>
      <c r="DE385" t="s">
        <v>181</v>
      </c>
      <c r="DF385" t="s">
        <v>181</v>
      </c>
      <c r="DG385" t="s">
        <v>181</v>
      </c>
      <c r="DH385" t="s">
        <v>181</v>
      </c>
      <c r="DI385" t="s">
        <v>181</v>
      </c>
      <c r="DJ385" t="s">
        <v>181</v>
      </c>
      <c r="DK385" t="s">
        <v>181</v>
      </c>
      <c r="DL385" t="s">
        <v>181</v>
      </c>
      <c r="DM385" t="s">
        <v>181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523</v>
      </c>
      <c r="DW385" t="s">
        <v>523</v>
      </c>
      <c r="DX385">
        <v>1</v>
      </c>
      <c r="DZ385" t="s">
        <v>181</v>
      </c>
      <c r="EA385" t="s">
        <v>181</v>
      </c>
      <c r="EB385" t="s">
        <v>181</v>
      </c>
      <c r="EC385" t="s">
        <v>181</v>
      </c>
      <c r="EE385">
        <v>82815331</v>
      </c>
      <c r="EF385">
        <v>8</v>
      </c>
      <c r="EG385" t="s">
        <v>531</v>
      </c>
      <c r="EH385">
        <v>0</v>
      </c>
      <c r="EI385" t="s">
        <v>181</v>
      </c>
      <c r="EJ385">
        <v>1</v>
      </c>
      <c r="EK385">
        <v>1100</v>
      </c>
      <c r="EL385" t="s">
        <v>532</v>
      </c>
      <c r="EM385" t="s">
        <v>533</v>
      </c>
      <c r="EO385" t="s">
        <v>181</v>
      </c>
      <c r="EQ385">
        <v>132096</v>
      </c>
      <c r="ER385">
        <v>417.55</v>
      </c>
      <c r="ES385">
        <v>417.55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397.44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601</v>
      </c>
      <c r="GD385">
        <v>1</v>
      </c>
      <c r="GF385">
        <v>742238812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181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387</v>
      </c>
      <c r="HF385" t="s">
        <v>386</v>
      </c>
      <c r="HG385">
        <f t="shared" si="228"/>
        <v>0</v>
      </c>
      <c r="HM385" t="s">
        <v>181</v>
      </c>
      <c r="HN385" t="s">
        <v>181</v>
      </c>
      <c r="HO385" t="s">
        <v>181</v>
      </c>
      <c r="HP385" t="s">
        <v>181</v>
      </c>
      <c r="HQ385" t="s">
        <v>181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181</v>
      </c>
      <c r="F386" s="8" t="s">
        <v>492</v>
      </c>
      <c r="G386" s="8" t="s">
        <v>602</v>
      </c>
      <c r="H386" s="8" t="s">
        <v>523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341.64</v>
      </c>
      <c r="AC386" s="8">
        <f t="shared" si="201"/>
        <v>341.64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341.64</v>
      </c>
      <c r="AL386" s="8">
        <v>341.64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181</v>
      </c>
      <c r="BE386" s="8" t="s">
        <v>181</v>
      </c>
      <c r="BF386" s="8" t="s">
        <v>181</v>
      </c>
      <c r="BG386" s="8" t="s">
        <v>181</v>
      </c>
      <c r="BH386" s="8">
        <v>3</v>
      </c>
      <c r="BI386" s="8">
        <v>1</v>
      </c>
      <c r="BJ386" s="8" t="s">
        <v>181</v>
      </c>
      <c r="BK386" s="8"/>
      <c r="BL386" s="8"/>
      <c r="BM386" s="8">
        <v>1100</v>
      </c>
      <c r="BN386" s="8">
        <v>0</v>
      </c>
      <c r="BO386" s="8" t="s">
        <v>181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181</v>
      </c>
      <c r="BZ386" s="8">
        <v>0</v>
      </c>
      <c r="CA386" s="8">
        <v>0</v>
      </c>
      <c r="CB386" s="8" t="s">
        <v>181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181</v>
      </c>
      <c r="CO386" s="8">
        <v>0</v>
      </c>
      <c r="CP386" s="8">
        <f t="shared" si="209"/>
        <v>0</v>
      </c>
      <c r="CQ386" s="8">
        <f t="shared" si="210"/>
        <v>341.64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181</v>
      </c>
      <c r="DD386" s="8" t="s">
        <v>181</v>
      </c>
      <c r="DE386" s="8" t="s">
        <v>181</v>
      </c>
      <c r="DF386" s="8" t="s">
        <v>181</v>
      </c>
      <c r="DG386" s="8" t="s">
        <v>181</v>
      </c>
      <c r="DH386" s="8" t="s">
        <v>181</v>
      </c>
      <c r="DI386" s="8" t="s">
        <v>181</v>
      </c>
      <c r="DJ386" s="8" t="s">
        <v>181</v>
      </c>
      <c r="DK386" s="8" t="s">
        <v>181</v>
      </c>
      <c r="DL386" s="8" t="s">
        <v>181</v>
      </c>
      <c r="DM386" s="8" t="s">
        <v>181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523</v>
      </c>
      <c r="DW386" s="8" t="s">
        <v>523</v>
      </c>
      <c r="DX386" s="8">
        <v>1</v>
      </c>
      <c r="DY386" s="8"/>
      <c r="DZ386" s="8" t="s">
        <v>181</v>
      </c>
      <c r="EA386" s="8" t="s">
        <v>181</v>
      </c>
      <c r="EB386" s="8" t="s">
        <v>181</v>
      </c>
      <c r="EC386" s="8" t="s">
        <v>181</v>
      </c>
      <c r="ED386" s="8"/>
      <c r="EE386" s="8">
        <v>82815331</v>
      </c>
      <c r="EF386" s="8">
        <v>8</v>
      </c>
      <c r="EG386" s="8" t="s">
        <v>531</v>
      </c>
      <c r="EH386" s="8">
        <v>0</v>
      </c>
      <c r="EI386" s="8" t="s">
        <v>181</v>
      </c>
      <c r="EJ386" s="8">
        <v>1</v>
      </c>
      <c r="EK386" s="8">
        <v>1100</v>
      </c>
      <c r="EL386" s="8" t="s">
        <v>532</v>
      </c>
      <c r="EM386" s="8" t="s">
        <v>533</v>
      </c>
      <c r="EN386" s="8"/>
      <c r="EO386" s="8" t="s">
        <v>181</v>
      </c>
      <c r="EP386" s="8"/>
      <c r="EQ386" s="8">
        <v>132096</v>
      </c>
      <c r="ER386" s="8">
        <v>341.64</v>
      </c>
      <c r="ES386" s="8">
        <v>341.64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325.18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603</v>
      </c>
      <c r="GB386" s="8"/>
      <c r="GC386" s="8"/>
      <c r="GD386" s="8">
        <v>1</v>
      </c>
      <c r="GE386" s="8"/>
      <c r="GF386" s="8">
        <v>1833944779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181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387</v>
      </c>
      <c r="HF386" s="8" t="s">
        <v>386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181</v>
      </c>
      <c r="HN386" s="8" t="s">
        <v>181</v>
      </c>
      <c r="HO386" s="8" t="s">
        <v>181</v>
      </c>
      <c r="HP386" s="8" t="s">
        <v>181</v>
      </c>
      <c r="HQ386" s="8" t="s">
        <v>181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181</v>
      </c>
      <c r="F387" t="s">
        <v>492</v>
      </c>
      <c r="G387" t="s">
        <v>602</v>
      </c>
      <c r="H387" t="s">
        <v>523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341.64</v>
      </c>
      <c r="AC387">
        <f t="shared" si="201"/>
        <v>341.64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341.64</v>
      </c>
      <c r="AL387">
        <v>341.64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181</v>
      </c>
      <c r="BE387" t="s">
        <v>181</v>
      </c>
      <c r="BF387" t="s">
        <v>181</v>
      </c>
      <c r="BG387" t="s">
        <v>181</v>
      </c>
      <c r="BH387">
        <v>3</v>
      </c>
      <c r="BI387">
        <v>1</v>
      </c>
      <c r="BJ387" t="s">
        <v>181</v>
      </c>
      <c r="BM387">
        <v>1100</v>
      </c>
      <c r="BN387">
        <v>0</v>
      </c>
      <c r="BO387" t="s">
        <v>181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181</v>
      </c>
      <c r="BZ387">
        <v>0</v>
      </c>
      <c r="CA387">
        <v>0</v>
      </c>
      <c r="CB387" t="s">
        <v>181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181</v>
      </c>
      <c r="CO387">
        <v>0</v>
      </c>
      <c r="CP387">
        <f t="shared" si="209"/>
        <v>0</v>
      </c>
      <c r="CQ387">
        <f t="shared" si="210"/>
        <v>341.64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181</v>
      </c>
      <c r="DD387" t="s">
        <v>181</v>
      </c>
      <c r="DE387" t="s">
        <v>181</v>
      </c>
      <c r="DF387" t="s">
        <v>181</v>
      </c>
      <c r="DG387" t="s">
        <v>181</v>
      </c>
      <c r="DH387" t="s">
        <v>181</v>
      </c>
      <c r="DI387" t="s">
        <v>181</v>
      </c>
      <c r="DJ387" t="s">
        <v>181</v>
      </c>
      <c r="DK387" t="s">
        <v>181</v>
      </c>
      <c r="DL387" t="s">
        <v>181</v>
      </c>
      <c r="DM387" t="s">
        <v>181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523</v>
      </c>
      <c r="DW387" t="s">
        <v>523</v>
      </c>
      <c r="DX387">
        <v>1</v>
      </c>
      <c r="DZ387" t="s">
        <v>181</v>
      </c>
      <c r="EA387" t="s">
        <v>181</v>
      </c>
      <c r="EB387" t="s">
        <v>181</v>
      </c>
      <c r="EC387" t="s">
        <v>181</v>
      </c>
      <c r="EE387">
        <v>82815331</v>
      </c>
      <c r="EF387">
        <v>8</v>
      </c>
      <c r="EG387" t="s">
        <v>531</v>
      </c>
      <c r="EH387">
        <v>0</v>
      </c>
      <c r="EI387" t="s">
        <v>181</v>
      </c>
      <c r="EJ387">
        <v>1</v>
      </c>
      <c r="EK387">
        <v>1100</v>
      </c>
      <c r="EL387" t="s">
        <v>532</v>
      </c>
      <c r="EM387" t="s">
        <v>533</v>
      </c>
      <c r="EO387" t="s">
        <v>181</v>
      </c>
      <c r="EQ387">
        <v>132096</v>
      </c>
      <c r="ER387">
        <v>341.64</v>
      </c>
      <c r="ES387">
        <v>341.64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325.18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603</v>
      </c>
      <c r="GD387">
        <v>1</v>
      </c>
      <c r="GF387">
        <v>1833944779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181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387</v>
      </c>
      <c r="HF387" t="s">
        <v>386</v>
      </c>
      <c r="HG387">
        <f t="shared" si="228"/>
        <v>0</v>
      </c>
      <c r="HM387" t="s">
        <v>181</v>
      </c>
      <c r="HN387" t="s">
        <v>181</v>
      </c>
      <c r="HO387" t="s">
        <v>181</v>
      </c>
      <c r="HP387" t="s">
        <v>181</v>
      </c>
      <c r="HQ387" t="s">
        <v>181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181</v>
      </c>
      <c r="F388" s="8" t="s">
        <v>492</v>
      </c>
      <c r="G388" s="8" t="s">
        <v>604</v>
      </c>
      <c r="H388" s="8" t="s">
        <v>523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1304.44</v>
      </c>
      <c r="AC388" s="8">
        <f t="shared" si="201"/>
        <v>1304.44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1304.44</v>
      </c>
      <c r="AL388" s="8">
        <v>1304.44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181</v>
      </c>
      <c r="BE388" s="8" t="s">
        <v>181</v>
      </c>
      <c r="BF388" s="8" t="s">
        <v>181</v>
      </c>
      <c r="BG388" s="8" t="s">
        <v>181</v>
      </c>
      <c r="BH388" s="8">
        <v>3</v>
      </c>
      <c r="BI388" s="8">
        <v>1</v>
      </c>
      <c r="BJ388" s="8" t="s">
        <v>181</v>
      </c>
      <c r="BK388" s="8"/>
      <c r="BL388" s="8"/>
      <c r="BM388" s="8">
        <v>1100</v>
      </c>
      <c r="BN388" s="8">
        <v>0</v>
      </c>
      <c r="BO388" s="8" t="s">
        <v>181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181</v>
      </c>
      <c r="BZ388" s="8">
        <v>0</v>
      </c>
      <c r="CA388" s="8">
        <v>0</v>
      </c>
      <c r="CB388" s="8" t="s">
        <v>181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181</v>
      </c>
      <c r="CO388" s="8">
        <v>0</v>
      </c>
      <c r="CP388" s="8">
        <f t="shared" si="209"/>
        <v>0</v>
      </c>
      <c r="CQ388" s="8">
        <f t="shared" si="210"/>
        <v>1304.44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181</v>
      </c>
      <c r="DD388" s="8" t="s">
        <v>181</v>
      </c>
      <c r="DE388" s="8" t="s">
        <v>181</v>
      </c>
      <c r="DF388" s="8" t="s">
        <v>181</v>
      </c>
      <c r="DG388" s="8" t="s">
        <v>181</v>
      </c>
      <c r="DH388" s="8" t="s">
        <v>181</v>
      </c>
      <c r="DI388" s="8" t="s">
        <v>181</v>
      </c>
      <c r="DJ388" s="8" t="s">
        <v>181</v>
      </c>
      <c r="DK388" s="8" t="s">
        <v>181</v>
      </c>
      <c r="DL388" s="8" t="s">
        <v>181</v>
      </c>
      <c r="DM388" s="8" t="s">
        <v>181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523</v>
      </c>
      <c r="DW388" s="8" t="s">
        <v>523</v>
      </c>
      <c r="DX388" s="8">
        <v>1</v>
      </c>
      <c r="DY388" s="8"/>
      <c r="DZ388" s="8" t="s">
        <v>181</v>
      </c>
      <c r="EA388" s="8" t="s">
        <v>181</v>
      </c>
      <c r="EB388" s="8" t="s">
        <v>181</v>
      </c>
      <c r="EC388" s="8" t="s">
        <v>181</v>
      </c>
      <c r="ED388" s="8"/>
      <c r="EE388" s="8">
        <v>82815331</v>
      </c>
      <c r="EF388" s="8">
        <v>8</v>
      </c>
      <c r="EG388" s="8" t="s">
        <v>531</v>
      </c>
      <c r="EH388" s="8">
        <v>0</v>
      </c>
      <c r="EI388" s="8" t="s">
        <v>181</v>
      </c>
      <c r="EJ388" s="8">
        <v>1</v>
      </c>
      <c r="EK388" s="8">
        <v>1100</v>
      </c>
      <c r="EL388" s="8" t="s">
        <v>532</v>
      </c>
      <c r="EM388" s="8" t="s">
        <v>533</v>
      </c>
      <c r="EN388" s="8"/>
      <c r="EO388" s="8" t="s">
        <v>181</v>
      </c>
      <c r="EP388" s="8"/>
      <c r="EQ388" s="8">
        <v>132096</v>
      </c>
      <c r="ER388" s="8">
        <v>1304.44</v>
      </c>
      <c r="ES388" s="8">
        <v>1304.44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1241.61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605</v>
      </c>
      <c r="GB388" s="8"/>
      <c r="GC388" s="8"/>
      <c r="GD388" s="8">
        <v>1</v>
      </c>
      <c r="GE388" s="8"/>
      <c r="GF388" s="8">
        <v>919867039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181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387</v>
      </c>
      <c r="HF388" s="8" t="s">
        <v>386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181</v>
      </c>
      <c r="HN388" s="8" t="s">
        <v>181</v>
      </c>
      <c r="HO388" s="8" t="s">
        <v>181</v>
      </c>
      <c r="HP388" s="8" t="s">
        <v>181</v>
      </c>
      <c r="HQ388" s="8" t="s">
        <v>181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181</v>
      </c>
      <c r="F389" t="s">
        <v>492</v>
      </c>
      <c r="G389" t="s">
        <v>604</v>
      </c>
      <c r="H389" t="s">
        <v>523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1304.44</v>
      </c>
      <c r="AC389">
        <f t="shared" si="201"/>
        <v>1304.44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1304.44</v>
      </c>
      <c r="AL389">
        <v>1304.44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181</v>
      </c>
      <c r="BE389" t="s">
        <v>181</v>
      </c>
      <c r="BF389" t="s">
        <v>181</v>
      </c>
      <c r="BG389" t="s">
        <v>181</v>
      </c>
      <c r="BH389">
        <v>3</v>
      </c>
      <c r="BI389">
        <v>1</v>
      </c>
      <c r="BJ389" t="s">
        <v>181</v>
      </c>
      <c r="BM389">
        <v>1100</v>
      </c>
      <c r="BN389">
        <v>0</v>
      </c>
      <c r="BO389" t="s">
        <v>181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181</v>
      </c>
      <c r="BZ389">
        <v>0</v>
      </c>
      <c r="CA389">
        <v>0</v>
      </c>
      <c r="CB389" t="s">
        <v>181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181</v>
      </c>
      <c r="CO389">
        <v>0</v>
      </c>
      <c r="CP389">
        <f t="shared" si="209"/>
        <v>0</v>
      </c>
      <c r="CQ389">
        <f t="shared" si="210"/>
        <v>1304.44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181</v>
      </c>
      <c r="DD389" t="s">
        <v>181</v>
      </c>
      <c r="DE389" t="s">
        <v>181</v>
      </c>
      <c r="DF389" t="s">
        <v>181</v>
      </c>
      <c r="DG389" t="s">
        <v>181</v>
      </c>
      <c r="DH389" t="s">
        <v>181</v>
      </c>
      <c r="DI389" t="s">
        <v>181</v>
      </c>
      <c r="DJ389" t="s">
        <v>181</v>
      </c>
      <c r="DK389" t="s">
        <v>181</v>
      </c>
      <c r="DL389" t="s">
        <v>181</v>
      </c>
      <c r="DM389" t="s">
        <v>181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523</v>
      </c>
      <c r="DW389" t="s">
        <v>523</v>
      </c>
      <c r="DX389">
        <v>1</v>
      </c>
      <c r="DZ389" t="s">
        <v>181</v>
      </c>
      <c r="EA389" t="s">
        <v>181</v>
      </c>
      <c r="EB389" t="s">
        <v>181</v>
      </c>
      <c r="EC389" t="s">
        <v>181</v>
      </c>
      <c r="EE389">
        <v>82815331</v>
      </c>
      <c r="EF389">
        <v>8</v>
      </c>
      <c r="EG389" t="s">
        <v>531</v>
      </c>
      <c r="EH389">
        <v>0</v>
      </c>
      <c r="EI389" t="s">
        <v>181</v>
      </c>
      <c r="EJ389">
        <v>1</v>
      </c>
      <c r="EK389">
        <v>1100</v>
      </c>
      <c r="EL389" t="s">
        <v>532</v>
      </c>
      <c r="EM389" t="s">
        <v>533</v>
      </c>
      <c r="EO389" t="s">
        <v>181</v>
      </c>
      <c r="EQ389">
        <v>132096</v>
      </c>
      <c r="ER389">
        <v>1304.44</v>
      </c>
      <c r="ES389">
        <v>1304.44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1241.61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605</v>
      </c>
      <c r="GD389">
        <v>1</v>
      </c>
      <c r="GF389">
        <v>919867039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181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387</v>
      </c>
      <c r="HF389" t="s">
        <v>386</v>
      </c>
      <c r="HG389">
        <f t="shared" si="228"/>
        <v>0</v>
      </c>
      <c r="HM389" t="s">
        <v>181</v>
      </c>
      <c r="HN389" t="s">
        <v>181</v>
      </c>
      <c r="HO389" t="s">
        <v>181</v>
      </c>
      <c r="HP389" t="s">
        <v>181</v>
      </c>
      <c r="HQ389" t="s">
        <v>181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181</v>
      </c>
      <c r="F390" s="8" t="s">
        <v>492</v>
      </c>
      <c r="G390" s="8" t="s">
        <v>606</v>
      </c>
      <c r="H390" s="8" t="s">
        <v>523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792.14</v>
      </c>
      <c r="AC390" s="8">
        <f t="shared" ref="AC390:AC403" si="242">ROUND((ES390),6)</f>
        <v>792.14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792.14</v>
      </c>
      <c r="AL390" s="8">
        <v>792.14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181</v>
      </c>
      <c r="BE390" s="8" t="s">
        <v>181</v>
      </c>
      <c r="BF390" s="8" t="s">
        <v>181</v>
      </c>
      <c r="BG390" s="8" t="s">
        <v>181</v>
      </c>
      <c r="BH390" s="8">
        <v>3</v>
      </c>
      <c r="BI390" s="8">
        <v>1</v>
      </c>
      <c r="BJ390" s="8" t="s">
        <v>181</v>
      </c>
      <c r="BK390" s="8"/>
      <c r="BL390" s="8"/>
      <c r="BM390" s="8">
        <v>1100</v>
      </c>
      <c r="BN390" s="8">
        <v>0</v>
      </c>
      <c r="BO390" s="8" t="s">
        <v>181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181</v>
      </c>
      <c r="BZ390" s="8">
        <v>0</v>
      </c>
      <c r="CA390" s="8">
        <v>0</v>
      </c>
      <c r="CB390" s="8" t="s">
        <v>181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181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792.14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181</v>
      </c>
      <c r="DD390" s="8" t="s">
        <v>181</v>
      </c>
      <c r="DE390" s="8" t="s">
        <v>181</v>
      </c>
      <c r="DF390" s="8" t="s">
        <v>181</v>
      </c>
      <c r="DG390" s="8" t="s">
        <v>181</v>
      </c>
      <c r="DH390" s="8" t="s">
        <v>181</v>
      </c>
      <c r="DI390" s="8" t="s">
        <v>181</v>
      </c>
      <c r="DJ390" s="8" t="s">
        <v>181</v>
      </c>
      <c r="DK390" s="8" t="s">
        <v>181</v>
      </c>
      <c r="DL390" s="8" t="s">
        <v>181</v>
      </c>
      <c r="DM390" s="8" t="s">
        <v>181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523</v>
      </c>
      <c r="DW390" s="8" t="s">
        <v>523</v>
      </c>
      <c r="DX390" s="8">
        <v>1</v>
      </c>
      <c r="DY390" s="8"/>
      <c r="DZ390" s="8" t="s">
        <v>181</v>
      </c>
      <c r="EA390" s="8" t="s">
        <v>181</v>
      </c>
      <c r="EB390" s="8" t="s">
        <v>181</v>
      </c>
      <c r="EC390" s="8" t="s">
        <v>181</v>
      </c>
      <c r="ED390" s="8"/>
      <c r="EE390" s="8">
        <v>82815331</v>
      </c>
      <c r="EF390" s="8">
        <v>8</v>
      </c>
      <c r="EG390" s="8" t="s">
        <v>531</v>
      </c>
      <c r="EH390" s="8">
        <v>0</v>
      </c>
      <c r="EI390" s="8" t="s">
        <v>181</v>
      </c>
      <c r="EJ390" s="8">
        <v>1</v>
      </c>
      <c r="EK390" s="8">
        <v>1100</v>
      </c>
      <c r="EL390" s="8" t="s">
        <v>532</v>
      </c>
      <c r="EM390" s="8" t="s">
        <v>533</v>
      </c>
      <c r="EN390" s="8"/>
      <c r="EO390" s="8" t="s">
        <v>181</v>
      </c>
      <c r="EP390" s="8"/>
      <c r="EQ390" s="8">
        <v>132096</v>
      </c>
      <c r="ER390" s="8">
        <v>792.14</v>
      </c>
      <c r="ES390" s="8">
        <v>792.14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753.99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607</v>
      </c>
      <c r="GB390" s="8"/>
      <c r="GC390" s="8"/>
      <c r="GD390" s="8">
        <v>1</v>
      </c>
      <c r="GE390" s="8"/>
      <c r="GF390" s="8">
        <v>-954271782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181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387</v>
      </c>
      <c r="HF390" s="8" t="s">
        <v>386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181</v>
      </c>
      <c r="HN390" s="8" t="s">
        <v>181</v>
      </c>
      <c r="HO390" s="8" t="s">
        <v>181</v>
      </c>
      <c r="HP390" s="8" t="s">
        <v>181</v>
      </c>
      <c r="HQ390" s="8" t="s">
        <v>181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181</v>
      </c>
      <c r="F391" t="s">
        <v>492</v>
      </c>
      <c r="G391" t="s">
        <v>606</v>
      </c>
      <c r="H391" t="s">
        <v>523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792.14</v>
      </c>
      <c r="AC391">
        <f t="shared" si="242"/>
        <v>792.14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792.14</v>
      </c>
      <c r="AL391">
        <v>792.14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181</v>
      </c>
      <c r="BE391" t="s">
        <v>181</v>
      </c>
      <c r="BF391" t="s">
        <v>181</v>
      </c>
      <c r="BG391" t="s">
        <v>181</v>
      </c>
      <c r="BH391">
        <v>3</v>
      </c>
      <c r="BI391">
        <v>1</v>
      </c>
      <c r="BJ391" t="s">
        <v>181</v>
      </c>
      <c r="BM391">
        <v>1100</v>
      </c>
      <c r="BN391">
        <v>0</v>
      </c>
      <c r="BO391" t="s">
        <v>181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181</v>
      </c>
      <c r="BZ391">
        <v>0</v>
      </c>
      <c r="CA391">
        <v>0</v>
      </c>
      <c r="CB391" t="s">
        <v>181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181</v>
      </c>
      <c r="CO391">
        <v>0</v>
      </c>
      <c r="CP391">
        <f t="shared" si="250"/>
        <v>0</v>
      </c>
      <c r="CQ391">
        <f t="shared" si="251"/>
        <v>792.14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181</v>
      </c>
      <c r="DD391" t="s">
        <v>181</v>
      </c>
      <c r="DE391" t="s">
        <v>181</v>
      </c>
      <c r="DF391" t="s">
        <v>181</v>
      </c>
      <c r="DG391" t="s">
        <v>181</v>
      </c>
      <c r="DH391" t="s">
        <v>181</v>
      </c>
      <c r="DI391" t="s">
        <v>181</v>
      </c>
      <c r="DJ391" t="s">
        <v>181</v>
      </c>
      <c r="DK391" t="s">
        <v>181</v>
      </c>
      <c r="DL391" t="s">
        <v>181</v>
      </c>
      <c r="DM391" t="s">
        <v>181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523</v>
      </c>
      <c r="DW391" t="s">
        <v>523</v>
      </c>
      <c r="DX391">
        <v>1</v>
      </c>
      <c r="DZ391" t="s">
        <v>181</v>
      </c>
      <c r="EA391" t="s">
        <v>181</v>
      </c>
      <c r="EB391" t="s">
        <v>181</v>
      </c>
      <c r="EC391" t="s">
        <v>181</v>
      </c>
      <c r="EE391">
        <v>82815331</v>
      </c>
      <c r="EF391">
        <v>8</v>
      </c>
      <c r="EG391" t="s">
        <v>531</v>
      </c>
      <c r="EH391">
        <v>0</v>
      </c>
      <c r="EI391" t="s">
        <v>181</v>
      </c>
      <c r="EJ391">
        <v>1</v>
      </c>
      <c r="EK391">
        <v>1100</v>
      </c>
      <c r="EL391" t="s">
        <v>532</v>
      </c>
      <c r="EM391" t="s">
        <v>533</v>
      </c>
      <c r="EO391" t="s">
        <v>181</v>
      </c>
      <c r="EQ391">
        <v>132096</v>
      </c>
      <c r="ER391">
        <v>792.14</v>
      </c>
      <c r="ES391">
        <v>792.14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753.99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607</v>
      </c>
      <c r="GD391">
        <v>1</v>
      </c>
      <c r="GF391">
        <v>-954271782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181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387</v>
      </c>
      <c r="HF391" t="s">
        <v>386</v>
      </c>
      <c r="HG391">
        <f t="shared" si="269"/>
        <v>0</v>
      </c>
      <c r="HM391" t="s">
        <v>181</v>
      </c>
      <c r="HN391" t="s">
        <v>181</v>
      </c>
      <c r="HO391" t="s">
        <v>181</v>
      </c>
      <c r="HP391" t="s">
        <v>181</v>
      </c>
      <c r="HQ391" t="s">
        <v>181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181</v>
      </c>
      <c r="F392" s="8" t="s">
        <v>492</v>
      </c>
      <c r="G392" s="8" t="s">
        <v>608</v>
      </c>
      <c r="H392" s="8" t="s">
        <v>523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91.76</v>
      </c>
      <c r="AC392" s="8">
        <f t="shared" si="242"/>
        <v>91.76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91.76</v>
      </c>
      <c r="AL392" s="8">
        <v>91.76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181</v>
      </c>
      <c r="BE392" s="8" t="s">
        <v>181</v>
      </c>
      <c r="BF392" s="8" t="s">
        <v>181</v>
      </c>
      <c r="BG392" s="8" t="s">
        <v>181</v>
      </c>
      <c r="BH392" s="8">
        <v>3</v>
      </c>
      <c r="BI392" s="8">
        <v>1</v>
      </c>
      <c r="BJ392" s="8" t="s">
        <v>181</v>
      </c>
      <c r="BK392" s="8"/>
      <c r="BL392" s="8"/>
      <c r="BM392" s="8">
        <v>1100</v>
      </c>
      <c r="BN392" s="8">
        <v>0</v>
      </c>
      <c r="BO392" s="8" t="s">
        <v>181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181</v>
      </c>
      <c r="BZ392" s="8">
        <v>0</v>
      </c>
      <c r="CA392" s="8">
        <v>0</v>
      </c>
      <c r="CB392" s="8" t="s">
        <v>181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181</v>
      </c>
      <c r="CO392" s="8">
        <v>0</v>
      </c>
      <c r="CP392" s="8">
        <f t="shared" si="250"/>
        <v>0</v>
      </c>
      <c r="CQ392" s="8">
        <f t="shared" si="251"/>
        <v>91.76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181</v>
      </c>
      <c r="DD392" s="8" t="s">
        <v>181</v>
      </c>
      <c r="DE392" s="8" t="s">
        <v>181</v>
      </c>
      <c r="DF392" s="8" t="s">
        <v>181</v>
      </c>
      <c r="DG392" s="8" t="s">
        <v>181</v>
      </c>
      <c r="DH392" s="8" t="s">
        <v>181</v>
      </c>
      <c r="DI392" s="8" t="s">
        <v>181</v>
      </c>
      <c r="DJ392" s="8" t="s">
        <v>181</v>
      </c>
      <c r="DK392" s="8" t="s">
        <v>181</v>
      </c>
      <c r="DL392" s="8" t="s">
        <v>181</v>
      </c>
      <c r="DM392" s="8" t="s">
        <v>181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523</v>
      </c>
      <c r="DW392" s="8" t="s">
        <v>523</v>
      </c>
      <c r="DX392" s="8">
        <v>1</v>
      </c>
      <c r="DY392" s="8"/>
      <c r="DZ392" s="8" t="s">
        <v>181</v>
      </c>
      <c r="EA392" s="8" t="s">
        <v>181</v>
      </c>
      <c r="EB392" s="8" t="s">
        <v>181</v>
      </c>
      <c r="EC392" s="8" t="s">
        <v>181</v>
      </c>
      <c r="ED392" s="8"/>
      <c r="EE392" s="8">
        <v>82815331</v>
      </c>
      <c r="EF392" s="8">
        <v>8</v>
      </c>
      <c r="EG392" s="8" t="s">
        <v>531</v>
      </c>
      <c r="EH392" s="8">
        <v>0</v>
      </c>
      <c r="EI392" s="8" t="s">
        <v>181</v>
      </c>
      <c r="EJ392" s="8">
        <v>1</v>
      </c>
      <c r="EK392" s="8">
        <v>1100</v>
      </c>
      <c r="EL392" s="8" t="s">
        <v>532</v>
      </c>
      <c r="EM392" s="8" t="s">
        <v>533</v>
      </c>
      <c r="EN392" s="8"/>
      <c r="EO392" s="8" t="s">
        <v>181</v>
      </c>
      <c r="EP392" s="8"/>
      <c r="EQ392" s="8">
        <v>132096</v>
      </c>
      <c r="ER392" s="8">
        <v>91.76</v>
      </c>
      <c r="ES392" s="8">
        <v>91.76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87.34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609</v>
      </c>
      <c r="GB392" s="8"/>
      <c r="GC392" s="8"/>
      <c r="GD392" s="8">
        <v>1</v>
      </c>
      <c r="GE392" s="8"/>
      <c r="GF392" s="8">
        <v>-1494280209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181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387</v>
      </c>
      <c r="HF392" s="8" t="s">
        <v>386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181</v>
      </c>
      <c r="HN392" s="8" t="s">
        <v>181</v>
      </c>
      <c r="HO392" s="8" t="s">
        <v>181</v>
      </c>
      <c r="HP392" s="8" t="s">
        <v>181</v>
      </c>
      <c r="HQ392" s="8" t="s">
        <v>181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181</v>
      </c>
      <c r="F393" t="s">
        <v>492</v>
      </c>
      <c r="G393" t="s">
        <v>608</v>
      </c>
      <c r="H393" t="s">
        <v>523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91.76</v>
      </c>
      <c r="AC393">
        <f t="shared" si="242"/>
        <v>91.76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91.76</v>
      </c>
      <c r="AL393">
        <v>91.76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181</v>
      </c>
      <c r="BE393" t="s">
        <v>181</v>
      </c>
      <c r="BF393" t="s">
        <v>181</v>
      </c>
      <c r="BG393" t="s">
        <v>181</v>
      </c>
      <c r="BH393">
        <v>3</v>
      </c>
      <c r="BI393">
        <v>1</v>
      </c>
      <c r="BJ393" t="s">
        <v>181</v>
      </c>
      <c r="BM393">
        <v>1100</v>
      </c>
      <c r="BN393">
        <v>0</v>
      </c>
      <c r="BO393" t="s">
        <v>181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181</v>
      </c>
      <c r="BZ393">
        <v>0</v>
      </c>
      <c r="CA393">
        <v>0</v>
      </c>
      <c r="CB393" t="s">
        <v>181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181</v>
      </c>
      <c r="CO393">
        <v>0</v>
      </c>
      <c r="CP393">
        <f t="shared" si="250"/>
        <v>0</v>
      </c>
      <c r="CQ393">
        <f t="shared" si="251"/>
        <v>91.76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181</v>
      </c>
      <c r="DD393" t="s">
        <v>181</v>
      </c>
      <c r="DE393" t="s">
        <v>181</v>
      </c>
      <c r="DF393" t="s">
        <v>181</v>
      </c>
      <c r="DG393" t="s">
        <v>181</v>
      </c>
      <c r="DH393" t="s">
        <v>181</v>
      </c>
      <c r="DI393" t="s">
        <v>181</v>
      </c>
      <c r="DJ393" t="s">
        <v>181</v>
      </c>
      <c r="DK393" t="s">
        <v>181</v>
      </c>
      <c r="DL393" t="s">
        <v>181</v>
      </c>
      <c r="DM393" t="s">
        <v>181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523</v>
      </c>
      <c r="DW393" t="s">
        <v>523</v>
      </c>
      <c r="DX393">
        <v>1</v>
      </c>
      <c r="DZ393" t="s">
        <v>181</v>
      </c>
      <c r="EA393" t="s">
        <v>181</v>
      </c>
      <c r="EB393" t="s">
        <v>181</v>
      </c>
      <c r="EC393" t="s">
        <v>181</v>
      </c>
      <c r="EE393">
        <v>82815331</v>
      </c>
      <c r="EF393">
        <v>8</v>
      </c>
      <c r="EG393" t="s">
        <v>531</v>
      </c>
      <c r="EH393">
        <v>0</v>
      </c>
      <c r="EI393" t="s">
        <v>181</v>
      </c>
      <c r="EJ393">
        <v>1</v>
      </c>
      <c r="EK393">
        <v>1100</v>
      </c>
      <c r="EL393" t="s">
        <v>532</v>
      </c>
      <c r="EM393" t="s">
        <v>533</v>
      </c>
      <c r="EO393" t="s">
        <v>181</v>
      </c>
      <c r="EQ393">
        <v>132096</v>
      </c>
      <c r="ER393">
        <v>91.76</v>
      </c>
      <c r="ES393">
        <v>91.76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87.34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609</v>
      </c>
      <c r="GD393">
        <v>1</v>
      </c>
      <c r="GF393">
        <v>-1494280209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181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387</v>
      </c>
      <c r="HF393" t="s">
        <v>386</v>
      </c>
      <c r="HG393">
        <f t="shared" si="269"/>
        <v>0</v>
      </c>
      <c r="HM393" t="s">
        <v>181</v>
      </c>
      <c r="HN393" t="s">
        <v>181</v>
      </c>
      <c r="HO393" t="s">
        <v>181</v>
      </c>
      <c r="HP393" t="s">
        <v>181</v>
      </c>
      <c r="HQ393" t="s">
        <v>181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181</v>
      </c>
      <c r="F394" s="8" t="s">
        <v>610</v>
      </c>
      <c r="G394" s="8" t="s">
        <v>611</v>
      </c>
      <c r="H394" s="8" t="s">
        <v>494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342.71</v>
      </c>
      <c r="AC394" s="8">
        <f t="shared" si="242"/>
        <v>342.71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342.71</v>
      </c>
      <c r="AL394" s="8">
        <v>342.71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181</v>
      </c>
      <c r="BE394" s="8" t="s">
        <v>181</v>
      </c>
      <c r="BF394" s="8" t="s">
        <v>181</v>
      </c>
      <c r="BG394" s="8" t="s">
        <v>181</v>
      </c>
      <c r="BH394" s="8">
        <v>3</v>
      </c>
      <c r="BI394" s="8">
        <v>1</v>
      </c>
      <c r="BJ394" s="8" t="s">
        <v>181</v>
      </c>
      <c r="BK394" s="8"/>
      <c r="BL394" s="8"/>
      <c r="BM394" s="8">
        <v>1100</v>
      </c>
      <c r="BN394" s="8">
        <v>0</v>
      </c>
      <c r="BO394" s="8" t="s">
        <v>181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181</v>
      </c>
      <c r="BZ394" s="8">
        <v>0</v>
      </c>
      <c r="CA394" s="8">
        <v>0</v>
      </c>
      <c r="CB394" s="8" t="s">
        <v>181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181</v>
      </c>
      <c r="CO394" s="8">
        <v>0</v>
      </c>
      <c r="CP394" s="8">
        <f t="shared" si="250"/>
        <v>0</v>
      </c>
      <c r="CQ394" s="8">
        <f t="shared" si="251"/>
        <v>342.71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181</v>
      </c>
      <c r="DD394" s="8" t="s">
        <v>181</v>
      </c>
      <c r="DE394" s="8" t="s">
        <v>181</v>
      </c>
      <c r="DF394" s="8" t="s">
        <v>181</v>
      </c>
      <c r="DG394" s="8" t="s">
        <v>181</v>
      </c>
      <c r="DH394" s="8" t="s">
        <v>181</v>
      </c>
      <c r="DI394" s="8" t="s">
        <v>181</v>
      </c>
      <c r="DJ394" s="8" t="s">
        <v>181</v>
      </c>
      <c r="DK394" s="8" t="s">
        <v>181</v>
      </c>
      <c r="DL394" s="8" t="s">
        <v>181</v>
      </c>
      <c r="DM394" s="8" t="s">
        <v>181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1003</v>
      </c>
      <c r="DV394" s="8" t="s">
        <v>494</v>
      </c>
      <c r="DW394" s="8" t="s">
        <v>494</v>
      </c>
      <c r="DX394" s="8">
        <v>1</v>
      </c>
      <c r="DY394" s="8"/>
      <c r="DZ394" s="8" t="s">
        <v>181</v>
      </c>
      <c r="EA394" s="8" t="s">
        <v>181</v>
      </c>
      <c r="EB394" s="8" t="s">
        <v>181</v>
      </c>
      <c r="EC394" s="8" t="s">
        <v>181</v>
      </c>
      <c r="ED394" s="8"/>
      <c r="EE394" s="8">
        <v>82815331</v>
      </c>
      <c r="EF394" s="8">
        <v>8</v>
      </c>
      <c r="EG394" s="8" t="s">
        <v>531</v>
      </c>
      <c r="EH394" s="8">
        <v>0</v>
      </c>
      <c r="EI394" s="8" t="s">
        <v>181</v>
      </c>
      <c r="EJ394" s="8">
        <v>1</v>
      </c>
      <c r="EK394" s="8">
        <v>1100</v>
      </c>
      <c r="EL394" s="8" t="s">
        <v>532</v>
      </c>
      <c r="EM394" s="8" t="s">
        <v>533</v>
      </c>
      <c r="EN394" s="8"/>
      <c r="EO394" s="8" t="s">
        <v>181</v>
      </c>
      <c r="EP394" s="8"/>
      <c r="EQ394" s="8">
        <v>132096</v>
      </c>
      <c r="ER394" s="8">
        <v>342.71</v>
      </c>
      <c r="ES394" s="8">
        <v>342.71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326.2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612</v>
      </c>
      <c r="GB394" s="8"/>
      <c r="GC394" s="8"/>
      <c r="GD394" s="8">
        <v>1</v>
      </c>
      <c r="GE394" s="8"/>
      <c r="GF394" s="8">
        <v>-1939916068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181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387</v>
      </c>
      <c r="HF394" s="8" t="s">
        <v>386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181</v>
      </c>
      <c r="HN394" s="8" t="s">
        <v>181</v>
      </c>
      <c r="HO394" s="8" t="s">
        <v>181</v>
      </c>
      <c r="HP394" s="8" t="s">
        <v>181</v>
      </c>
      <c r="HQ394" s="8" t="s">
        <v>181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181</v>
      </c>
      <c r="F395" t="s">
        <v>610</v>
      </c>
      <c r="G395" t="s">
        <v>611</v>
      </c>
      <c r="H395" t="s">
        <v>494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342.71</v>
      </c>
      <c r="AC395">
        <f t="shared" si="242"/>
        <v>342.71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342.71</v>
      </c>
      <c r="AL395">
        <v>342.71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181</v>
      </c>
      <c r="BE395" t="s">
        <v>181</v>
      </c>
      <c r="BF395" t="s">
        <v>181</v>
      </c>
      <c r="BG395" t="s">
        <v>181</v>
      </c>
      <c r="BH395">
        <v>3</v>
      </c>
      <c r="BI395">
        <v>1</v>
      </c>
      <c r="BJ395" t="s">
        <v>181</v>
      </c>
      <c r="BM395">
        <v>1100</v>
      </c>
      <c r="BN395">
        <v>0</v>
      </c>
      <c r="BO395" t="s">
        <v>181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181</v>
      </c>
      <c r="BZ395">
        <v>0</v>
      </c>
      <c r="CA395">
        <v>0</v>
      </c>
      <c r="CB395" t="s">
        <v>181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181</v>
      </c>
      <c r="CO395">
        <v>0</v>
      </c>
      <c r="CP395">
        <f t="shared" si="250"/>
        <v>0</v>
      </c>
      <c r="CQ395">
        <f t="shared" si="251"/>
        <v>342.71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181</v>
      </c>
      <c r="DD395" t="s">
        <v>181</v>
      </c>
      <c r="DE395" t="s">
        <v>181</v>
      </c>
      <c r="DF395" t="s">
        <v>181</v>
      </c>
      <c r="DG395" t="s">
        <v>181</v>
      </c>
      <c r="DH395" t="s">
        <v>181</v>
      </c>
      <c r="DI395" t="s">
        <v>181</v>
      </c>
      <c r="DJ395" t="s">
        <v>181</v>
      </c>
      <c r="DK395" t="s">
        <v>181</v>
      </c>
      <c r="DL395" t="s">
        <v>181</v>
      </c>
      <c r="DM395" t="s">
        <v>181</v>
      </c>
      <c r="DN395">
        <v>0</v>
      </c>
      <c r="DO395">
        <v>0</v>
      </c>
      <c r="DP395">
        <v>1</v>
      </c>
      <c r="DQ395">
        <v>1</v>
      </c>
      <c r="DU395">
        <v>1003</v>
      </c>
      <c r="DV395" t="s">
        <v>494</v>
      </c>
      <c r="DW395" t="s">
        <v>494</v>
      </c>
      <c r="DX395">
        <v>1</v>
      </c>
      <c r="DZ395" t="s">
        <v>181</v>
      </c>
      <c r="EA395" t="s">
        <v>181</v>
      </c>
      <c r="EB395" t="s">
        <v>181</v>
      </c>
      <c r="EC395" t="s">
        <v>181</v>
      </c>
      <c r="EE395">
        <v>82815331</v>
      </c>
      <c r="EF395">
        <v>8</v>
      </c>
      <c r="EG395" t="s">
        <v>531</v>
      </c>
      <c r="EH395">
        <v>0</v>
      </c>
      <c r="EI395" t="s">
        <v>181</v>
      </c>
      <c r="EJ395">
        <v>1</v>
      </c>
      <c r="EK395">
        <v>1100</v>
      </c>
      <c r="EL395" t="s">
        <v>532</v>
      </c>
      <c r="EM395" t="s">
        <v>533</v>
      </c>
      <c r="EO395" t="s">
        <v>181</v>
      </c>
      <c r="EQ395">
        <v>132096</v>
      </c>
      <c r="ER395">
        <v>342.71</v>
      </c>
      <c r="ES395">
        <v>342.71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326.2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612</v>
      </c>
      <c r="GD395">
        <v>1</v>
      </c>
      <c r="GF395">
        <v>-1939916068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181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387</v>
      </c>
      <c r="HF395" t="s">
        <v>386</v>
      </c>
      <c r="HG395">
        <f t="shared" si="269"/>
        <v>0</v>
      </c>
      <c r="HM395" t="s">
        <v>181</v>
      </c>
      <c r="HN395" t="s">
        <v>181</v>
      </c>
      <c r="HO395" t="s">
        <v>181</v>
      </c>
      <c r="HP395" t="s">
        <v>181</v>
      </c>
      <c r="HQ395" t="s">
        <v>181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181</v>
      </c>
      <c r="F396" s="8" t="s">
        <v>492</v>
      </c>
      <c r="G396" s="8" t="s">
        <v>613</v>
      </c>
      <c r="H396" s="8" t="s">
        <v>523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56.54</v>
      </c>
      <c r="AC396" s="8">
        <f t="shared" si="242"/>
        <v>56.54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56.54</v>
      </c>
      <c r="AL396" s="8">
        <v>56.54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181</v>
      </c>
      <c r="BE396" s="8" t="s">
        <v>181</v>
      </c>
      <c r="BF396" s="8" t="s">
        <v>181</v>
      </c>
      <c r="BG396" s="8" t="s">
        <v>181</v>
      </c>
      <c r="BH396" s="8">
        <v>3</v>
      </c>
      <c r="BI396" s="8">
        <v>1</v>
      </c>
      <c r="BJ396" s="8" t="s">
        <v>181</v>
      </c>
      <c r="BK396" s="8"/>
      <c r="BL396" s="8"/>
      <c r="BM396" s="8">
        <v>1100</v>
      </c>
      <c r="BN396" s="8">
        <v>0</v>
      </c>
      <c r="BO396" s="8" t="s">
        <v>181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181</v>
      </c>
      <c r="BZ396" s="8">
        <v>0</v>
      </c>
      <c r="CA396" s="8">
        <v>0</v>
      </c>
      <c r="CB396" s="8" t="s">
        <v>181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181</v>
      </c>
      <c r="CO396" s="8">
        <v>0</v>
      </c>
      <c r="CP396" s="8">
        <f t="shared" si="250"/>
        <v>0</v>
      </c>
      <c r="CQ396" s="8">
        <f t="shared" si="251"/>
        <v>56.54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181</v>
      </c>
      <c r="DD396" s="8" t="s">
        <v>181</v>
      </c>
      <c r="DE396" s="8" t="s">
        <v>181</v>
      </c>
      <c r="DF396" s="8" t="s">
        <v>181</v>
      </c>
      <c r="DG396" s="8" t="s">
        <v>181</v>
      </c>
      <c r="DH396" s="8" t="s">
        <v>181</v>
      </c>
      <c r="DI396" s="8" t="s">
        <v>181</v>
      </c>
      <c r="DJ396" s="8" t="s">
        <v>181</v>
      </c>
      <c r="DK396" s="8" t="s">
        <v>181</v>
      </c>
      <c r="DL396" s="8" t="s">
        <v>181</v>
      </c>
      <c r="DM396" s="8" t="s">
        <v>181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523</v>
      </c>
      <c r="DW396" s="8" t="s">
        <v>523</v>
      </c>
      <c r="DX396" s="8">
        <v>1</v>
      </c>
      <c r="DY396" s="8"/>
      <c r="DZ396" s="8" t="s">
        <v>181</v>
      </c>
      <c r="EA396" s="8" t="s">
        <v>181</v>
      </c>
      <c r="EB396" s="8" t="s">
        <v>181</v>
      </c>
      <c r="EC396" s="8" t="s">
        <v>181</v>
      </c>
      <c r="ED396" s="8"/>
      <c r="EE396" s="8">
        <v>82815331</v>
      </c>
      <c r="EF396" s="8">
        <v>8</v>
      </c>
      <c r="EG396" s="8" t="s">
        <v>531</v>
      </c>
      <c r="EH396" s="8">
        <v>0</v>
      </c>
      <c r="EI396" s="8" t="s">
        <v>181</v>
      </c>
      <c r="EJ396" s="8">
        <v>1</v>
      </c>
      <c r="EK396" s="8">
        <v>1100</v>
      </c>
      <c r="EL396" s="8" t="s">
        <v>532</v>
      </c>
      <c r="EM396" s="8" t="s">
        <v>533</v>
      </c>
      <c r="EN396" s="8"/>
      <c r="EO396" s="8" t="s">
        <v>181</v>
      </c>
      <c r="EP396" s="8"/>
      <c r="EQ396" s="8">
        <v>132096</v>
      </c>
      <c r="ER396" s="8">
        <v>56.54</v>
      </c>
      <c r="ES396" s="8">
        <v>56.54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53.82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614</v>
      </c>
      <c r="GB396" s="8"/>
      <c r="GC396" s="8"/>
      <c r="GD396" s="8">
        <v>1</v>
      </c>
      <c r="GE396" s="8"/>
      <c r="GF396" s="8">
        <v>275429553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181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387</v>
      </c>
      <c r="HF396" s="8" t="s">
        <v>386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181</v>
      </c>
      <c r="HN396" s="8" t="s">
        <v>181</v>
      </c>
      <c r="HO396" s="8" t="s">
        <v>181</v>
      </c>
      <c r="HP396" s="8" t="s">
        <v>181</v>
      </c>
      <c r="HQ396" s="8" t="s">
        <v>181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181</v>
      </c>
      <c r="F397" t="s">
        <v>492</v>
      </c>
      <c r="G397" t="s">
        <v>613</v>
      </c>
      <c r="H397" t="s">
        <v>523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56.54</v>
      </c>
      <c r="AC397">
        <f t="shared" si="242"/>
        <v>56.54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56.54</v>
      </c>
      <c r="AL397">
        <v>56.54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181</v>
      </c>
      <c r="BE397" t="s">
        <v>181</v>
      </c>
      <c r="BF397" t="s">
        <v>181</v>
      </c>
      <c r="BG397" t="s">
        <v>181</v>
      </c>
      <c r="BH397">
        <v>3</v>
      </c>
      <c r="BI397">
        <v>1</v>
      </c>
      <c r="BJ397" t="s">
        <v>181</v>
      </c>
      <c r="BM397">
        <v>1100</v>
      </c>
      <c r="BN397">
        <v>0</v>
      </c>
      <c r="BO397" t="s">
        <v>181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181</v>
      </c>
      <c r="BZ397">
        <v>0</v>
      </c>
      <c r="CA397">
        <v>0</v>
      </c>
      <c r="CB397" t="s">
        <v>181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181</v>
      </c>
      <c r="CO397">
        <v>0</v>
      </c>
      <c r="CP397">
        <f t="shared" si="250"/>
        <v>0</v>
      </c>
      <c r="CQ397">
        <f t="shared" si="251"/>
        <v>56.54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181</v>
      </c>
      <c r="DD397" t="s">
        <v>181</v>
      </c>
      <c r="DE397" t="s">
        <v>181</v>
      </c>
      <c r="DF397" t="s">
        <v>181</v>
      </c>
      <c r="DG397" t="s">
        <v>181</v>
      </c>
      <c r="DH397" t="s">
        <v>181</v>
      </c>
      <c r="DI397" t="s">
        <v>181</v>
      </c>
      <c r="DJ397" t="s">
        <v>181</v>
      </c>
      <c r="DK397" t="s">
        <v>181</v>
      </c>
      <c r="DL397" t="s">
        <v>181</v>
      </c>
      <c r="DM397" t="s">
        <v>181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523</v>
      </c>
      <c r="DW397" t="s">
        <v>523</v>
      </c>
      <c r="DX397">
        <v>1</v>
      </c>
      <c r="DZ397" t="s">
        <v>181</v>
      </c>
      <c r="EA397" t="s">
        <v>181</v>
      </c>
      <c r="EB397" t="s">
        <v>181</v>
      </c>
      <c r="EC397" t="s">
        <v>181</v>
      </c>
      <c r="EE397">
        <v>82815331</v>
      </c>
      <c r="EF397">
        <v>8</v>
      </c>
      <c r="EG397" t="s">
        <v>531</v>
      </c>
      <c r="EH397">
        <v>0</v>
      </c>
      <c r="EI397" t="s">
        <v>181</v>
      </c>
      <c r="EJ397">
        <v>1</v>
      </c>
      <c r="EK397">
        <v>1100</v>
      </c>
      <c r="EL397" t="s">
        <v>532</v>
      </c>
      <c r="EM397" t="s">
        <v>533</v>
      </c>
      <c r="EO397" t="s">
        <v>181</v>
      </c>
      <c r="EQ397">
        <v>132096</v>
      </c>
      <c r="ER397">
        <v>56.54</v>
      </c>
      <c r="ES397">
        <v>56.54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53.82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614</v>
      </c>
      <c r="GD397">
        <v>1</v>
      </c>
      <c r="GF397">
        <v>275429553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181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387</v>
      </c>
      <c r="HF397" t="s">
        <v>386</v>
      </c>
      <c r="HG397">
        <f t="shared" si="269"/>
        <v>0</v>
      </c>
      <c r="HM397" t="s">
        <v>181</v>
      </c>
      <c r="HN397" t="s">
        <v>181</v>
      </c>
      <c r="HO397" t="s">
        <v>181</v>
      </c>
      <c r="HP397" t="s">
        <v>181</v>
      </c>
      <c r="HQ397" t="s">
        <v>181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181</v>
      </c>
      <c r="F398" s="8" t="s">
        <v>492</v>
      </c>
      <c r="G398" s="8" t="s">
        <v>615</v>
      </c>
      <c r="H398" s="8" t="s">
        <v>523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192.83</v>
      </c>
      <c r="AC398" s="8">
        <f t="shared" si="242"/>
        <v>192.83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192.83</v>
      </c>
      <c r="AL398" s="8">
        <v>192.83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181</v>
      </c>
      <c r="BE398" s="8" t="s">
        <v>181</v>
      </c>
      <c r="BF398" s="8" t="s">
        <v>181</v>
      </c>
      <c r="BG398" s="8" t="s">
        <v>181</v>
      </c>
      <c r="BH398" s="8">
        <v>3</v>
      </c>
      <c r="BI398" s="8">
        <v>1</v>
      </c>
      <c r="BJ398" s="8" t="s">
        <v>181</v>
      </c>
      <c r="BK398" s="8"/>
      <c r="BL398" s="8"/>
      <c r="BM398" s="8">
        <v>1100</v>
      </c>
      <c r="BN398" s="8">
        <v>0</v>
      </c>
      <c r="BO398" s="8" t="s">
        <v>181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181</v>
      </c>
      <c r="BZ398" s="8">
        <v>0</v>
      </c>
      <c r="CA398" s="8">
        <v>0</v>
      </c>
      <c r="CB398" s="8" t="s">
        <v>181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181</v>
      </c>
      <c r="CO398" s="8">
        <v>0</v>
      </c>
      <c r="CP398" s="8">
        <f t="shared" si="250"/>
        <v>0</v>
      </c>
      <c r="CQ398" s="8">
        <f t="shared" si="251"/>
        <v>192.83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181</v>
      </c>
      <c r="DD398" s="8" t="s">
        <v>181</v>
      </c>
      <c r="DE398" s="8" t="s">
        <v>181</v>
      </c>
      <c r="DF398" s="8" t="s">
        <v>181</v>
      </c>
      <c r="DG398" s="8" t="s">
        <v>181</v>
      </c>
      <c r="DH398" s="8" t="s">
        <v>181</v>
      </c>
      <c r="DI398" s="8" t="s">
        <v>181</v>
      </c>
      <c r="DJ398" s="8" t="s">
        <v>181</v>
      </c>
      <c r="DK398" s="8" t="s">
        <v>181</v>
      </c>
      <c r="DL398" s="8" t="s">
        <v>181</v>
      </c>
      <c r="DM398" s="8" t="s">
        <v>181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523</v>
      </c>
      <c r="DW398" s="8" t="s">
        <v>523</v>
      </c>
      <c r="DX398" s="8">
        <v>1</v>
      </c>
      <c r="DY398" s="8"/>
      <c r="DZ398" s="8" t="s">
        <v>181</v>
      </c>
      <c r="EA398" s="8" t="s">
        <v>181</v>
      </c>
      <c r="EB398" s="8" t="s">
        <v>181</v>
      </c>
      <c r="EC398" s="8" t="s">
        <v>181</v>
      </c>
      <c r="ED398" s="8"/>
      <c r="EE398" s="8">
        <v>82815331</v>
      </c>
      <c r="EF398" s="8">
        <v>8</v>
      </c>
      <c r="EG398" s="8" t="s">
        <v>531</v>
      </c>
      <c r="EH398" s="8">
        <v>0</v>
      </c>
      <c r="EI398" s="8" t="s">
        <v>181</v>
      </c>
      <c r="EJ398" s="8">
        <v>1</v>
      </c>
      <c r="EK398" s="8">
        <v>1100</v>
      </c>
      <c r="EL398" s="8" t="s">
        <v>532</v>
      </c>
      <c r="EM398" s="8" t="s">
        <v>533</v>
      </c>
      <c r="EN398" s="8"/>
      <c r="EO398" s="8" t="s">
        <v>181</v>
      </c>
      <c r="EP398" s="8"/>
      <c r="EQ398" s="8">
        <v>132096</v>
      </c>
      <c r="ER398" s="8">
        <v>192.83</v>
      </c>
      <c r="ES398" s="8">
        <v>192.83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183.54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616</v>
      </c>
      <c r="GB398" s="8"/>
      <c r="GC398" s="8"/>
      <c r="GD398" s="8">
        <v>1</v>
      </c>
      <c r="GE398" s="8"/>
      <c r="GF398" s="8">
        <v>1271678965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181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387</v>
      </c>
      <c r="HF398" s="8" t="s">
        <v>386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181</v>
      </c>
      <c r="HN398" s="8" t="s">
        <v>181</v>
      </c>
      <c r="HO398" s="8" t="s">
        <v>181</v>
      </c>
      <c r="HP398" s="8" t="s">
        <v>181</v>
      </c>
      <c r="HQ398" s="8" t="s">
        <v>181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181</v>
      </c>
      <c r="F399" t="s">
        <v>492</v>
      </c>
      <c r="G399" t="s">
        <v>615</v>
      </c>
      <c r="H399" t="s">
        <v>523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192.83</v>
      </c>
      <c r="AC399">
        <f t="shared" si="242"/>
        <v>192.83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192.83</v>
      </c>
      <c r="AL399">
        <v>192.83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181</v>
      </c>
      <c r="BE399" t="s">
        <v>181</v>
      </c>
      <c r="BF399" t="s">
        <v>181</v>
      </c>
      <c r="BG399" t="s">
        <v>181</v>
      </c>
      <c r="BH399">
        <v>3</v>
      </c>
      <c r="BI399">
        <v>1</v>
      </c>
      <c r="BJ399" t="s">
        <v>181</v>
      </c>
      <c r="BM399">
        <v>1100</v>
      </c>
      <c r="BN399">
        <v>0</v>
      </c>
      <c r="BO399" t="s">
        <v>181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181</v>
      </c>
      <c r="BZ399">
        <v>0</v>
      </c>
      <c r="CA399">
        <v>0</v>
      </c>
      <c r="CB399" t="s">
        <v>181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181</v>
      </c>
      <c r="CO399">
        <v>0</v>
      </c>
      <c r="CP399">
        <f t="shared" si="250"/>
        <v>0</v>
      </c>
      <c r="CQ399">
        <f t="shared" si="251"/>
        <v>192.83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181</v>
      </c>
      <c r="DD399" t="s">
        <v>181</v>
      </c>
      <c r="DE399" t="s">
        <v>181</v>
      </c>
      <c r="DF399" t="s">
        <v>181</v>
      </c>
      <c r="DG399" t="s">
        <v>181</v>
      </c>
      <c r="DH399" t="s">
        <v>181</v>
      </c>
      <c r="DI399" t="s">
        <v>181</v>
      </c>
      <c r="DJ399" t="s">
        <v>181</v>
      </c>
      <c r="DK399" t="s">
        <v>181</v>
      </c>
      <c r="DL399" t="s">
        <v>181</v>
      </c>
      <c r="DM399" t="s">
        <v>181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523</v>
      </c>
      <c r="DW399" t="s">
        <v>523</v>
      </c>
      <c r="DX399">
        <v>1</v>
      </c>
      <c r="DZ399" t="s">
        <v>181</v>
      </c>
      <c r="EA399" t="s">
        <v>181</v>
      </c>
      <c r="EB399" t="s">
        <v>181</v>
      </c>
      <c r="EC399" t="s">
        <v>181</v>
      </c>
      <c r="EE399">
        <v>82815331</v>
      </c>
      <c r="EF399">
        <v>8</v>
      </c>
      <c r="EG399" t="s">
        <v>531</v>
      </c>
      <c r="EH399">
        <v>0</v>
      </c>
      <c r="EI399" t="s">
        <v>181</v>
      </c>
      <c r="EJ399">
        <v>1</v>
      </c>
      <c r="EK399">
        <v>1100</v>
      </c>
      <c r="EL399" t="s">
        <v>532</v>
      </c>
      <c r="EM399" t="s">
        <v>533</v>
      </c>
      <c r="EO399" t="s">
        <v>181</v>
      </c>
      <c r="EQ399">
        <v>132096</v>
      </c>
      <c r="ER399">
        <v>192.83</v>
      </c>
      <c r="ES399">
        <v>192.83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183.54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616</v>
      </c>
      <c r="GD399">
        <v>1</v>
      </c>
      <c r="GF399">
        <v>1271678965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181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387</v>
      </c>
      <c r="HF399" t="s">
        <v>386</v>
      </c>
      <c r="HG399">
        <f t="shared" si="269"/>
        <v>0</v>
      </c>
      <c r="HM399" t="s">
        <v>181</v>
      </c>
      <c r="HN399" t="s">
        <v>181</v>
      </c>
      <c r="HO399" t="s">
        <v>181</v>
      </c>
      <c r="HP399" t="s">
        <v>181</v>
      </c>
      <c r="HQ399" t="s">
        <v>181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181</v>
      </c>
      <c r="F400" s="8" t="s">
        <v>492</v>
      </c>
      <c r="G400" s="8" t="s">
        <v>617</v>
      </c>
      <c r="H400" s="8" t="s">
        <v>523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301.09</v>
      </c>
      <c r="AC400" s="8">
        <f t="shared" si="242"/>
        <v>301.09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301.09</v>
      </c>
      <c r="AL400" s="8">
        <v>301.09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181</v>
      </c>
      <c r="BE400" s="8" t="s">
        <v>181</v>
      </c>
      <c r="BF400" s="8" t="s">
        <v>181</v>
      </c>
      <c r="BG400" s="8" t="s">
        <v>181</v>
      </c>
      <c r="BH400" s="8">
        <v>3</v>
      </c>
      <c r="BI400" s="8">
        <v>1</v>
      </c>
      <c r="BJ400" s="8" t="s">
        <v>181</v>
      </c>
      <c r="BK400" s="8"/>
      <c r="BL400" s="8"/>
      <c r="BM400" s="8">
        <v>1100</v>
      </c>
      <c r="BN400" s="8">
        <v>0</v>
      </c>
      <c r="BO400" s="8" t="s">
        <v>181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181</v>
      </c>
      <c r="BZ400" s="8">
        <v>0</v>
      </c>
      <c r="CA400" s="8">
        <v>0</v>
      </c>
      <c r="CB400" s="8" t="s">
        <v>181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181</v>
      </c>
      <c r="CO400" s="8">
        <v>0</v>
      </c>
      <c r="CP400" s="8">
        <f t="shared" si="250"/>
        <v>0</v>
      </c>
      <c r="CQ400" s="8">
        <f t="shared" si="251"/>
        <v>301.09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181</v>
      </c>
      <c r="DD400" s="8" t="s">
        <v>181</v>
      </c>
      <c r="DE400" s="8" t="s">
        <v>181</v>
      </c>
      <c r="DF400" s="8" t="s">
        <v>181</v>
      </c>
      <c r="DG400" s="8" t="s">
        <v>181</v>
      </c>
      <c r="DH400" s="8" t="s">
        <v>181</v>
      </c>
      <c r="DI400" s="8" t="s">
        <v>181</v>
      </c>
      <c r="DJ400" s="8" t="s">
        <v>181</v>
      </c>
      <c r="DK400" s="8" t="s">
        <v>181</v>
      </c>
      <c r="DL400" s="8" t="s">
        <v>181</v>
      </c>
      <c r="DM400" s="8" t="s">
        <v>181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523</v>
      </c>
      <c r="DW400" s="8" t="s">
        <v>523</v>
      </c>
      <c r="DX400" s="8">
        <v>1</v>
      </c>
      <c r="DY400" s="8"/>
      <c r="DZ400" s="8" t="s">
        <v>181</v>
      </c>
      <c r="EA400" s="8" t="s">
        <v>181</v>
      </c>
      <c r="EB400" s="8" t="s">
        <v>181</v>
      </c>
      <c r="EC400" s="8" t="s">
        <v>181</v>
      </c>
      <c r="ED400" s="8"/>
      <c r="EE400" s="8">
        <v>82815331</v>
      </c>
      <c r="EF400" s="8">
        <v>8</v>
      </c>
      <c r="EG400" s="8" t="s">
        <v>531</v>
      </c>
      <c r="EH400" s="8">
        <v>0</v>
      </c>
      <c r="EI400" s="8" t="s">
        <v>181</v>
      </c>
      <c r="EJ400" s="8">
        <v>1</v>
      </c>
      <c r="EK400" s="8">
        <v>1100</v>
      </c>
      <c r="EL400" s="8" t="s">
        <v>532</v>
      </c>
      <c r="EM400" s="8" t="s">
        <v>533</v>
      </c>
      <c r="EN400" s="8"/>
      <c r="EO400" s="8" t="s">
        <v>181</v>
      </c>
      <c r="EP400" s="8"/>
      <c r="EQ400" s="8">
        <v>132096</v>
      </c>
      <c r="ER400" s="8">
        <v>301.09</v>
      </c>
      <c r="ES400" s="8">
        <v>301.09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286.59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618</v>
      </c>
      <c r="GB400" s="8"/>
      <c r="GC400" s="8"/>
      <c r="GD400" s="8">
        <v>1</v>
      </c>
      <c r="GE400" s="8"/>
      <c r="GF400" s="8">
        <v>1602658390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181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387</v>
      </c>
      <c r="HF400" s="8" t="s">
        <v>386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181</v>
      </c>
      <c r="HN400" s="8" t="s">
        <v>181</v>
      </c>
      <c r="HO400" s="8" t="s">
        <v>181</v>
      </c>
      <c r="HP400" s="8" t="s">
        <v>181</v>
      </c>
      <c r="HQ400" s="8" t="s">
        <v>181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181</v>
      </c>
      <c r="F401" t="s">
        <v>492</v>
      </c>
      <c r="G401" t="s">
        <v>617</v>
      </c>
      <c r="H401" t="s">
        <v>523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301.09</v>
      </c>
      <c r="AC401">
        <f t="shared" si="242"/>
        <v>301.09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301.09</v>
      </c>
      <c r="AL401">
        <v>301.09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181</v>
      </c>
      <c r="BE401" t="s">
        <v>181</v>
      </c>
      <c r="BF401" t="s">
        <v>181</v>
      </c>
      <c r="BG401" t="s">
        <v>181</v>
      </c>
      <c r="BH401">
        <v>3</v>
      </c>
      <c r="BI401">
        <v>1</v>
      </c>
      <c r="BJ401" t="s">
        <v>181</v>
      </c>
      <c r="BM401">
        <v>1100</v>
      </c>
      <c r="BN401">
        <v>0</v>
      </c>
      <c r="BO401" t="s">
        <v>181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181</v>
      </c>
      <c r="BZ401">
        <v>0</v>
      </c>
      <c r="CA401">
        <v>0</v>
      </c>
      <c r="CB401" t="s">
        <v>181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181</v>
      </c>
      <c r="CO401">
        <v>0</v>
      </c>
      <c r="CP401">
        <f t="shared" si="250"/>
        <v>0</v>
      </c>
      <c r="CQ401">
        <f t="shared" si="251"/>
        <v>301.09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181</v>
      </c>
      <c r="DD401" t="s">
        <v>181</v>
      </c>
      <c r="DE401" t="s">
        <v>181</v>
      </c>
      <c r="DF401" t="s">
        <v>181</v>
      </c>
      <c r="DG401" t="s">
        <v>181</v>
      </c>
      <c r="DH401" t="s">
        <v>181</v>
      </c>
      <c r="DI401" t="s">
        <v>181</v>
      </c>
      <c r="DJ401" t="s">
        <v>181</v>
      </c>
      <c r="DK401" t="s">
        <v>181</v>
      </c>
      <c r="DL401" t="s">
        <v>181</v>
      </c>
      <c r="DM401" t="s">
        <v>181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523</v>
      </c>
      <c r="DW401" t="s">
        <v>523</v>
      </c>
      <c r="DX401">
        <v>1</v>
      </c>
      <c r="DZ401" t="s">
        <v>181</v>
      </c>
      <c r="EA401" t="s">
        <v>181</v>
      </c>
      <c r="EB401" t="s">
        <v>181</v>
      </c>
      <c r="EC401" t="s">
        <v>181</v>
      </c>
      <c r="EE401">
        <v>82815331</v>
      </c>
      <c r="EF401">
        <v>8</v>
      </c>
      <c r="EG401" t="s">
        <v>531</v>
      </c>
      <c r="EH401">
        <v>0</v>
      </c>
      <c r="EI401" t="s">
        <v>181</v>
      </c>
      <c r="EJ401">
        <v>1</v>
      </c>
      <c r="EK401">
        <v>1100</v>
      </c>
      <c r="EL401" t="s">
        <v>532</v>
      </c>
      <c r="EM401" t="s">
        <v>533</v>
      </c>
      <c r="EO401" t="s">
        <v>181</v>
      </c>
      <c r="EQ401">
        <v>132096</v>
      </c>
      <c r="ER401">
        <v>301.09</v>
      </c>
      <c r="ES401">
        <v>301.09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286.59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618</v>
      </c>
      <c r="GD401">
        <v>1</v>
      </c>
      <c r="GF401">
        <v>1602658390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181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387</v>
      </c>
      <c r="HF401" t="s">
        <v>386</v>
      </c>
      <c r="HG401">
        <f t="shared" si="269"/>
        <v>0</v>
      </c>
      <c r="HM401" t="s">
        <v>181</v>
      </c>
      <c r="HN401" t="s">
        <v>181</v>
      </c>
      <c r="HO401" t="s">
        <v>181</v>
      </c>
      <c r="HP401" t="s">
        <v>181</v>
      </c>
      <c r="HQ401" t="s">
        <v>181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181</v>
      </c>
      <c r="F402" s="8" t="s">
        <v>492</v>
      </c>
      <c r="G402" s="8" t="s">
        <v>619</v>
      </c>
      <c r="H402" s="8" t="s">
        <v>523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2398.26</v>
      </c>
      <c r="AC402" s="8">
        <f t="shared" si="242"/>
        <v>2398.26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2398.26</v>
      </c>
      <c r="AL402" s="8">
        <v>2398.26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181</v>
      </c>
      <c r="BE402" s="8" t="s">
        <v>181</v>
      </c>
      <c r="BF402" s="8" t="s">
        <v>181</v>
      </c>
      <c r="BG402" s="8" t="s">
        <v>181</v>
      </c>
      <c r="BH402" s="8">
        <v>3</v>
      </c>
      <c r="BI402" s="8">
        <v>1</v>
      </c>
      <c r="BJ402" s="8" t="s">
        <v>181</v>
      </c>
      <c r="BK402" s="8"/>
      <c r="BL402" s="8"/>
      <c r="BM402" s="8">
        <v>1100</v>
      </c>
      <c r="BN402" s="8">
        <v>0</v>
      </c>
      <c r="BO402" s="8" t="s">
        <v>181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181</v>
      </c>
      <c r="BZ402" s="8">
        <v>0</v>
      </c>
      <c r="CA402" s="8">
        <v>0</v>
      </c>
      <c r="CB402" s="8" t="s">
        <v>181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181</v>
      </c>
      <c r="CO402" s="8">
        <v>0</v>
      </c>
      <c r="CP402" s="8">
        <f t="shared" si="250"/>
        <v>0</v>
      </c>
      <c r="CQ402" s="8">
        <f t="shared" si="251"/>
        <v>2398.26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181</v>
      </c>
      <c r="DD402" s="8" t="s">
        <v>181</v>
      </c>
      <c r="DE402" s="8" t="s">
        <v>181</v>
      </c>
      <c r="DF402" s="8" t="s">
        <v>181</v>
      </c>
      <c r="DG402" s="8" t="s">
        <v>181</v>
      </c>
      <c r="DH402" s="8" t="s">
        <v>181</v>
      </c>
      <c r="DI402" s="8" t="s">
        <v>181</v>
      </c>
      <c r="DJ402" s="8" t="s">
        <v>181</v>
      </c>
      <c r="DK402" s="8" t="s">
        <v>181</v>
      </c>
      <c r="DL402" s="8" t="s">
        <v>181</v>
      </c>
      <c r="DM402" s="8" t="s">
        <v>181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523</v>
      </c>
      <c r="DW402" s="8" t="s">
        <v>523</v>
      </c>
      <c r="DX402" s="8">
        <v>1</v>
      </c>
      <c r="DY402" s="8"/>
      <c r="DZ402" s="8" t="s">
        <v>181</v>
      </c>
      <c r="EA402" s="8" t="s">
        <v>181</v>
      </c>
      <c r="EB402" s="8" t="s">
        <v>181</v>
      </c>
      <c r="EC402" s="8" t="s">
        <v>181</v>
      </c>
      <c r="ED402" s="8"/>
      <c r="EE402" s="8">
        <v>82815331</v>
      </c>
      <c r="EF402" s="8">
        <v>8</v>
      </c>
      <c r="EG402" s="8" t="s">
        <v>531</v>
      </c>
      <c r="EH402" s="8">
        <v>0</v>
      </c>
      <c r="EI402" s="8" t="s">
        <v>181</v>
      </c>
      <c r="EJ402" s="8">
        <v>1</v>
      </c>
      <c r="EK402" s="8">
        <v>1100</v>
      </c>
      <c r="EL402" s="8" t="s">
        <v>532</v>
      </c>
      <c r="EM402" s="8" t="s">
        <v>533</v>
      </c>
      <c r="EN402" s="8"/>
      <c r="EO402" s="8" t="s">
        <v>181</v>
      </c>
      <c r="EP402" s="8"/>
      <c r="EQ402" s="8">
        <v>132096</v>
      </c>
      <c r="ER402" s="8">
        <v>2398.26</v>
      </c>
      <c r="ES402" s="8">
        <v>2398.26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2282.76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620</v>
      </c>
      <c r="GB402" s="8"/>
      <c r="GC402" s="8"/>
      <c r="GD402" s="8">
        <v>1</v>
      </c>
      <c r="GE402" s="8"/>
      <c r="GF402" s="8">
        <v>1359240232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181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387</v>
      </c>
      <c r="HF402" s="8" t="s">
        <v>386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181</v>
      </c>
      <c r="HN402" s="8" t="s">
        <v>181</v>
      </c>
      <c r="HO402" s="8" t="s">
        <v>181</v>
      </c>
      <c r="HP402" s="8" t="s">
        <v>181</v>
      </c>
      <c r="HQ402" s="8" t="s">
        <v>181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181</v>
      </c>
      <c r="F403" t="s">
        <v>492</v>
      </c>
      <c r="G403" t="s">
        <v>619</v>
      </c>
      <c r="H403" t="s">
        <v>523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2398.26</v>
      </c>
      <c r="AC403">
        <f t="shared" si="242"/>
        <v>2398.26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2398.26</v>
      </c>
      <c r="AL403">
        <v>2398.26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181</v>
      </c>
      <c r="BE403" t="s">
        <v>181</v>
      </c>
      <c r="BF403" t="s">
        <v>181</v>
      </c>
      <c r="BG403" t="s">
        <v>181</v>
      </c>
      <c r="BH403">
        <v>3</v>
      </c>
      <c r="BI403">
        <v>1</v>
      </c>
      <c r="BJ403" t="s">
        <v>181</v>
      </c>
      <c r="BM403">
        <v>1100</v>
      </c>
      <c r="BN403">
        <v>0</v>
      </c>
      <c r="BO403" t="s">
        <v>181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181</v>
      </c>
      <c r="BZ403">
        <v>0</v>
      </c>
      <c r="CA403">
        <v>0</v>
      </c>
      <c r="CB403" t="s">
        <v>181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181</v>
      </c>
      <c r="CO403">
        <v>0</v>
      </c>
      <c r="CP403">
        <f t="shared" si="250"/>
        <v>0</v>
      </c>
      <c r="CQ403">
        <f t="shared" si="251"/>
        <v>2398.26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181</v>
      </c>
      <c r="DD403" t="s">
        <v>181</v>
      </c>
      <c r="DE403" t="s">
        <v>181</v>
      </c>
      <c r="DF403" t="s">
        <v>181</v>
      </c>
      <c r="DG403" t="s">
        <v>181</v>
      </c>
      <c r="DH403" t="s">
        <v>181</v>
      </c>
      <c r="DI403" t="s">
        <v>181</v>
      </c>
      <c r="DJ403" t="s">
        <v>181</v>
      </c>
      <c r="DK403" t="s">
        <v>181</v>
      </c>
      <c r="DL403" t="s">
        <v>181</v>
      </c>
      <c r="DM403" t="s">
        <v>181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523</v>
      </c>
      <c r="DW403" t="s">
        <v>523</v>
      </c>
      <c r="DX403">
        <v>1</v>
      </c>
      <c r="DZ403" t="s">
        <v>181</v>
      </c>
      <c r="EA403" t="s">
        <v>181</v>
      </c>
      <c r="EB403" t="s">
        <v>181</v>
      </c>
      <c r="EC403" t="s">
        <v>181</v>
      </c>
      <c r="EE403">
        <v>82815331</v>
      </c>
      <c r="EF403">
        <v>8</v>
      </c>
      <c r="EG403" t="s">
        <v>531</v>
      </c>
      <c r="EH403">
        <v>0</v>
      </c>
      <c r="EI403" t="s">
        <v>181</v>
      </c>
      <c r="EJ403">
        <v>1</v>
      </c>
      <c r="EK403">
        <v>1100</v>
      </c>
      <c r="EL403" t="s">
        <v>532</v>
      </c>
      <c r="EM403" t="s">
        <v>533</v>
      </c>
      <c r="EO403" t="s">
        <v>181</v>
      </c>
      <c r="EQ403">
        <v>132096</v>
      </c>
      <c r="ER403">
        <v>2398.26</v>
      </c>
      <c r="ES403">
        <v>2398.26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2282.76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620</v>
      </c>
      <c r="GD403">
        <v>1</v>
      </c>
      <c r="GF403">
        <v>1359240232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181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387</v>
      </c>
      <c r="HF403" t="s">
        <v>386</v>
      </c>
      <c r="HG403">
        <f t="shared" si="269"/>
        <v>0</v>
      </c>
      <c r="HM403" t="s">
        <v>181</v>
      </c>
      <c r="HN403" t="s">
        <v>181</v>
      </c>
      <c r="HO403" t="s">
        <v>181</v>
      </c>
      <c r="HP403" t="s">
        <v>181</v>
      </c>
      <c r="HQ403" t="s">
        <v>181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67896.54</v>
      </c>
      <c r="P405" s="7">
        <f t="shared" si="270"/>
        <v>67896.54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ROUND(SUMIF(AA326:AA403,"=85260822",O326:O403),2)</f>
        <v>67896.54</v>
      </c>
      <c r="AC405" s="7">
        <f>ROUND(SUMIF(AA326:AA403,"=85260822",P326:P403),2)</f>
        <v>67896.54</v>
      </c>
      <c r="AD405" s="7">
        <f>ROUND(SUMIF(AA326:AA403,"=85260822",Q326:Q403),2)</f>
        <v>0</v>
      </c>
      <c r="AE405" s="7">
        <f>ROUND(SUMIF(AA326:AA403,"=85260822",R326:R403),2)</f>
        <v>0</v>
      </c>
      <c r="AF405" s="7">
        <f>ROUND(SUMIF(AA326:AA403,"=85260822",S326:S403),2)</f>
        <v>0</v>
      </c>
      <c r="AG405" s="7">
        <f>ROUND(SUMIF(AA326:AA403,"=85260822",T326:T403),2)</f>
        <v>0</v>
      </c>
      <c r="AH405" s="7">
        <f>SUMIF(AA326:AA403,"=85260822",U326:U403)</f>
        <v>0</v>
      </c>
      <c r="AI405" s="7">
        <f>SUMIF(AA326:AA403,"=85260822",V326:V403)</f>
        <v>0</v>
      </c>
      <c r="AJ405" s="7">
        <f>ROUND(SUMIF(AA326:AA403,"=85260822",W326:W403),2)</f>
        <v>0</v>
      </c>
      <c r="AK405" s="7">
        <f>ROUND(SUMIF(AA326:AA403,"=85260822",X326:X403),2)</f>
        <v>0</v>
      </c>
      <c r="AL405" s="7">
        <f>ROUND(SUMIF(AA326:AA403,"=85260822",Y326:Y403),2)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67896.54</v>
      </c>
      <c r="AS405" s="7">
        <f t="shared" si="271"/>
        <v>67896.54</v>
      </c>
      <c r="AT405" s="7">
        <f t="shared" si="271"/>
        <v>0</v>
      </c>
      <c r="AU405" s="7">
        <f t="shared" si="271"/>
        <v>0</v>
      </c>
      <c r="AV405" s="7">
        <f t="shared" si="271"/>
        <v>67896.54</v>
      </c>
      <c r="AW405" s="7">
        <f t="shared" si="271"/>
        <v>67896.54</v>
      </c>
      <c r="AX405" s="7">
        <f t="shared" si="271"/>
        <v>0</v>
      </c>
      <c r="AY405" s="7">
        <f t="shared" si="271"/>
        <v>67896.54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ROUND(SUMIF(AA326:AA403,"=85260822",FQ326:FQ403),2)</f>
        <v>0</v>
      </c>
      <c r="BY405" s="7">
        <f>ROUND(SUMIF(AA326:AA403,"=85260822",FR326:FR403),2)</f>
        <v>0</v>
      </c>
      <c r="BZ405" s="7">
        <f>ROUND(SUMIF(AA326:AA403,"=85260822",GL326:GL403),2)</f>
        <v>0</v>
      </c>
      <c r="CA405" s="7">
        <f>ROUND(SUMIF(AA326:AA403,"=85260822",GM326:GM403),2)</f>
        <v>67896.54</v>
      </c>
      <c r="CB405" s="7">
        <f>ROUND(SUMIF(AA326:AA403,"=85260822",GN326:GN403),2)</f>
        <v>67896.54</v>
      </c>
      <c r="CC405" s="7">
        <f>ROUND(SUMIF(AA326:AA403,"=85260822",GO326:GO403),2)</f>
        <v>0</v>
      </c>
      <c r="CD405" s="7">
        <f>ROUND(SUMIF(AA326:AA403,"=85260822",GP326:GP403),2)</f>
        <v>0</v>
      </c>
      <c r="CE405" s="7">
        <f>AC405-BX405</f>
        <v>67896.54</v>
      </c>
      <c r="CF405" s="7">
        <f>AC405-BY405</f>
        <v>67896.54</v>
      </c>
      <c r="CG405" s="7">
        <f>BX405-BZ405</f>
        <v>0</v>
      </c>
      <c r="CH405" s="7">
        <f>AC405-BX405-BY405+BZ405</f>
        <v>67896.54</v>
      </c>
      <c r="CI405" s="7">
        <f>BY405-BZ405</f>
        <v>0</v>
      </c>
      <c r="CJ405" s="7">
        <f>ROUND(SUMIF(AA326:AA403,"=85260822",GX326:GX403),2)</f>
        <v>0</v>
      </c>
      <c r="CK405" s="7">
        <f>ROUND(SUMIF(AA326:AA403,"=85260822",GY326:GY403),2)</f>
        <v>0</v>
      </c>
      <c r="CL405" s="7">
        <f>ROUND(SUMIF(AA326:AA403,"=85260822",GZ326:GZ403),2)</f>
        <v>0</v>
      </c>
      <c r="CM405" s="7">
        <f>ROUND(SUMIF(AA326:AA403,"=85260822",HD326:HD403),2)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67896.54</v>
      </c>
      <c r="DH405" s="4">
        <f t="shared" si="272"/>
        <v>67896.54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ROUND(SUMIF(AA326:AA403,"=85260757",O326:O403),2)</f>
        <v>67896.54</v>
      </c>
      <c r="DU405" s="4">
        <f>ROUND(SUMIF(AA326:AA403,"=85260757",P326:P403),2)</f>
        <v>67896.54</v>
      </c>
      <c r="DV405" s="4">
        <f>ROUND(SUMIF(AA326:AA403,"=85260757",Q326:Q403),2)</f>
        <v>0</v>
      </c>
      <c r="DW405" s="4">
        <f>ROUND(SUMIF(AA326:AA403,"=85260757",R326:R403),2)</f>
        <v>0</v>
      </c>
      <c r="DX405" s="4">
        <f>ROUND(SUMIF(AA326:AA403,"=85260757",S326:S403),2)</f>
        <v>0</v>
      </c>
      <c r="DY405" s="4">
        <f>ROUND(SUMIF(AA326:AA403,"=85260757",T326:T403),2)</f>
        <v>0</v>
      </c>
      <c r="DZ405" s="4">
        <f>SUMIF(AA326:AA403,"=85260757",U326:U403)</f>
        <v>0</v>
      </c>
      <c r="EA405" s="4">
        <f>SUMIF(AA326:AA403,"=85260757",V326:V403)</f>
        <v>0</v>
      </c>
      <c r="EB405" s="4">
        <f>ROUND(SUMIF(AA326:AA403,"=85260757",W326:W403),2)</f>
        <v>0</v>
      </c>
      <c r="EC405" s="4">
        <f>ROUND(SUMIF(AA326:AA403,"=85260757",X326:X403),2)</f>
        <v>0</v>
      </c>
      <c r="ED405" s="4">
        <f>ROUND(SUMIF(AA326:AA403,"=85260757",Y326:Y403),2)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67896.54</v>
      </c>
      <c r="EK405" s="4">
        <f t="shared" si="273"/>
        <v>67896.54</v>
      </c>
      <c r="EL405" s="4">
        <f t="shared" si="273"/>
        <v>0</v>
      </c>
      <c r="EM405" s="4">
        <f t="shared" si="273"/>
        <v>0</v>
      </c>
      <c r="EN405" s="4">
        <f t="shared" si="273"/>
        <v>67896.54</v>
      </c>
      <c r="EO405" s="4">
        <f t="shared" si="273"/>
        <v>67896.54</v>
      </c>
      <c r="EP405" s="4">
        <f t="shared" si="273"/>
        <v>0</v>
      </c>
      <c r="EQ405" s="4">
        <f t="shared" si="273"/>
        <v>67896.54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ROUND(SUMIF(AA326:AA403,"=85260757",FQ326:FQ403),2)</f>
        <v>0</v>
      </c>
      <c r="FQ405" s="4">
        <f>ROUND(SUMIF(AA326:AA403,"=85260757",FR326:FR403),2)</f>
        <v>0</v>
      </c>
      <c r="FR405" s="4">
        <f>ROUND(SUMIF(AA326:AA403,"=85260757",GL326:GL403),2)</f>
        <v>0</v>
      </c>
      <c r="FS405" s="4">
        <f>ROUND(SUMIF(AA326:AA403,"=85260757",GM326:GM403),2)</f>
        <v>67896.54</v>
      </c>
      <c r="FT405" s="4">
        <f>ROUND(SUMIF(AA326:AA403,"=85260757",GN326:GN403),2)</f>
        <v>67896.54</v>
      </c>
      <c r="FU405" s="4">
        <f>ROUND(SUMIF(AA326:AA403,"=85260757",GO326:GO403),2)</f>
        <v>0</v>
      </c>
      <c r="FV405" s="4">
        <f>ROUND(SUMIF(AA326:AA403,"=85260757",GP326:GP403),2)</f>
        <v>0</v>
      </c>
      <c r="FW405" s="4">
        <f>DU405-FP405</f>
        <v>67896.54</v>
      </c>
      <c r="FX405" s="4">
        <f>DU405-FQ405</f>
        <v>67896.54</v>
      </c>
      <c r="FY405" s="4">
        <f>FP405-FR405</f>
        <v>0</v>
      </c>
      <c r="FZ405" s="4">
        <f>DU405-FP405-FQ405+FR405</f>
        <v>67896.54</v>
      </c>
      <c r="GA405" s="4">
        <f>FQ405-FR405</f>
        <v>0</v>
      </c>
      <c r="GB405" s="4">
        <f>ROUND(SUMIF(AA326:AA403,"=85260757",GX326:GX403),2)</f>
        <v>0</v>
      </c>
      <c r="GC405" s="4">
        <f>ROUND(SUMIF(AA326:AA403,"=85260757",GY326:GY403),2)</f>
        <v>0</v>
      </c>
      <c r="GD405" s="4">
        <f>ROUND(SUMIF(AA326:AA403,"=85260757",GZ326:GZ403),2)</f>
        <v>0</v>
      </c>
      <c r="GE405" s="4">
        <f>ROUND(SUMIF(AA326:AA403,"=85260757",HD326:HD403),2)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67896.54</v>
      </c>
      <c r="G407" s="9" t="s">
        <v>311</v>
      </c>
      <c r="H407" s="9" t="s">
        <v>312</v>
      </c>
      <c r="I407" s="9"/>
      <c r="J407" s="9"/>
      <c r="K407" s="9">
        <v>201</v>
      </c>
      <c r="L407" s="9">
        <v>1</v>
      </c>
      <c r="M407" s="9">
        <v>3</v>
      </c>
      <c r="N407" s="9" t="s">
        <v>181</v>
      </c>
      <c r="O407" s="9">
        <v>2</v>
      </c>
      <c r="P407" s="9">
        <f>ROUND(Source!DG405,O407)</f>
        <v>67896.54</v>
      </c>
      <c r="Q407" s="9"/>
      <c r="R407" s="9"/>
      <c r="S407" s="9"/>
      <c r="T407" s="9"/>
      <c r="U407" s="9"/>
      <c r="V407" s="9"/>
      <c r="W407" s="9">
        <v>67896.54</v>
      </c>
      <c r="X407" s="9">
        <v>1</v>
      </c>
      <c r="Y407" s="9">
        <v>67896.54</v>
      </c>
      <c r="Z407" s="9">
        <v>67896.54</v>
      </c>
      <c r="AA407" s="9">
        <v>1</v>
      </c>
      <c r="AB407" s="9">
        <v>67896.54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67896.54</v>
      </c>
      <c r="G408" s="9" t="s">
        <v>313</v>
      </c>
      <c r="H408" s="9" t="s">
        <v>314</v>
      </c>
      <c r="I408" s="9"/>
      <c r="J408" s="9"/>
      <c r="K408" s="9">
        <v>202</v>
      </c>
      <c r="L408" s="9">
        <v>2</v>
      </c>
      <c r="M408" s="9">
        <v>3</v>
      </c>
      <c r="N408" s="9" t="s">
        <v>181</v>
      </c>
      <c r="O408" s="9">
        <v>2</v>
      </c>
      <c r="P408" s="9">
        <f>ROUND(Source!DH405,O408)</f>
        <v>67896.54</v>
      </c>
      <c r="Q408" s="9"/>
      <c r="R408" s="9"/>
      <c r="S408" s="9"/>
      <c r="T408" s="9"/>
      <c r="U408" s="9"/>
      <c r="V408" s="9"/>
      <c r="W408" s="9">
        <v>67896.54</v>
      </c>
      <c r="X408" s="9">
        <v>1</v>
      </c>
      <c r="Y408" s="9">
        <v>67896.54</v>
      </c>
      <c r="Z408" s="9">
        <v>67896.54</v>
      </c>
      <c r="AA408" s="9">
        <v>1</v>
      </c>
      <c r="AB408" s="9">
        <v>67896.54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315</v>
      </c>
      <c r="H409" s="9" t="s">
        <v>316</v>
      </c>
      <c r="I409" s="9"/>
      <c r="J409" s="9"/>
      <c r="K409" s="9">
        <v>222</v>
      </c>
      <c r="L409" s="9">
        <v>3</v>
      </c>
      <c r="M409" s="9">
        <v>3</v>
      </c>
      <c r="N409" s="9" t="s">
        <v>181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67896.54</v>
      </c>
      <c r="G410" s="9" t="s">
        <v>317</v>
      </c>
      <c r="H410" s="9" t="s">
        <v>318</v>
      </c>
      <c r="I410" s="9"/>
      <c r="J410" s="9"/>
      <c r="K410" s="9">
        <v>225</v>
      </c>
      <c r="L410" s="9">
        <v>4</v>
      </c>
      <c r="M410" s="9">
        <v>3</v>
      </c>
      <c r="N410" s="9" t="s">
        <v>181</v>
      </c>
      <c r="O410" s="9">
        <v>2</v>
      </c>
      <c r="P410" s="9">
        <f>ROUND(Source!EN405,O410)</f>
        <v>67896.54</v>
      </c>
      <c r="Q410" s="9"/>
      <c r="R410" s="9"/>
      <c r="S410" s="9"/>
      <c r="T410" s="9"/>
      <c r="U410" s="9"/>
      <c r="V410" s="9"/>
      <c r="W410" s="9">
        <v>67896.54</v>
      </c>
      <c r="X410" s="9">
        <v>1</v>
      </c>
      <c r="Y410" s="9">
        <v>67896.54</v>
      </c>
      <c r="Z410" s="9">
        <v>67896.54</v>
      </c>
      <c r="AA410" s="9">
        <v>1</v>
      </c>
      <c r="AB410" s="9">
        <v>67896.54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67896.54</v>
      </c>
      <c r="G411" s="9" t="s">
        <v>319</v>
      </c>
      <c r="H411" s="9" t="s">
        <v>320</v>
      </c>
      <c r="I411" s="9"/>
      <c r="J411" s="9"/>
      <c r="K411" s="9">
        <v>226</v>
      </c>
      <c r="L411" s="9">
        <v>5</v>
      </c>
      <c r="M411" s="9">
        <v>3</v>
      </c>
      <c r="N411" s="9" t="s">
        <v>181</v>
      </c>
      <c r="O411" s="9">
        <v>2</v>
      </c>
      <c r="P411" s="9">
        <f>ROUND(Source!EO405,O411)</f>
        <v>67896.54</v>
      </c>
      <c r="Q411" s="9"/>
      <c r="R411" s="9"/>
      <c r="S411" s="9"/>
      <c r="T411" s="9"/>
      <c r="U411" s="9"/>
      <c r="V411" s="9"/>
      <c r="W411" s="9">
        <v>67896.54</v>
      </c>
      <c r="X411" s="9">
        <v>1</v>
      </c>
      <c r="Y411" s="9">
        <v>67896.54</v>
      </c>
      <c r="Z411" s="9">
        <v>67896.54</v>
      </c>
      <c r="AA411" s="9">
        <v>1</v>
      </c>
      <c r="AB411" s="9">
        <v>67896.54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321</v>
      </c>
      <c r="H412" s="9" t="s">
        <v>322</v>
      </c>
      <c r="I412" s="9"/>
      <c r="J412" s="9"/>
      <c r="K412" s="9">
        <v>227</v>
      </c>
      <c r="L412" s="9">
        <v>6</v>
      </c>
      <c r="M412" s="9">
        <v>3</v>
      </c>
      <c r="N412" s="9" t="s">
        <v>181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67896.54</v>
      </c>
      <c r="G413" s="9" t="s">
        <v>323</v>
      </c>
      <c r="H413" s="9" t="s">
        <v>324</v>
      </c>
      <c r="I413" s="9"/>
      <c r="J413" s="9"/>
      <c r="K413" s="9">
        <v>228</v>
      </c>
      <c r="L413" s="9">
        <v>7</v>
      </c>
      <c r="M413" s="9">
        <v>3</v>
      </c>
      <c r="N413" s="9" t="s">
        <v>181</v>
      </c>
      <c r="O413" s="9">
        <v>2</v>
      </c>
      <c r="P413" s="9">
        <f>ROUND(Source!EQ405,O413)</f>
        <v>67896.54</v>
      </c>
      <c r="Q413" s="9"/>
      <c r="R413" s="9"/>
      <c r="S413" s="9"/>
      <c r="T413" s="9"/>
      <c r="U413" s="9"/>
      <c r="V413" s="9"/>
      <c r="W413" s="9">
        <v>67896.54</v>
      </c>
      <c r="X413" s="9">
        <v>1</v>
      </c>
      <c r="Y413" s="9">
        <v>67896.54</v>
      </c>
      <c r="Z413" s="9">
        <v>67896.54</v>
      </c>
      <c r="AA413" s="9">
        <v>1</v>
      </c>
      <c r="AB413" s="9">
        <v>67896.54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325</v>
      </c>
      <c r="H414" s="9" t="s">
        <v>326</v>
      </c>
      <c r="I414" s="9"/>
      <c r="J414" s="9"/>
      <c r="K414" s="9">
        <v>216</v>
      </c>
      <c r="L414" s="9">
        <v>8</v>
      </c>
      <c r="M414" s="9">
        <v>3</v>
      </c>
      <c r="N414" s="9" t="s">
        <v>181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327</v>
      </c>
      <c r="H415" s="9" t="s">
        <v>328</v>
      </c>
      <c r="I415" s="9"/>
      <c r="J415" s="9"/>
      <c r="K415" s="9">
        <v>223</v>
      </c>
      <c r="L415" s="9">
        <v>9</v>
      </c>
      <c r="M415" s="9">
        <v>3</v>
      </c>
      <c r="N415" s="9" t="s">
        <v>181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329</v>
      </c>
      <c r="H416" s="9" t="s">
        <v>330</v>
      </c>
      <c r="I416" s="9"/>
      <c r="J416" s="9"/>
      <c r="K416" s="9">
        <v>229</v>
      </c>
      <c r="L416" s="9">
        <v>10</v>
      </c>
      <c r="M416" s="9">
        <v>3</v>
      </c>
      <c r="N416" s="9" t="s">
        <v>181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331</v>
      </c>
      <c r="H417" s="9" t="s">
        <v>332</v>
      </c>
      <c r="I417" s="9"/>
      <c r="J417" s="9"/>
      <c r="K417" s="9">
        <v>203</v>
      </c>
      <c r="L417" s="9">
        <v>11</v>
      </c>
      <c r="M417" s="9">
        <v>3</v>
      </c>
      <c r="N417" s="9" t="s">
        <v>181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333</v>
      </c>
      <c r="H418" s="9" t="s">
        <v>334</v>
      </c>
      <c r="I418" s="9"/>
      <c r="J418" s="9"/>
      <c r="K418" s="9">
        <v>231</v>
      </c>
      <c r="L418" s="9">
        <v>12</v>
      </c>
      <c r="M418" s="9">
        <v>3</v>
      </c>
      <c r="N418" s="9" t="s">
        <v>181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335</v>
      </c>
      <c r="H419" s="9" t="s">
        <v>336</v>
      </c>
      <c r="I419" s="9"/>
      <c r="J419" s="9"/>
      <c r="K419" s="9">
        <v>204</v>
      </c>
      <c r="L419" s="9">
        <v>13</v>
      </c>
      <c r="M419" s="9">
        <v>3</v>
      </c>
      <c r="N419" s="9" t="s">
        <v>181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337</v>
      </c>
      <c r="H420" s="9" t="s">
        <v>338</v>
      </c>
      <c r="I420" s="9"/>
      <c r="J420" s="9"/>
      <c r="K420" s="9">
        <v>205</v>
      </c>
      <c r="L420" s="9">
        <v>14</v>
      </c>
      <c r="M420" s="9">
        <v>3</v>
      </c>
      <c r="N420" s="9" t="s">
        <v>181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339</v>
      </c>
      <c r="H421" s="9" t="s">
        <v>340</v>
      </c>
      <c r="I421" s="9"/>
      <c r="J421" s="9"/>
      <c r="K421" s="9">
        <v>232</v>
      </c>
      <c r="L421" s="9">
        <v>15</v>
      </c>
      <c r="M421" s="9">
        <v>3</v>
      </c>
      <c r="N421" s="9" t="s">
        <v>181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67896.54</v>
      </c>
      <c r="G422" s="9" t="s">
        <v>341</v>
      </c>
      <c r="H422" s="9" t="s">
        <v>342</v>
      </c>
      <c r="I422" s="9"/>
      <c r="J422" s="9"/>
      <c r="K422" s="9">
        <v>214</v>
      </c>
      <c r="L422" s="9">
        <v>16</v>
      </c>
      <c r="M422" s="9">
        <v>3</v>
      </c>
      <c r="N422" s="9" t="s">
        <v>181</v>
      </c>
      <c r="O422" s="9">
        <v>2</v>
      </c>
      <c r="P422" s="9">
        <f>ROUND(Source!EK405,O422)</f>
        <v>67896.54</v>
      </c>
      <c r="Q422" s="9"/>
      <c r="R422" s="9"/>
      <c r="S422" s="9"/>
      <c r="T422" s="9"/>
      <c r="U422" s="9"/>
      <c r="V422" s="9"/>
      <c r="W422" s="9">
        <v>67896.54</v>
      </c>
      <c r="X422" s="9">
        <v>1</v>
      </c>
      <c r="Y422" s="9">
        <v>67896.54</v>
      </c>
      <c r="Z422" s="9">
        <v>67896.54</v>
      </c>
      <c r="AA422" s="9">
        <v>1</v>
      </c>
      <c r="AB422" s="9">
        <v>67896.54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343</v>
      </c>
      <c r="H423" s="9" t="s">
        <v>344</v>
      </c>
      <c r="I423" s="9"/>
      <c r="J423" s="9"/>
      <c r="K423" s="9">
        <v>215</v>
      </c>
      <c r="L423" s="9">
        <v>17</v>
      </c>
      <c r="M423" s="9">
        <v>3</v>
      </c>
      <c r="N423" s="9" t="s">
        <v>181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345</v>
      </c>
      <c r="H424" s="9" t="s">
        <v>346</v>
      </c>
      <c r="I424" s="9"/>
      <c r="J424" s="9"/>
      <c r="K424" s="9">
        <v>217</v>
      </c>
      <c r="L424" s="9">
        <v>18</v>
      </c>
      <c r="M424" s="9">
        <v>3</v>
      </c>
      <c r="N424" s="9" t="s">
        <v>181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347</v>
      </c>
      <c r="H425" s="9" t="s">
        <v>348</v>
      </c>
      <c r="I425" s="9"/>
      <c r="J425" s="9"/>
      <c r="K425" s="9">
        <v>230</v>
      </c>
      <c r="L425" s="9">
        <v>19</v>
      </c>
      <c r="M425" s="9">
        <v>3</v>
      </c>
      <c r="N425" s="9" t="s">
        <v>181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349</v>
      </c>
      <c r="H426" s="9" t="s">
        <v>350</v>
      </c>
      <c r="I426" s="9"/>
      <c r="J426" s="9"/>
      <c r="K426" s="9">
        <v>206</v>
      </c>
      <c r="L426" s="9">
        <v>20</v>
      </c>
      <c r="M426" s="9">
        <v>3</v>
      </c>
      <c r="N426" s="9" t="s">
        <v>181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351</v>
      </c>
      <c r="H427" s="9" t="s">
        <v>352</v>
      </c>
      <c r="I427" s="9"/>
      <c r="J427" s="9"/>
      <c r="K427" s="9">
        <v>207</v>
      </c>
      <c r="L427" s="9">
        <v>21</v>
      </c>
      <c r="M427" s="9">
        <v>3</v>
      </c>
      <c r="N427" s="9" t="s">
        <v>181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353</v>
      </c>
      <c r="H428" s="9" t="s">
        <v>354</v>
      </c>
      <c r="I428" s="9"/>
      <c r="J428" s="9"/>
      <c r="K428" s="9">
        <v>208</v>
      </c>
      <c r="L428" s="9">
        <v>22</v>
      </c>
      <c r="M428" s="9">
        <v>3</v>
      </c>
      <c r="N428" s="9" t="s">
        <v>181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355</v>
      </c>
      <c r="H429" s="9" t="s">
        <v>356</v>
      </c>
      <c r="I429" s="9"/>
      <c r="J429" s="9"/>
      <c r="K429" s="9">
        <v>209</v>
      </c>
      <c r="L429" s="9">
        <v>23</v>
      </c>
      <c r="M429" s="9">
        <v>3</v>
      </c>
      <c r="N429" s="9" t="s">
        <v>181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357</v>
      </c>
      <c r="H430" s="9" t="s">
        <v>358</v>
      </c>
      <c r="I430" s="9"/>
      <c r="J430" s="9"/>
      <c r="K430" s="9">
        <v>233</v>
      </c>
      <c r="L430" s="9">
        <v>24</v>
      </c>
      <c r="M430" s="9">
        <v>3</v>
      </c>
      <c r="N430" s="9" t="s">
        <v>181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359</v>
      </c>
      <c r="H431" s="9" t="s">
        <v>360</v>
      </c>
      <c r="I431" s="9"/>
      <c r="J431" s="9"/>
      <c r="K431" s="9">
        <v>210</v>
      </c>
      <c r="L431" s="9">
        <v>25</v>
      </c>
      <c r="M431" s="9">
        <v>3</v>
      </c>
      <c r="N431" s="9" t="s">
        <v>181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361</v>
      </c>
      <c r="H432" s="9" t="s">
        <v>362</v>
      </c>
      <c r="I432" s="9"/>
      <c r="J432" s="9"/>
      <c r="K432" s="9">
        <v>211</v>
      </c>
      <c r="L432" s="9">
        <v>26</v>
      </c>
      <c r="M432" s="9">
        <v>3</v>
      </c>
      <c r="N432" s="9" t="s">
        <v>181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67896.54</v>
      </c>
      <c r="G433" s="9" t="s">
        <v>363</v>
      </c>
      <c r="H433" s="9" t="s">
        <v>364</v>
      </c>
      <c r="I433" s="9"/>
      <c r="J433" s="9"/>
      <c r="K433" s="9">
        <v>224</v>
      </c>
      <c r="L433" s="9">
        <v>27</v>
      </c>
      <c r="M433" s="9">
        <v>3</v>
      </c>
      <c r="N433" s="9" t="s">
        <v>181</v>
      </c>
      <c r="O433" s="9">
        <v>2</v>
      </c>
      <c r="P433" s="9">
        <f>ROUND(Source!EJ405,O433)</f>
        <v>67896.54</v>
      </c>
      <c r="Q433" s="9"/>
      <c r="R433" s="9"/>
      <c r="S433" s="9"/>
      <c r="T433" s="9"/>
      <c r="U433" s="9"/>
      <c r="V433" s="9"/>
      <c r="W433" s="9">
        <v>67896.54</v>
      </c>
      <c r="X433" s="9">
        <v>1</v>
      </c>
      <c r="Y433" s="9">
        <v>67896.54</v>
      </c>
      <c r="Z433" s="9">
        <v>67896.54</v>
      </c>
      <c r="AA433" s="9">
        <v>1</v>
      </c>
      <c r="AB433" s="9">
        <v>67896.54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100910.13</v>
      </c>
      <c r="P435" s="7">
        <f ca="1" t="shared" si="274"/>
        <v>67964.96</v>
      </c>
      <c r="Q435" s="7">
        <f ca="1" t="shared" si="274"/>
        <v>10662.2</v>
      </c>
      <c r="R435" s="7">
        <f ca="1" t="shared" si="274"/>
        <v>6403.08</v>
      </c>
      <c r="S435" s="7">
        <f ca="1" t="shared" si="274"/>
        <v>15879.89</v>
      </c>
      <c r="T435" s="7">
        <f t="shared" si="274"/>
        <v>0</v>
      </c>
      <c r="U435" s="7">
        <f ca="1">U77+U196+U255+U292+U405+AH435</f>
        <v>20.780684</v>
      </c>
      <c r="V435" s="7">
        <f ca="1">V77+V196+V255+V292+V405+AI435</f>
        <v>7.1993105</v>
      </c>
      <c r="W435" s="7">
        <f>ROUND(W77+W196+W255+W292+W405+AJ435,2)</f>
        <v>0</v>
      </c>
      <c r="X435" s="7">
        <f ca="1">ROUND(X77+X196+X255+X292+X405+AK435,2)</f>
        <v>22951.46</v>
      </c>
      <c r="Y435" s="7">
        <f ca="1">ROUND(Y77+Y196+Y255+Y292+Y405+AL435,2)</f>
        <v>13369.78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137231.37</v>
      </c>
      <c r="AS435" s="7">
        <f ca="1" t="shared" si="275"/>
        <v>137231.37</v>
      </c>
      <c r="AT435" s="7">
        <f ca="1" t="shared" si="275"/>
        <v>0</v>
      </c>
      <c r="AU435" s="7">
        <f ca="1" t="shared" si="275"/>
        <v>0</v>
      </c>
      <c r="AV435" s="7">
        <f ca="1" t="shared" si="275"/>
        <v>67964.96</v>
      </c>
      <c r="AW435" s="7">
        <f ca="1" t="shared" si="275"/>
        <v>67964.96</v>
      </c>
      <c r="AX435" s="7">
        <f ca="1" t="shared" si="275"/>
        <v>0</v>
      </c>
      <c r="AY435" s="7">
        <f ca="1" t="shared" si="275"/>
        <v>67964.96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100910.13</v>
      </c>
      <c r="DH435" s="4">
        <f ca="1" t="shared" si="276"/>
        <v>67964.96</v>
      </c>
      <c r="DI435" s="4">
        <f ca="1" t="shared" si="276"/>
        <v>10662.2</v>
      </c>
      <c r="DJ435" s="4">
        <f ca="1" t="shared" si="276"/>
        <v>6403.08</v>
      </c>
      <c r="DK435" s="4">
        <f ca="1" t="shared" si="276"/>
        <v>15879.89</v>
      </c>
      <c r="DL435" s="4">
        <f t="shared" si="276"/>
        <v>0</v>
      </c>
      <c r="DM435" s="4">
        <f ca="1">DM77+DM196+DM255+DM292+DM405+DZ435</f>
        <v>20.780684</v>
      </c>
      <c r="DN435" s="4">
        <f ca="1">DN77+DN196+DN255+DN292+DN405+EA435</f>
        <v>7.1993105</v>
      </c>
      <c r="DO435" s="4">
        <f>ROUND(DO77+DO196+DO255+DO292+DO405+EB435,2)</f>
        <v>0</v>
      </c>
      <c r="DP435" s="4">
        <f ca="1">ROUND(DP77+DP196+DP255+DP292+DP405+EC435,2)</f>
        <v>22951.46</v>
      </c>
      <c r="DQ435" s="4">
        <f ca="1">ROUND(DQ77+DQ196+DQ255+DQ292+DQ405+ED435,2)</f>
        <v>13369.78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137231.37</v>
      </c>
      <c r="EK435" s="4">
        <f ca="1" t="shared" si="277"/>
        <v>137231.37</v>
      </c>
      <c r="EL435" s="4">
        <f ca="1" t="shared" si="277"/>
        <v>0</v>
      </c>
      <c r="EM435" s="4">
        <f ca="1" t="shared" si="277"/>
        <v>0</v>
      </c>
      <c r="EN435" s="4">
        <f ca="1" t="shared" si="277"/>
        <v>67964.96</v>
      </c>
      <c r="EO435" s="4">
        <f ca="1" t="shared" si="277"/>
        <v>67964.96</v>
      </c>
      <c r="EP435" s="4">
        <f ca="1" t="shared" si="277"/>
        <v>0</v>
      </c>
      <c r="EQ435" s="4">
        <f ca="1" t="shared" si="277"/>
        <v>67964.96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100910.13</v>
      </c>
      <c r="G437" s="9" t="s">
        <v>311</v>
      </c>
      <c r="H437" s="9" t="s">
        <v>312</v>
      </c>
      <c r="I437" s="9"/>
      <c r="J437" s="9"/>
      <c r="K437" s="9">
        <v>201</v>
      </c>
      <c r="L437" s="9">
        <v>1</v>
      </c>
      <c r="M437" s="9">
        <v>3</v>
      </c>
      <c r="N437" s="9" t="s">
        <v>181</v>
      </c>
      <c r="O437" s="9">
        <v>2</v>
      </c>
      <c r="P437" s="9">
        <f ca="1">ROUND(Source!DG435,O437)</f>
        <v>100910.13</v>
      </c>
      <c r="Q437" s="9"/>
      <c r="R437" s="9"/>
      <c r="S437" s="9"/>
      <c r="T437" s="9"/>
      <c r="U437" s="9"/>
      <c r="V437" s="9"/>
      <c r="W437" s="9">
        <v>100910.13</v>
      </c>
      <c r="X437" s="9">
        <v>1</v>
      </c>
      <c r="Y437" s="9">
        <v>100910.13</v>
      </c>
      <c r="Z437" s="9">
        <v>100910.13</v>
      </c>
      <c r="AA437" s="9">
        <v>1</v>
      </c>
      <c r="AB437" s="9">
        <v>100910.13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67964.96</v>
      </c>
      <c r="G438" s="9" t="s">
        <v>313</v>
      </c>
      <c r="H438" s="9" t="s">
        <v>314</v>
      </c>
      <c r="I438" s="9"/>
      <c r="J438" s="9"/>
      <c r="K438" s="9">
        <v>202</v>
      </c>
      <c r="L438" s="9">
        <v>2</v>
      </c>
      <c r="M438" s="9">
        <v>3</v>
      </c>
      <c r="N438" s="9" t="s">
        <v>181</v>
      </c>
      <c r="O438" s="9">
        <v>2</v>
      </c>
      <c r="P438" s="9">
        <f ca="1">ROUND(Source!DH435,O438)</f>
        <v>67964.96</v>
      </c>
      <c r="Q438" s="9"/>
      <c r="R438" s="9"/>
      <c r="S438" s="9"/>
      <c r="T438" s="9"/>
      <c r="U438" s="9"/>
      <c r="V438" s="9"/>
      <c r="W438" s="9">
        <v>67964.96</v>
      </c>
      <c r="X438" s="9">
        <v>1</v>
      </c>
      <c r="Y438" s="9">
        <v>67964.96</v>
      </c>
      <c r="Z438" s="9">
        <v>67964.96</v>
      </c>
      <c r="AA438" s="9">
        <v>1</v>
      </c>
      <c r="AB438" s="9">
        <v>67964.96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315</v>
      </c>
      <c r="H439" s="9" t="s">
        <v>316</v>
      </c>
      <c r="I439" s="9"/>
      <c r="J439" s="9"/>
      <c r="K439" s="9">
        <v>222</v>
      </c>
      <c r="L439" s="9">
        <v>3</v>
      </c>
      <c r="M439" s="9">
        <v>3</v>
      </c>
      <c r="N439" s="9" t="s">
        <v>181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67964.96</v>
      </c>
      <c r="G440" s="9" t="s">
        <v>317</v>
      </c>
      <c r="H440" s="9" t="s">
        <v>318</v>
      </c>
      <c r="I440" s="9"/>
      <c r="J440" s="9"/>
      <c r="K440" s="9">
        <v>225</v>
      </c>
      <c r="L440" s="9">
        <v>4</v>
      </c>
      <c r="M440" s="9">
        <v>3</v>
      </c>
      <c r="N440" s="9" t="s">
        <v>181</v>
      </c>
      <c r="O440" s="9">
        <v>2</v>
      </c>
      <c r="P440" s="9">
        <f ca="1">ROUND(Source!EN435,O440)</f>
        <v>67964.96</v>
      </c>
      <c r="Q440" s="9"/>
      <c r="R440" s="9"/>
      <c r="S440" s="9"/>
      <c r="T440" s="9"/>
      <c r="U440" s="9"/>
      <c r="V440" s="9"/>
      <c r="W440" s="9">
        <v>67964.96</v>
      </c>
      <c r="X440" s="9">
        <v>1</v>
      </c>
      <c r="Y440" s="9">
        <v>67964.96</v>
      </c>
      <c r="Z440" s="9">
        <v>67964.96</v>
      </c>
      <c r="AA440" s="9">
        <v>1</v>
      </c>
      <c r="AB440" s="9">
        <v>67964.96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67964.96</v>
      </c>
      <c r="G441" s="9" t="s">
        <v>319</v>
      </c>
      <c r="H441" s="9" t="s">
        <v>320</v>
      </c>
      <c r="I441" s="9"/>
      <c r="J441" s="9"/>
      <c r="K441" s="9">
        <v>226</v>
      </c>
      <c r="L441" s="9">
        <v>5</v>
      </c>
      <c r="M441" s="9">
        <v>3</v>
      </c>
      <c r="N441" s="9" t="s">
        <v>181</v>
      </c>
      <c r="O441" s="9">
        <v>2</v>
      </c>
      <c r="P441" s="9">
        <f ca="1">ROUND(Source!EO435,O441)</f>
        <v>67964.96</v>
      </c>
      <c r="Q441" s="9"/>
      <c r="R441" s="9"/>
      <c r="S441" s="9"/>
      <c r="T441" s="9"/>
      <c r="U441" s="9"/>
      <c r="V441" s="9"/>
      <c r="W441" s="9">
        <v>67964.96</v>
      </c>
      <c r="X441" s="9">
        <v>1</v>
      </c>
      <c r="Y441" s="9">
        <v>67964.96</v>
      </c>
      <c r="Z441" s="9">
        <v>67964.96</v>
      </c>
      <c r="AA441" s="9">
        <v>1</v>
      </c>
      <c r="AB441" s="9">
        <v>67964.96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321</v>
      </c>
      <c r="H442" s="9" t="s">
        <v>322</v>
      </c>
      <c r="I442" s="9"/>
      <c r="J442" s="9"/>
      <c r="K442" s="9">
        <v>227</v>
      </c>
      <c r="L442" s="9">
        <v>6</v>
      </c>
      <c r="M442" s="9">
        <v>3</v>
      </c>
      <c r="N442" s="9" t="s">
        <v>181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67964.96</v>
      </c>
      <c r="G443" s="9" t="s">
        <v>323</v>
      </c>
      <c r="H443" s="9" t="s">
        <v>324</v>
      </c>
      <c r="I443" s="9"/>
      <c r="J443" s="9"/>
      <c r="K443" s="9">
        <v>228</v>
      </c>
      <c r="L443" s="9">
        <v>7</v>
      </c>
      <c r="M443" s="9">
        <v>3</v>
      </c>
      <c r="N443" s="9" t="s">
        <v>181</v>
      </c>
      <c r="O443" s="9">
        <v>2</v>
      </c>
      <c r="P443" s="9">
        <f ca="1">ROUND(Source!EQ435,O443)</f>
        <v>67964.96</v>
      </c>
      <c r="Q443" s="9"/>
      <c r="R443" s="9"/>
      <c r="S443" s="9"/>
      <c r="T443" s="9"/>
      <c r="U443" s="9"/>
      <c r="V443" s="9"/>
      <c r="W443" s="9">
        <v>67964.96</v>
      </c>
      <c r="X443" s="9">
        <v>1</v>
      </c>
      <c r="Y443" s="9">
        <v>67964.96</v>
      </c>
      <c r="Z443" s="9">
        <v>67964.96</v>
      </c>
      <c r="AA443" s="9">
        <v>1</v>
      </c>
      <c r="AB443" s="9">
        <v>67964.96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325</v>
      </c>
      <c r="H444" s="9" t="s">
        <v>326</v>
      </c>
      <c r="I444" s="9"/>
      <c r="J444" s="9"/>
      <c r="K444" s="9">
        <v>216</v>
      </c>
      <c r="L444" s="9">
        <v>8</v>
      </c>
      <c r="M444" s="9">
        <v>3</v>
      </c>
      <c r="N444" s="9" t="s">
        <v>181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327</v>
      </c>
      <c r="H445" s="9" t="s">
        <v>328</v>
      </c>
      <c r="I445" s="9"/>
      <c r="J445" s="9"/>
      <c r="K445" s="9">
        <v>223</v>
      </c>
      <c r="L445" s="9">
        <v>9</v>
      </c>
      <c r="M445" s="9">
        <v>3</v>
      </c>
      <c r="N445" s="9" t="s">
        <v>181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329</v>
      </c>
      <c r="H446" s="9" t="s">
        <v>330</v>
      </c>
      <c r="I446" s="9"/>
      <c r="J446" s="9"/>
      <c r="K446" s="9">
        <v>229</v>
      </c>
      <c r="L446" s="9">
        <v>10</v>
      </c>
      <c r="M446" s="9">
        <v>3</v>
      </c>
      <c r="N446" s="9" t="s">
        <v>181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10662.2</v>
      </c>
      <c r="G447" s="9" t="s">
        <v>331</v>
      </c>
      <c r="H447" s="9" t="s">
        <v>332</v>
      </c>
      <c r="I447" s="9"/>
      <c r="J447" s="9"/>
      <c r="K447" s="9">
        <v>203</v>
      </c>
      <c r="L447" s="9">
        <v>11</v>
      </c>
      <c r="M447" s="9">
        <v>3</v>
      </c>
      <c r="N447" s="9" t="s">
        <v>181</v>
      </c>
      <c r="O447" s="9">
        <v>2</v>
      </c>
      <c r="P447" s="9">
        <f ca="1">ROUND(Source!DI435,O447)</f>
        <v>10662.2</v>
      </c>
      <c r="Q447" s="9"/>
      <c r="R447" s="9"/>
      <c r="S447" s="9"/>
      <c r="T447" s="9"/>
      <c r="U447" s="9"/>
      <c r="V447" s="9"/>
      <c r="W447" s="9">
        <v>10662.2</v>
      </c>
      <c r="X447" s="9">
        <v>1</v>
      </c>
      <c r="Y447" s="9">
        <v>10662.2</v>
      </c>
      <c r="Z447" s="9">
        <v>10662.2</v>
      </c>
      <c r="AA447" s="9">
        <v>1</v>
      </c>
      <c r="AB447" s="9">
        <v>10662.2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333</v>
      </c>
      <c r="H448" s="9" t="s">
        <v>334</v>
      </c>
      <c r="I448" s="9"/>
      <c r="J448" s="9"/>
      <c r="K448" s="9">
        <v>231</v>
      </c>
      <c r="L448" s="9">
        <v>12</v>
      </c>
      <c r="M448" s="9">
        <v>3</v>
      </c>
      <c r="N448" s="9" t="s">
        <v>181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6403.08</v>
      </c>
      <c r="G449" s="9" t="s">
        <v>335</v>
      </c>
      <c r="H449" s="9" t="s">
        <v>336</v>
      </c>
      <c r="I449" s="9"/>
      <c r="J449" s="9"/>
      <c r="K449" s="9">
        <v>204</v>
      </c>
      <c r="L449" s="9">
        <v>13</v>
      </c>
      <c r="M449" s="9">
        <v>3</v>
      </c>
      <c r="N449" s="9" t="s">
        <v>181</v>
      </c>
      <c r="O449" s="9">
        <v>2</v>
      </c>
      <c r="P449" s="9">
        <f ca="1">ROUND(Source!DJ435,O449)</f>
        <v>6403.08</v>
      </c>
      <c r="Q449" s="9"/>
      <c r="R449" s="9"/>
      <c r="S449" s="9"/>
      <c r="T449" s="9"/>
      <c r="U449" s="9"/>
      <c r="V449" s="9"/>
      <c r="W449" s="9">
        <v>6403.08</v>
      </c>
      <c r="X449" s="9">
        <v>1</v>
      </c>
      <c r="Y449" s="9">
        <v>6403.08</v>
      </c>
      <c r="Z449" s="9">
        <v>6403.08</v>
      </c>
      <c r="AA449" s="9">
        <v>1</v>
      </c>
      <c r="AB449" s="9">
        <v>6403.08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15879.89</v>
      </c>
      <c r="G450" s="9" t="s">
        <v>337</v>
      </c>
      <c r="H450" s="9" t="s">
        <v>338</v>
      </c>
      <c r="I450" s="9"/>
      <c r="J450" s="9"/>
      <c r="K450" s="9">
        <v>205</v>
      </c>
      <c r="L450" s="9">
        <v>14</v>
      </c>
      <c r="M450" s="9">
        <v>3</v>
      </c>
      <c r="N450" s="9" t="s">
        <v>181</v>
      </c>
      <c r="O450" s="9">
        <v>2</v>
      </c>
      <c r="P450" s="9">
        <f ca="1">ROUND(Source!DK435,O450)</f>
        <v>15879.89</v>
      </c>
      <c r="Q450" s="9"/>
      <c r="R450" s="9"/>
      <c r="S450" s="9"/>
      <c r="T450" s="9"/>
      <c r="U450" s="9"/>
      <c r="V450" s="9"/>
      <c r="W450" s="9">
        <v>15879.89</v>
      </c>
      <c r="X450" s="9">
        <v>1</v>
      </c>
      <c r="Y450" s="9">
        <v>15879.89</v>
      </c>
      <c r="Z450" s="9">
        <v>15879.89</v>
      </c>
      <c r="AA450" s="9">
        <v>1</v>
      </c>
      <c r="AB450" s="9">
        <v>15879.89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339</v>
      </c>
      <c r="H451" s="9" t="s">
        <v>340</v>
      </c>
      <c r="I451" s="9"/>
      <c r="J451" s="9"/>
      <c r="K451" s="9">
        <v>232</v>
      </c>
      <c r="L451" s="9">
        <v>15</v>
      </c>
      <c r="M451" s="9">
        <v>3</v>
      </c>
      <c r="N451" s="9" t="s">
        <v>181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137231.37</v>
      </c>
      <c r="G452" s="9" t="s">
        <v>341</v>
      </c>
      <c r="H452" s="9" t="s">
        <v>342</v>
      </c>
      <c r="I452" s="9"/>
      <c r="J452" s="9"/>
      <c r="K452" s="9">
        <v>214</v>
      </c>
      <c r="L452" s="9">
        <v>16</v>
      </c>
      <c r="M452" s="9">
        <v>3</v>
      </c>
      <c r="N452" s="9" t="s">
        <v>181</v>
      </c>
      <c r="O452" s="9">
        <v>2</v>
      </c>
      <c r="P452" s="9">
        <f ca="1">ROUND(Source!EK435,O452)</f>
        <v>137231.37</v>
      </c>
      <c r="Q452" s="9"/>
      <c r="R452" s="9"/>
      <c r="S452" s="9"/>
      <c r="T452" s="9"/>
      <c r="U452" s="9"/>
      <c r="V452" s="9"/>
      <c r="W452" s="9">
        <v>137231.37</v>
      </c>
      <c r="X452" s="9">
        <v>1</v>
      </c>
      <c r="Y452" s="9">
        <v>137231.37</v>
      </c>
      <c r="Z452" s="9">
        <v>137231.37</v>
      </c>
      <c r="AA452" s="9">
        <v>1</v>
      </c>
      <c r="AB452" s="9">
        <v>137231.37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0</v>
      </c>
      <c r="G453" s="9" t="s">
        <v>343</v>
      </c>
      <c r="H453" s="9" t="s">
        <v>344</v>
      </c>
      <c r="I453" s="9"/>
      <c r="J453" s="9"/>
      <c r="K453" s="9">
        <v>215</v>
      </c>
      <c r="L453" s="9">
        <v>17</v>
      </c>
      <c r="M453" s="9">
        <v>3</v>
      </c>
      <c r="N453" s="9" t="s">
        <v>181</v>
      </c>
      <c r="O453" s="9">
        <v>2</v>
      </c>
      <c r="P453" s="9">
        <f ca="1">ROUND(Source!EL435,O453)</f>
        <v>0</v>
      </c>
      <c r="Q453" s="9"/>
      <c r="R453" s="9"/>
      <c r="S453" s="9"/>
      <c r="T453" s="9"/>
      <c r="U453" s="9"/>
      <c r="V453" s="9"/>
      <c r="W453" s="9">
        <v>0</v>
      </c>
      <c r="X453" s="9">
        <v>1</v>
      </c>
      <c r="Y453" s="9">
        <v>0</v>
      </c>
      <c r="Z453" s="9">
        <v>0</v>
      </c>
      <c r="AA453" s="9">
        <v>1</v>
      </c>
      <c r="AB453" s="9">
        <v>0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345</v>
      </c>
      <c r="H454" s="9" t="s">
        <v>346</v>
      </c>
      <c r="I454" s="9"/>
      <c r="J454" s="9"/>
      <c r="K454" s="9">
        <v>217</v>
      </c>
      <c r="L454" s="9">
        <v>18</v>
      </c>
      <c r="M454" s="9">
        <v>3</v>
      </c>
      <c r="N454" s="9" t="s">
        <v>181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347</v>
      </c>
      <c r="H455" s="9" t="s">
        <v>348</v>
      </c>
      <c r="I455" s="9"/>
      <c r="J455" s="9"/>
      <c r="K455" s="9">
        <v>230</v>
      </c>
      <c r="L455" s="9">
        <v>19</v>
      </c>
      <c r="M455" s="9">
        <v>3</v>
      </c>
      <c r="N455" s="9" t="s">
        <v>181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349</v>
      </c>
      <c r="H456" s="9" t="s">
        <v>350</v>
      </c>
      <c r="I456" s="9"/>
      <c r="J456" s="9"/>
      <c r="K456" s="9">
        <v>206</v>
      </c>
      <c r="L456" s="9">
        <v>20</v>
      </c>
      <c r="M456" s="9">
        <v>3</v>
      </c>
      <c r="N456" s="9" t="s">
        <v>181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20.780684</v>
      </c>
      <c r="G457" s="9" t="s">
        <v>351</v>
      </c>
      <c r="H457" s="9" t="s">
        <v>352</v>
      </c>
      <c r="I457" s="9"/>
      <c r="J457" s="9"/>
      <c r="K457" s="9">
        <v>207</v>
      </c>
      <c r="L457" s="9">
        <v>21</v>
      </c>
      <c r="M457" s="9">
        <v>3</v>
      </c>
      <c r="N457" s="9" t="s">
        <v>181</v>
      </c>
      <c r="O457" s="9">
        <v>7</v>
      </c>
      <c r="P457" s="9">
        <f ca="1">ROUND(Source!DM435,O457)</f>
        <v>20.780684</v>
      </c>
      <c r="Q457" s="9"/>
      <c r="R457" s="9"/>
      <c r="S457" s="9"/>
      <c r="T457" s="9"/>
      <c r="U457" s="9"/>
      <c r="V457" s="9"/>
      <c r="W457" s="9">
        <v>20.780684</v>
      </c>
      <c r="X457" s="9">
        <v>1</v>
      </c>
      <c r="Y457" s="9">
        <v>20.780684</v>
      </c>
      <c r="Z457" s="9">
        <v>20.780684</v>
      </c>
      <c r="AA457" s="9">
        <v>1</v>
      </c>
      <c r="AB457" s="9">
        <v>20.780684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7.1993105</v>
      </c>
      <c r="G458" s="9" t="s">
        <v>353</v>
      </c>
      <c r="H458" s="9" t="s">
        <v>354</v>
      </c>
      <c r="I458" s="9"/>
      <c r="J458" s="9"/>
      <c r="K458" s="9">
        <v>208</v>
      </c>
      <c r="L458" s="9">
        <v>22</v>
      </c>
      <c r="M458" s="9">
        <v>3</v>
      </c>
      <c r="N458" s="9" t="s">
        <v>181</v>
      </c>
      <c r="O458" s="9">
        <v>7</v>
      </c>
      <c r="P458" s="9">
        <f ca="1">ROUND(Source!DN435,O458)</f>
        <v>7.1993105</v>
      </c>
      <c r="Q458" s="9"/>
      <c r="R458" s="9"/>
      <c r="S458" s="9"/>
      <c r="T458" s="9"/>
      <c r="U458" s="9"/>
      <c r="V458" s="9"/>
      <c r="W458" s="9">
        <v>7.1993105</v>
      </c>
      <c r="X458" s="9">
        <v>1</v>
      </c>
      <c r="Y458" s="9">
        <v>7.1993105</v>
      </c>
      <c r="Z458" s="9">
        <v>7.1993105</v>
      </c>
      <c r="AA458" s="9">
        <v>1</v>
      </c>
      <c r="AB458" s="9">
        <v>7.1993105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355</v>
      </c>
      <c r="H459" s="9" t="s">
        <v>356</v>
      </c>
      <c r="I459" s="9"/>
      <c r="J459" s="9"/>
      <c r="K459" s="9">
        <v>209</v>
      </c>
      <c r="L459" s="9">
        <v>23</v>
      </c>
      <c r="M459" s="9">
        <v>3</v>
      </c>
      <c r="N459" s="9" t="s">
        <v>181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357</v>
      </c>
      <c r="H460" s="9" t="s">
        <v>358</v>
      </c>
      <c r="I460" s="9"/>
      <c r="J460" s="9"/>
      <c r="K460" s="9">
        <v>233</v>
      </c>
      <c r="L460" s="9">
        <v>24</v>
      </c>
      <c r="M460" s="9">
        <v>3</v>
      </c>
      <c r="N460" s="9" t="s">
        <v>181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22951.46</v>
      </c>
      <c r="G461" s="9" t="s">
        <v>359</v>
      </c>
      <c r="H461" s="9" t="s">
        <v>360</v>
      </c>
      <c r="I461" s="9"/>
      <c r="J461" s="9"/>
      <c r="K461" s="9">
        <v>210</v>
      </c>
      <c r="L461" s="9">
        <v>25</v>
      </c>
      <c r="M461" s="9">
        <v>3</v>
      </c>
      <c r="N461" s="9" t="s">
        <v>181</v>
      </c>
      <c r="O461" s="9">
        <v>2</v>
      </c>
      <c r="P461" s="9">
        <f ca="1">ROUND(Source!DP435,O461)</f>
        <v>22951.46</v>
      </c>
      <c r="Q461" s="9"/>
      <c r="R461" s="9"/>
      <c r="S461" s="9"/>
      <c r="T461" s="9"/>
      <c r="U461" s="9"/>
      <c r="V461" s="9"/>
      <c r="W461" s="9">
        <v>22951.46</v>
      </c>
      <c r="X461" s="9">
        <v>1</v>
      </c>
      <c r="Y461" s="9">
        <v>22951.46</v>
      </c>
      <c r="Z461" s="9">
        <v>22951.46</v>
      </c>
      <c r="AA461" s="9">
        <v>1</v>
      </c>
      <c r="AB461" s="9">
        <v>22951.46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13369.78</v>
      </c>
      <c r="G462" s="9" t="s">
        <v>361</v>
      </c>
      <c r="H462" s="9" t="s">
        <v>362</v>
      </c>
      <c r="I462" s="9"/>
      <c r="J462" s="9"/>
      <c r="K462" s="9">
        <v>211</v>
      </c>
      <c r="L462" s="9">
        <v>26</v>
      </c>
      <c r="M462" s="9">
        <v>3</v>
      </c>
      <c r="N462" s="9" t="s">
        <v>181</v>
      </c>
      <c r="O462" s="9">
        <v>2</v>
      </c>
      <c r="P462" s="9">
        <f ca="1">ROUND(Source!DQ435,O462)</f>
        <v>13369.78</v>
      </c>
      <c r="Q462" s="9"/>
      <c r="R462" s="9"/>
      <c r="S462" s="9"/>
      <c r="T462" s="9"/>
      <c r="U462" s="9"/>
      <c r="V462" s="9"/>
      <c r="W462" s="9">
        <v>13369.78</v>
      </c>
      <c r="X462" s="9">
        <v>1</v>
      </c>
      <c r="Y462" s="9">
        <v>13369.78</v>
      </c>
      <c r="Z462" s="9">
        <v>13369.78</v>
      </c>
      <c r="AA462" s="9">
        <v>1</v>
      </c>
      <c r="AB462" s="9">
        <v>13369.78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137231.37</v>
      </c>
      <c r="G463" s="9" t="s">
        <v>363</v>
      </c>
      <c r="H463" s="9" t="s">
        <v>364</v>
      </c>
      <c r="I463" s="9"/>
      <c r="J463" s="9"/>
      <c r="K463" s="9">
        <v>224</v>
      </c>
      <c r="L463" s="9">
        <v>27</v>
      </c>
      <c r="M463" s="9">
        <v>3</v>
      </c>
      <c r="N463" s="9" t="s">
        <v>181</v>
      </c>
      <c r="O463" s="9">
        <v>2</v>
      </c>
      <c r="P463" s="9">
        <f ca="1">ROUND(Source!EJ435,O463)</f>
        <v>137231.37</v>
      </c>
      <c r="Q463" s="9"/>
      <c r="R463" s="9"/>
      <c r="S463" s="9"/>
      <c r="T463" s="9"/>
      <c r="U463" s="9"/>
      <c r="V463" s="9"/>
      <c r="W463" s="9">
        <v>137231.37</v>
      </c>
      <c r="X463" s="9">
        <v>1</v>
      </c>
      <c r="Y463" s="9">
        <v>137231.37</v>
      </c>
      <c r="Z463" s="9">
        <v>137231.37</v>
      </c>
      <c r="AA463" s="9">
        <v>1</v>
      </c>
      <c r="AB463" s="9">
        <v>137231.37</v>
      </c>
    </row>
    <row r="464" spans="1:28">
      <c r="A464" s="9">
        <v>50</v>
      </c>
      <c r="B464" s="9">
        <v>1</v>
      </c>
      <c r="C464" s="9">
        <v>0</v>
      </c>
      <c r="D464" s="9">
        <v>2</v>
      </c>
      <c r="E464" s="9">
        <v>0</v>
      </c>
      <c r="F464" s="9">
        <v>0.995</v>
      </c>
      <c r="G464" s="9" t="s">
        <v>621</v>
      </c>
      <c r="H464" s="9" t="s">
        <v>622</v>
      </c>
      <c r="I464" s="9"/>
      <c r="J464" s="9"/>
      <c r="K464" s="9">
        <v>212</v>
      </c>
      <c r="L464" s="9">
        <v>28</v>
      </c>
      <c r="M464" s="9">
        <v>1</v>
      </c>
      <c r="N464" s="9" t="s">
        <v>181</v>
      </c>
      <c r="O464" s="9">
        <v>-1</v>
      </c>
      <c r="P464" s="9">
        <v>0.995</v>
      </c>
      <c r="Q464" s="9"/>
      <c r="R464" s="9"/>
      <c r="S464" s="9"/>
      <c r="T464" s="9"/>
      <c r="U464" s="9"/>
      <c r="V464" s="9"/>
      <c r="W464" s="9">
        <v>0.995</v>
      </c>
      <c r="X464" s="9">
        <v>1</v>
      </c>
      <c r="Y464" s="9">
        <v>0.995</v>
      </c>
      <c r="Z464" s="9">
        <v>0.995</v>
      </c>
      <c r="AA464" s="9">
        <v>1</v>
      </c>
      <c r="AB464" s="9">
        <v>0.995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137231.37</v>
      </c>
      <c r="G465" s="9" t="s">
        <v>365</v>
      </c>
      <c r="H465" s="9" t="s">
        <v>623</v>
      </c>
      <c r="I465" s="9"/>
      <c r="J465" s="9"/>
      <c r="K465" s="9">
        <v>212</v>
      </c>
      <c r="L465" s="9">
        <v>29</v>
      </c>
      <c r="M465" s="9">
        <v>1</v>
      </c>
      <c r="N465" s="9" t="s">
        <v>181</v>
      </c>
      <c r="O465" s="9">
        <v>2</v>
      </c>
      <c r="P465" s="9">
        <f ca="1">ROUND(P463-P454-P444,O465)</f>
        <v>137231.37</v>
      </c>
      <c r="Q465" s="9"/>
      <c r="R465" s="9"/>
      <c r="S465" s="9"/>
      <c r="T465" s="9"/>
      <c r="U465" s="9"/>
      <c r="V465" s="9"/>
      <c r="W465" s="9">
        <v>137231.37</v>
      </c>
      <c r="X465" s="9">
        <v>1</v>
      </c>
      <c r="Y465" s="9">
        <v>137231.37</v>
      </c>
      <c r="Z465" s="9">
        <v>137231.37</v>
      </c>
      <c r="AA465" s="9">
        <v>1</v>
      </c>
      <c r="AB465" s="9">
        <v>137231.37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624</v>
      </c>
      <c r="H466" s="9" t="s">
        <v>625</v>
      </c>
      <c r="I466" s="9"/>
      <c r="J466" s="9"/>
      <c r="K466" s="9">
        <v>212</v>
      </c>
      <c r="L466" s="9">
        <v>30</v>
      </c>
      <c r="M466" s="9">
        <v>1</v>
      </c>
      <c r="N466" s="9" t="s">
        <v>181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137231.37</v>
      </c>
      <c r="G467" s="9" t="s">
        <v>626</v>
      </c>
      <c r="H467" s="9" t="s">
        <v>627</v>
      </c>
      <c r="I467" s="9"/>
      <c r="J467" s="9"/>
      <c r="K467" s="9">
        <v>212</v>
      </c>
      <c r="L467" s="9">
        <v>31</v>
      </c>
      <c r="M467" s="9">
        <v>1</v>
      </c>
      <c r="N467" s="9" t="s">
        <v>181</v>
      </c>
      <c r="O467" s="9">
        <v>2</v>
      </c>
      <c r="P467" s="9">
        <f ca="1">ROUND(P465+P466,O467)</f>
        <v>137231.37</v>
      </c>
      <c r="Q467" s="9"/>
      <c r="R467" s="9"/>
      <c r="S467" s="9"/>
      <c r="T467" s="9"/>
      <c r="U467" s="9"/>
      <c r="V467" s="9"/>
      <c r="W467" s="9">
        <v>137231.37</v>
      </c>
      <c r="X467" s="9">
        <v>1</v>
      </c>
      <c r="Y467" s="9">
        <v>137231.37</v>
      </c>
      <c r="Z467" s="9">
        <v>137231.37</v>
      </c>
      <c r="AA467" s="9">
        <v>1</v>
      </c>
      <c r="AB467" s="9">
        <v>137231.37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2607.4</v>
      </c>
      <c r="G468" s="9" t="s">
        <v>628</v>
      </c>
      <c r="H468" s="9" t="s">
        <v>629</v>
      </c>
      <c r="I468" s="9"/>
      <c r="J468" s="9"/>
      <c r="K468" s="9">
        <v>212</v>
      </c>
      <c r="L468" s="9">
        <v>32</v>
      </c>
      <c r="M468" s="9">
        <v>1</v>
      </c>
      <c r="N468" s="9" t="s">
        <v>181</v>
      </c>
      <c r="O468" s="9">
        <v>2</v>
      </c>
      <c r="P468" s="9">
        <f ca="1">ROUND(P467*1.9/100,O468)</f>
        <v>2607.4</v>
      </c>
      <c r="Q468" s="9"/>
      <c r="R468" s="9"/>
      <c r="S468" s="9"/>
      <c r="T468" s="9"/>
      <c r="U468" s="9"/>
      <c r="V468" s="9"/>
      <c r="W468" s="9">
        <v>2607.4</v>
      </c>
      <c r="X468" s="9">
        <v>1</v>
      </c>
      <c r="Y468" s="9">
        <v>2607.4</v>
      </c>
      <c r="Z468" s="9">
        <v>2607.4</v>
      </c>
      <c r="AA468" s="9">
        <v>1</v>
      </c>
      <c r="AB468" s="9">
        <v>2607.4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139838.77</v>
      </c>
      <c r="G469" s="9" t="s">
        <v>630</v>
      </c>
      <c r="H469" s="9" t="s">
        <v>631</v>
      </c>
      <c r="I469" s="9"/>
      <c r="J469" s="9"/>
      <c r="K469" s="9">
        <v>212</v>
      </c>
      <c r="L469" s="9">
        <v>33</v>
      </c>
      <c r="M469" s="9">
        <v>1</v>
      </c>
      <c r="N469" s="9" t="s">
        <v>181</v>
      </c>
      <c r="O469" s="9">
        <v>2</v>
      </c>
      <c r="P469" s="9">
        <f ca="1">ROUND(P467+P468,O469)</f>
        <v>139838.77</v>
      </c>
      <c r="Q469" s="9"/>
      <c r="R469" s="9"/>
      <c r="S469" s="9"/>
      <c r="T469" s="9"/>
      <c r="U469" s="9"/>
      <c r="V469" s="9"/>
      <c r="W469" s="9">
        <v>139838.77</v>
      </c>
      <c r="X469" s="9">
        <v>1</v>
      </c>
      <c r="Y469" s="9">
        <v>139838.77</v>
      </c>
      <c r="Z469" s="9">
        <v>139838.77</v>
      </c>
      <c r="AA469" s="9">
        <v>1</v>
      </c>
      <c r="AB469" s="9">
        <v>139838.77</v>
      </c>
    </row>
    <row r="470" spans="1:28">
      <c r="A470" s="9">
        <v>50</v>
      </c>
      <c r="B470" s="9">
        <v>1</v>
      </c>
      <c r="C470" s="9">
        <v>0</v>
      </c>
      <c r="D470" s="9">
        <v>2</v>
      </c>
      <c r="E470" s="9">
        <v>0</v>
      </c>
      <c r="F470" s="9">
        <f ca="1">ROUND(F469*F464,O470)</f>
        <v>139139.58</v>
      </c>
      <c r="G470" s="9" t="s">
        <v>632</v>
      </c>
      <c r="H470" s="9" t="s">
        <v>633</v>
      </c>
      <c r="I470" s="9"/>
      <c r="J470" s="9"/>
      <c r="K470" s="9">
        <v>212</v>
      </c>
      <c r="L470" s="9">
        <v>34</v>
      </c>
      <c r="M470" s="9">
        <v>1</v>
      </c>
      <c r="N470" s="9" t="s">
        <v>181</v>
      </c>
      <c r="O470" s="9">
        <v>2</v>
      </c>
      <c r="P470" s="9">
        <f ca="1">ROUND(P469*P464,O470)</f>
        <v>139139.58</v>
      </c>
      <c r="Q470" s="9"/>
      <c r="R470" s="9"/>
      <c r="S470" s="9"/>
      <c r="T470" s="9"/>
      <c r="U470" s="9"/>
      <c r="V470" s="9"/>
      <c r="W470" s="9">
        <v>139139.58</v>
      </c>
      <c r="X470" s="9">
        <v>1</v>
      </c>
      <c r="Y470" s="9">
        <v>139139.58</v>
      </c>
      <c r="Z470" s="9">
        <v>139139.58</v>
      </c>
      <c r="AA470" s="9">
        <v>1</v>
      </c>
      <c r="AB470" s="9">
        <v>139139.58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634</v>
      </c>
      <c r="H471" s="9" t="s">
        <v>129</v>
      </c>
      <c r="I471" s="9"/>
      <c r="J471" s="9"/>
      <c r="K471" s="9">
        <v>212</v>
      </c>
      <c r="L471" s="9">
        <v>35</v>
      </c>
      <c r="M471" s="9">
        <v>1</v>
      </c>
      <c r="N471" s="9" t="s">
        <v>181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635</v>
      </c>
      <c r="H472" s="9" t="s">
        <v>636</v>
      </c>
      <c r="I472" s="9"/>
      <c r="J472" s="9"/>
      <c r="K472" s="9">
        <v>212</v>
      </c>
      <c r="L472" s="9">
        <v>36</v>
      </c>
      <c r="M472" s="9">
        <v>1</v>
      </c>
      <c r="N472" s="9" t="s">
        <v>181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637</v>
      </c>
      <c r="H473" s="9" t="s">
        <v>638</v>
      </c>
      <c r="I473" s="9"/>
      <c r="J473" s="9"/>
      <c r="K473" s="9">
        <v>212</v>
      </c>
      <c r="L473" s="9">
        <v>37</v>
      </c>
      <c r="M473" s="9">
        <v>1</v>
      </c>
      <c r="N473" s="9" t="s">
        <v>181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639</v>
      </c>
      <c r="H474" s="9" t="s">
        <v>640</v>
      </c>
      <c r="I474" s="9"/>
      <c r="J474" s="9"/>
      <c r="K474" s="9">
        <v>212</v>
      </c>
      <c r="L474" s="9">
        <v>38</v>
      </c>
      <c r="M474" s="9">
        <v>1</v>
      </c>
      <c r="N474" s="9" t="s">
        <v>181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1</v>
      </c>
      <c r="C475" s="9">
        <v>0</v>
      </c>
      <c r="D475" s="9">
        <v>2</v>
      </c>
      <c r="E475" s="9">
        <v>213</v>
      </c>
      <c r="F475" s="9">
        <f ca="1">ROUND(F470+F472+F474,O475)</f>
        <v>139139.58</v>
      </c>
      <c r="G475" s="9" t="s">
        <v>641</v>
      </c>
      <c r="H475" s="9" t="s">
        <v>642</v>
      </c>
      <c r="I475" s="9"/>
      <c r="J475" s="9"/>
      <c r="K475" s="9">
        <v>212</v>
      </c>
      <c r="L475" s="9">
        <v>39</v>
      </c>
      <c r="M475" s="9">
        <v>1</v>
      </c>
      <c r="N475" s="9" t="s">
        <v>181</v>
      </c>
      <c r="O475" s="9">
        <v>2</v>
      </c>
      <c r="P475" s="9">
        <f ca="1">ROUND(P470+P472+P474,O475)</f>
        <v>139139.58</v>
      </c>
      <c r="Q475" s="9"/>
      <c r="R475" s="9"/>
      <c r="S475" s="9"/>
      <c r="T475" s="9"/>
      <c r="U475" s="9"/>
      <c r="V475" s="9"/>
      <c r="W475" s="9">
        <v>139139.58</v>
      </c>
      <c r="X475" s="9">
        <v>1</v>
      </c>
      <c r="Y475" s="9">
        <v>139139.58</v>
      </c>
      <c r="Z475" s="9">
        <v>139139.58</v>
      </c>
      <c r="AA475" s="9">
        <v>1</v>
      </c>
      <c r="AB475" s="9">
        <v>139139.58</v>
      </c>
    </row>
    <row r="477" spans="1:95">
      <c r="A477" s="1">
        <v>3</v>
      </c>
      <c r="B477" s="1">
        <v>0</v>
      </c>
      <c r="C477" s="1"/>
      <c r="D477" s="1">
        <f>ROW(A528)</f>
        <v>528</v>
      </c>
      <c r="E477" s="1"/>
      <c r="F477" s="1" t="s">
        <v>643</v>
      </c>
      <c r="G477" s="1" t="s">
        <v>644</v>
      </c>
      <c r="H477" s="1" t="s">
        <v>181</v>
      </c>
      <c r="I477" s="1">
        <v>0</v>
      </c>
      <c r="J477" s="1" t="s">
        <v>181</v>
      </c>
      <c r="K477" s="1">
        <v>-1</v>
      </c>
      <c r="L477" s="1" t="s">
        <v>643</v>
      </c>
      <c r="M477" s="1" t="s">
        <v>181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181</v>
      </c>
      <c r="V477" s="1">
        <v>0</v>
      </c>
      <c r="W477" s="1"/>
      <c r="X477" s="1"/>
      <c r="Y477" s="1"/>
      <c r="Z477" s="1"/>
      <c r="AA477" s="1"/>
      <c r="AB477" s="1" t="s">
        <v>181</v>
      </c>
      <c r="AC477" s="1" t="s">
        <v>181</v>
      </c>
      <c r="AD477" s="1" t="s">
        <v>181</v>
      </c>
      <c r="AE477" s="1" t="s">
        <v>181</v>
      </c>
      <c r="AF477" s="1" t="s">
        <v>181</v>
      </c>
      <c r="AG477" s="1" t="s">
        <v>181</v>
      </c>
      <c r="AH477" s="1"/>
      <c r="AI477" s="1"/>
      <c r="AJ477" s="1"/>
      <c r="AK477" s="1"/>
      <c r="AL477" s="1"/>
      <c r="AM477" s="1"/>
      <c r="AN477" s="1"/>
      <c r="AO477" s="1"/>
      <c r="AP477" s="1" t="s">
        <v>181</v>
      </c>
      <c r="AQ477" s="1" t="s">
        <v>181</v>
      </c>
      <c r="AR477" s="1" t="s">
        <v>181</v>
      </c>
      <c r="AS477" s="1"/>
      <c r="AT477" s="1"/>
      <c r="AU477" s="1"/>
      <c r="AV477" s="1"/>
      <c r="AW477" s="1"/>
      <c r="AX477" s="1"/>
      <c r="AY477" s="1"/>
      <c r="AZ477" s="1" t="s">
        <v>181</v>
      </c>
      <c r="BA477" s="1"/>
      <c r="BB477" s="1" t="s">
        <v>181</v>
      </c>
      <c r="BC477" s="1" t="s">
        <v>181</v>
      </c>
      <c r="BD477" s="1" t="s">
        <v>181</v>
      </c>
      <c r="BE477" s="1" t="s">
        <v>181</v>
      </c>
      <c r="BF477" s="1" t="s">
        <v>181</v>
      </c>
      <c r="BG477" s="1" t="s">
        <v>181</v>
      </c>
      <c r="BH477" s="1" t="s">
        <v>181</v>
      </c>
      <c r="BI477" s="1" t="s">
        <v>181</v>
      </c>
      <c r="BJ477" s="1" t="s">
        <v>181</v>
      </c>
      <c r="BK477" s="1" t="s">
        <v>181</v>
      </c>
      <c r="BL477" s="1" t="s">
        <v>181</v>
      </c>
      <c r="BM477" s="1" t="s">
        <v>181</v>
      </c>
      <c r="BN477" s="1" t="s">
        <v>181</v>
      </c>
      <c r="BO477" s="1" t="s">
        <v>181</v>
      </c>
      <c r="BP477" s="1" t="s">
        <v>181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181</v>
      </c>
      <c r="CJ477" s="1" t="s">
        <v>181</v>
      </c>
      <c r="CK477" t="s">
        <v>181</v>
      </c>
      <c r="CL477" t="s">
        <v>181</v>
      </c>
      <c r="CM477" t="s">
        <v>181</v>
      </c>
      <c r="CN477" t="s">
        <v>181</v>
      </c>
      <c r="CO477" t="s">
        <v>181</v>
      </c>
      <c r="CP477" t="s">
        <v>181</v>
      </c>
      <c r="CQ477" t="s">
        <v>181</v>
      </c>
    </row>
    <row r="479" spans="1:206">
      <c r="A479" s="7">
        <v>52</v>
      </c>
      <c r="B479" s="7">
        <f t="shared" ref="B479:G479" si="278">B528</f>
        <v>0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0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0</v>
      </c>
      <c r="T479" s="7">
        <f t="shared" si="279"/>
        <v>0</v>
      </c>
      <c r="U479" s="7">
        <f ca="1" t="shared" si="279"/>
        <v>0</v>
      </c>
      <c r="V479" s="7">
        <f ca="1" t="shared" si="279"/>
        <v>0</v>
      </c>
      <c r="W479" s="7">
        <f t="shared" si="279"/>
        <v>0</v>
      </c>
      <c r="X479" s="7">
        <f ca="1" t="shared" si="279"/>
        <v>0</v>
      </c>
      <c r="Y479" s="7">
        <f ca="1" t="shared" si="279"/>
        <v>0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0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0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0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0</v>
      </c>
      <c r="DL479" s="4">
        <f t="shared" si="280"/>
        <v>0</v>
      </c>
      <c r="DM479" s="4">
        <f ca="1" t="shared" si="280"/>
        <v>0</v>
      </c>
      <c r="DN479" s="4">
        <f ca="1" t="shared" si="280"/>
        <v>0</v>
      </c>
      <c r="DO479" s="4">
        <f t="shared" si="280"/>
        <v>0</v>
      </c>
      <c r="DP479" s="4">
        <f ca="1" t="shared" si="280"/>
        <v>0</v>
      </c>
      <c r="DQ479" s="4">
        <f ca="1" t="shared" si="280"/>
        <v>0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0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0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0</v>
      </c>
      <c r="C481" s="1"/>
      <c r="D481" s="1">
        <f>ROW(A498)</f>
        <v>498</v>
      </c>
      <c r="E481" s="1"/>
      <c r="F481" s="1" t="s">
        <v>206</v>
      </c>
      <c r="G481" s="1" t="s">
        <v>645</v>
      </c>
      <c r="H481" s="1" t="s">
        <v>181</v>
      </c>
      <c r="I481" s="1">
        <v>0</v>
      </c>
      <c r="J481" s="1"/>
      <c r="K481" s="1">
        <v>-1</v>
      </c>
      <c r="L481" s="1"/>
      <c r="M481" s="1" t="s">
        <v>181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181</v>
      </c>
      <c r="V481" s="1">
        <v>0</v>
      </c>
      <c r="W481" s="1"/>
      <c r="X481" s="1"/>
      <c r="Y481" s="1"/>
      <c r="Z481" s="1"/>
      <c r="AA481" s="1"/>
      <c r="AB481" s="1" t="s">
        <v>181</v>
      </c>
      <c r="AC481" s="1" t="s">
        <v>181</v>
      </c>
      <c r="AD481" s="1" t="s">
        <v>181</v>
      </c>
      <c r="AE481" s="1" t="s">
        <v>181</v>
      </c>
      <c r="AF481" s="1" t="s">
        <v>181</v>
      </c>
      <c r="AG481" s="1" t="s">
        <v>181</v>
      </c>
      <c r="AH481" s="1"/>
      <c r="AI481" s="1"/>
      <c r="AJ481" s="1"/>
      <c r="AK481" s="1"/>
      <c r="AL481" s="1"/>
      <c r="AM481" s="1"/>
      <c r="AN481" s="1"/>
      <c r="AO481" s="1"/>
      <c r="AP481" s="1" t="s">
        <v>181</v>
      </c>
      <c r="AQ481" s="1" t="s">
        <v>181</v>
      </c>
      <c r="AR481" s="1" t="s">
        <v>181</v>
      </c>
      <c r="AS481" s="1"/>
      <c r="AT481" s="1"/>
      <c r="AU481" s="1"/>
      <c r="AV481" s="1"/>
      <c r="AW481" s="1"/>
      <c r="AX481" s="1"/>
      <c r="AY481" s="1"/>
      <c r="AZ481" s="1" t="s">
        <v>181</v>
      </c>
      <c r="BA481" s="1"/>
      <c r="BB481" s="1" t="s">
        <v>181</v>
      </c>
      <c r="BC481" s="1" t="s">
        <v>181</v>
      </c>
      <c r="BD481" s="1" t="s">
        <v>181</v>
      </c>
      <c r="BE481" s="1" t="s">
        <v>181</v>
      </c>
      <c r="BF481" s="1" t="s">
        <v>181</v>
      </c>
      <c r="BG481" s="1" t="s">
        <v>181</v>
      </c>
      <c r="BH481" s="1" t="s">
        <v>181</v>
      </c>
      <c r="BI481" s="1" t="s">
        <v>181</v>
      </c>
      <c r="BJ481" s="1" t="s">
        <v>181</v>
      </c>
      <c r="BK481" s="1" t="s">
        <v>181</v>
      </c>
      <c r="BL481" s="1" t="s">
        <v>181</v>
      </c>
      <c r="BM481" s="1" t="s">
        <v>181</v>
      </c>
      <c r="BN481" s="1" t="s">
        <v>181</v>
      </c>
      <c r="BO481" s="1" t="s">
        <v>181</v>
      </c>
      <c r="BP481" s="1" t="s">
        <v>181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0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0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0</v>
      </c>
      <c r="T483" s="7">
        <f t="shared" si="283"/>
        <v>0</v>
      </c>
      <c r="U483" s="7">
        <f ca="1" t="shared" si="283"/>
        <v>0</v>
      </c>
      <c r="V483" s="7">
        <f ca="1" t="shared" si="283"/>
        <v>0</v>
      </c>
      <c r="W483" s="7">
        <f t="shared" si="283"/>
        <v>0</v>
      </c>
      <c r="X483" s="7">
        <f ca="1" t="shared" si="283"/>
        <v>0</v>
      </c>
      <c r="Y483" s="7">
        <f ca="1" t="shared" si="283"/>
        <v>0</v>
      </c>
      <c r="Z483" s="7">
        <f t="shared" si="283"/>
        <v>0</v>
      </c>
      <c r="AA483" s="7">
        <f t="shared" si="283"/>
        <v>0</v>
      </c>
      <c r="AB483" s="7">
        <f ca="1" t="shared" si="283"/>
        <v>0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0</v>
      </c>
      <c r="AG483" s="7">
        <f t="shared" si="283"/>
        <v>0</v>
      </c>
      <c r="AH483" s="7">
        <f ca="1" t="shared" si="283"/>
        <v>0</v>
      </c>
      <c r="AI483" s="7">
        <f ca="1" t="shared" si="283"/>
        <v>0</v>
      </c>
      <c r="AJ483" s="7">
        <f t="shared" si="283"/>
        <v>0</v>
      </c>
      <c r="AK483" s="7">
        <f ca="1" t="shared" si="283"/>
        <v>0</v>
      </c>
      <c r="AL483" s="7">
        <f ca="1" t="shared" si="283"/>
        <v>0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0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0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0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0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0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0</v>
      </c>
      <c r="DL483" s="4">
        <f t="shared" si="284"/>
        <v>0</v>
      </c>
      <c r="DM483" s="4">
        <f ca="1" t="shared" si="284"/>
        <v>0</v>
      </c>
      <c r="DN483" s="4">
        <f ca="1" t="shared" si="284"/>
        <v>0</v>
      </c>
      <c r="DO483" s="4">
        <f t="shared" si="284"/>
        <v>0</v>
      </c>
      <c r="DP483" s="4">
        <f ca="1" t="shared" si="284"/>
        <v>0</v>
      </c>
      <c r="DQ483" s="4">
        <f ca="1" t="shared" si="284"/>
        <v>0</v>
      </c>
      <c r="DR483" s="4">
        <f t="shared" si="284"/>
        <v>0</v>
      </c>
      <c r="DS483" s="4">
        <f t="shared" si="284"/>
        <v>0</v>
      </c>
      <c r="DT483" s="4">
        <f ca="1" t="shared" si="284"/>
        <v>0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0</v>
      </c>
      <c r="DY483" s="4">
        <f t="shared" si="284"/>
        <v>0</v>
      </c>
      <c r="DZ483" s="4">
        <f ca="1" t="shared" si="284"/>
        <v>0</v>
      </c>
      <c r="EA483" s="4">
        <f ca="1" t="shared" si="284"/>
        <v>0</v>
      </c>
      <c r="EB483" s="4">
        <f t="shared" si="284"/>
        <v>0</v>
      </c>
      <c r="EC483" s="4">
        <f ca="1" t="shared" si="284"/>
        <v>0</v>
      </c>
      <c r="ED483" s="4">
        <f ca="1" t="shared" si="284"/>
        <v>0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0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0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0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0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0</v>
      </c>
      <c r="C485" s="8">
        <f>ROW(SmtRes!A742)</f>
        <v>742</v>
      </c>
      <c r="D485" s="8">
        <f>ROW(EtalonRes!A970)</f>
        <v>970</v>
      </c>
      <c r="E485" s="8" t="s">
        <v>47</v>
      </c>
      <c r="F485" s="8" t="s">
        <v>646</v>
      </c>
      <c r="G485" s="8" t="s">
        <v>647</v>
      </c>
      <c r="H485" s="8" t="s">
        <v>648</v>
      </c>
      <c r="I485" s="8">
        <v>0</v>
      </c>
      <c r="J485" s="8">
        <v>0</v>
      </c>
      <c r="K485" s="8">
        <v>0</v>
      </c>
      <c r="L485" s="8">
        <v>1</v>
      </c>
      <c r="M485" s="8">
        <v>0</v>
      </c>
      <c r="N485" s="8">
        <f t="shared" ref="N485:N496" si="286">ROUND(L485-M485,4)</f>
        <v>1</v>
      </c>
      <c r="O485" s="8">
        <f ca="1" t="shared" ref="O485:O496" si="287">ROUND(CP485,2)</f>
        <v>0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0</v>
      </c>
      <c r="T485" s="8">
        <f t="shared" ref="T485:T496" si="288">ROUND(CU485*I485,2)</f>
        <v>0</v>
      </c>
      <c r="U485" s="8">
        <f ca="1">SUMIF(SmtRes!AQ741:SmtRes!AQ742,"=1",SmtRes!CV741:SmtRes!CV742)</f>
        <v>0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0</v>
      </c>
      <c r="Y485" s="8">
        <f ca="1" t="shared" ref="Y485:Y496" si="291">ROUND(CZ485,2)</f>
        <v>0</v>
      </c>
      <c r="Z485" s="8"/>
      <c r="AA485" s="8">
        <v>85260822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181</v>
      </c>
      <c r="BE485" s="8" t="s">
        <v>181</v>
      </c>
      <c r="BF485" s="8" t="s">
        <v>181</v>
      </c>
      <c r="BG485" s="8" t="s">
        <v>181</v>
      </c>
      <c r="BH485" s="8">
        <v>0</v>
      </c>
      <c r="BI485" s="8">
        <v>4</v>
      </c>
      <c r="BJ485" s="8" t="s">
        <v>649</v>
      </c>
      <c r="BK485" s="8"/>
      <c r="BL485" s="8"/>
      <c r="BM485" s="8">
        <v>200001</v>
      </c>
      <c r="BN485" s="8">
        <v>0</v>
      </c>
      <c r="BO485" s="8" t="s">
        <v>181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181</v>
      </c>
      <c r="BZ485" s="8">
        <v>74</v>
      </c>
      <c r="CA485" s="8">
        <v>36</v>
      </c>
      <c r="CB485" s="8" t="s">
        <v>181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650</v>
      </c>
      <c r="CO485" s="8">
        <v>0</v>
      </c>
      <c r="CP485" s="8">
        <f ca="1" t="shared" ref="CP485:CP496" si="299">(P485+Q485+S485+R485)</f>
        <v>0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0</v>
      </c>
      <c r="CZ485" s="8">
        <f ca="1" t="shared" ref="CZ485:CZ496" si="303">(((S485+R485)*AU485)/100)</f>
        <v>0</v>
      </c>
      <c r="DA485" s="8"/>
      <c r="DB485" s="8">
        <v>85</v>
      </c>
      <c r="DC485" s="8" t="s">
        <v>181</v>
      </c>
      <c r="DD485" s="8" t="s">
        <v>181</v>
      </c>
      <c r="DE485" s="8" t="s">
        <v>651</v>
      </c>
      <c r="DF485" s="8" t="s">
        <v>651</v>
      </c>
      <c r="DG485" s="8" t="s">
        <v>651</v>
      </c>
      <c r="DH485" s="8" t="s">
        <v>181</v>
      </c>
      <c r="DI485" s="8" t="s">
        <v>651</v>
      </c>
      <c r="DJ485" s="8" t="s">
        <v>651</v>
      </c>
      <c r="DK485" s="8" t="s">
        <v>181</v>
      </c>
      <c r="DL485" s="8" t="s">
        <v>181</v>
      </c>
      <c r="DM485" s="8" t="s">
        <v>181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648</v>
      </c>
      <c r="DW485" s="8" t="s">
        <v>648</v>
      </c>
      <c r="DX485" s="8">
        <v>1</v>
      </c>
      <c r="DY485" s="8"/>
      <c r="DZ485" s="8" t="s">
        <v>181</v>
      </c>
      <c r="EA485" s="8" t="s">
        <v>181</v>
      </c>
      <c r="EB485" s="8" t="s">
        <v>181</v>
      </c>
      <c r="EC485" s="8" t="s">
        <v>181</v>
      </c>
      <c r="ED485" s="8"/>
      <c r="EE485" s="8">
        <v>82815071</v>
      </c>
      <c r="EF485" s="8">
        <v>4</v>
      </c>
      <c r="EG485" s="8" t="s">
        <v>174</v>
      </c>
      <c r="EH485" s="8">
        <v>83</v>
      </c>
      <c r="EI485" s="8" t="s">
        <v>174</v>
      </c>
      <c r="EJ485" s="8">
        <v>4</v>
      </c>
      <c r="EK485" s="8">
        <v>200001</v>
      </c>
      <c r="EL485" s="8" t="s">
        <v>652</v>
      </c>
      <c r="EM485" s="8" t="s">
        <v>653</v>
      </c>
      <c r="EN485" s="8"/>
      <c r="EO485" s="8" t="s">
        <v>654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181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0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0</v>
      </c>
      <c r="GQ485" s="8"/>
      <c r="GR485" s="8">
        <v>0</v>
      </c>
      <c r="GS485" s="8">
        <v>3</v>
      </c>
      <c r="GT485" s="8">
        <v>0</v>
      </c>
      <c r="GU485" s="8" t="s">
        <v>181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181</v>
      </c>
      <c r="HF485" s="8" t="s">
        <v>181</v>
      </c>
      <c r="HG485" s="8"/>
      <c r="HH485" s="8"/>
      <c r="HI485" s="8"/>
      <c r="HJ485" s="8"/>
      <c r="HK485" s="8"/>
      <c r="HL485" s="8"/>
      <c r="HM485" s="8" t="s">
        <v>181</v>
      </c>
      <c r="HN485" s="8" t="s">
        <v>655</v>
      </c>
      <c r="HO485" s="8" t="s">
        <v>656</v>
      </c>
      <c r="HP485" s="8" t="s">
        <v>174</v>
      </c>
      <c r="HQ485" s="8" t="s">
        <v>174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0</v>
      </c>
      <c r="C486">
        <f>ROW(SmtRes!A744)</f>
        <v>744</v>
      </c>
      <c r="D486">
        <f>ROW(EtalonRes!A972)</f>
        <v>972</v>
      </c>
      <c r="E486" t="s">
        <v>47</v>
      </c>
      <c r="F486" t="s">
        <v>646</v>
      </c>
      <c r="G486" t="s">
        <v>647</v>
      </c>
      <c r="H486" t="s">
        <v>648</v>
      </c>
      <c r="I486">
        <v>0</v>
      </c>
      <c r="J486">
        <v>0</v>
      </c>
      <c r="K486">
        <v>0</v>
      </c>
      <c r="L486">
        <v>1</v>
      </c>
      <c r="M486">
        <v>0</v>
      </c>
      <c r="N486">
        <f t="shared" si="286"/>
        <v>1</v>
      </c>
      <c r="O486">
        <f ca="1" t="shared" si="287"/>
        <v>0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0</v>
      </c>
      <c r="T486">
        <f t="shared" si="288"/>
        <v>0</v>
      </c>
      <c r="U486">
        <f ca="1">SUMIF(SmtRes!AQ743:SmtRes!AQ744,"=1",SmtRes!CV743:SmtRes!CV744)</f>
        <v>0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0</v>
      </c>
      <c r="Y486">
        <f ca="1" t="shared" si="291"/>
        <v>0</v>
      </c>
      <c r="AA486">
        <v>85260757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181</v>
      </c>
      <c r="BE486" t="s">
        <v>181</v>
      </c>
      <c r="BF486" t="s">
        <v>181</v>
      </c>
      <c r="BG486" t="s">
        <v>181</v>
      </c>
      <c r="BH486">
        <v>0</v>
      </c>
      <c r="BI486">
        <v>4</v>
      </c>
      <c r="BJ486" t="s">
        <v>649</v>
      </c>
      <c r="BM486">
        <v>200001</v>
      </c>
      <c r="BN486">
        <v>0</v>
      </c>
      <c r="BO486" t="s">
        <v>181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181</v>
      </c>
      <c r="BZ486">
        <v>74</v>
      </c>
      <c r="CA486">
        <v>36</v>
      </c>
      <c r="CB486" t="s">
        <v>181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650</v>
      </c>
      <c r="CO486">
        <v>0</v>
      </c>
      <c r="CP486">
        <f ca="1" t="shared" si="299"/>
        <v>0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0</v>
      </c>
      <c r="CZ486">
        <f ca="1" t="shared" si="303"/>
        <v>0</v>
      </c>
      <c r="DB486">
        <v>86</v>
      </c>
      <c r="DC486" t="s">
        <v>181</v>
      </c>
      <c r="DD486" t="s">
        <v>181</v>
      </c>
      <c r="DE486" t="s">
        <v>651</v>
      </c>
      <c r="DF486" t="s">
        <v>651</v>
      </c>
      <c r="DG486" t="s">
        <v>651</v>
      </c>
      <c r="DH486" t="s">
        <v>181</v>
      </c>
      <c r="DI486" t="s">
        <v>651</v>
      </c>
      <c r="DJ486" t="s">
        <v>651</v>
      </c>
      <c r="DK486" t="s">
        <v>181</v>
      </c>
      <c r="DL486" t="s">
        <v>181</v>
      </c>
      <c r="DM486" t="s">
        <v>181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648</v>
      </c>
      <c r="DW486" t="s">
        <v>648</v>
      </c>
      <c r="DX486">
        <v>1</v>
      </c>
      <c r="DZ486" t="s">
        <v>181</v>
      </c>
      <c r="EA486" t="s">
        <v>181</v>
      </c>
      <c r="EB486" t="s">
        <v>181</v>
      </c>
      <c r="EC486" t="s">
        <v>181</v>
      </c>
      <c r="EE486">
        <v>82815071</v>
      </c>
      <c r="EF486">
        <v>4</v>
      </c>
      <c r="EG486" t="s">
        <v>174</v>
      </c>
      <c r="EH486">
        <v>83</v>
      </c>
      <c r="EI486" t="s">
        <v>174</v>
      </c>
      <c r="EJ486">
        <v>4</v>
      </c>
      <c r="EK486">
        <v>200001</v>
      </c>
      <c r="EL486" t="s">
        <v>652</v>
      </c>
      <c r="EM486" t="s">
        <v>653</v>
      </c>
      <c r="EO486" t="s">
        <v>654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181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0</v>
      </c>
      <c r="GN486">
        <f ca="1" t="shared" si="306"/>
        <v>0</v>
      </c>
      <c r="GO486">
        <f ca="1" t="shared" si="307"/>
        <v>0</v>
      </c>
      <c r="GP486">
        <f ca="1" t="shared" si="308"/>
        <v>0</v>
      </c>
      <c r="GR486">
        <v>0</v>
      </c>
      <c r="GS486">
        <v>3</v>
      </c>
      <c r="GT486">
        <v>0</v>
      </c>
      <c r="GU486" t="s">
        <v>181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181</v>
      </c>
      <c r="HF486" t="s">
        <v>181</v>
      </c>
      <c r="HM486" t="s">
        <v>181</v>
      </c>
      <c r="HN486" t="s">
        <v>655</v>
      </c>
      <c r="HO486" t="s">
        <v>656</v>
      </c>
      <c r="HP486" t="s">
        <v>174</v>
      </c>
      <c r="HQ486" t="s">
        <v>174</v>
      </c>
      <c r="HS486">
        <v>0</v>
      </c>
      <c r="IK486">
        <v>0</v>
      </c>
    </row>
    <row r="487" spans="1:255">
      <c r="A487" s="8">
        <v>17</v>
      </c>
      <c r="B487" s="8">
        <v>0</v>
      </c>
      <c r="C487" s="8">
        <f>ROW(SmtRes!A746)</f>
        <v>746</v>
      </c>
      <c r="D487" s="8">
        <f>ROW(EtalonRes!A974)</f>
        <v>974</v>
      </c>
      <c r="E487" s="8" t="s">
        <v>386</v>
      </c>
      <c r="F487" s="8" t="s">
        <v>657</v>
      </c>
      <c r="G487" s="8" t="s">
        <v>658</v>
      </c>
      <c r="H487" s="8" t="s">
        <v>659</v>
      </c>
      <c r="I487" s="8">
        <v>0</v>
      </c>
      <c r="J487" s="8">
        <v>0</v>
      </c>
      <c r="K487" s="8">
        <v>0</v>
      </c>
      <c r="L487" s="8">
        <v>0.02</v>
      </c>
      <c r="M487" s="8">
        <v>0</v>
      </c>
      <c r="N487" s="8">
        <f t="shared" si="286"/>
        <v>0.02</v>
      </c>
      <c r="O487" s="8">
        <f ca="1" t="shared" si="287"/>
        <v>0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0</v>
      </c>
      <c r="T487" s="8">
        <f t="shared" si="288"/>
        <v>0</v>
      </c>
      <c r="U487" s="8">
        <f ca="1">SUMIF(SmtRes!AQ745:SmtRes!AQ746,"=1",SmtRes!CV745:SmtRes!CV746)</f>
        <v>0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0</v>
      </c>
      <c r="Y487" s="8">
        <f ca="1" t="shared" si="291"/>
        <v>0</v>
      </c>
      <c r="Z487" s="8"/>
      <c r="AA487" s="8">
        <v>85260822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181</v>
      </c>
      <c r="BE487" s="8" t="s">
        <v>181</v>
      </c>
      <c r="BF487" s="8" t="s">
        <v>181</v>
      </c>
      <c r="BG487" s="8" t="s">
        <v>181</v>
      </c>
      <c r="BH487" s="8">
        <v>0</v>
      </c>
      <c r="BI487" s="8">
        <v>4</v>
      </c>
      <c r="BJ487" s="8" t="s">
        <v>660</v>
      </c>
      <c r="BK487" s="8"/>
      <c r="BL487" s="8"/>
      <c r="BM487" s="8">
        <v>200001</v>
      </c>
      <c r="BN487" s="8">
        <v>0</v>
      </c>
      <c r="BO487" s="8" t="s">
        <v>181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181</v>
      </c>
      <c r="BZ487" s="8">
        <v>74</v>
      </c>
      <c r="CA487" s="8">
        <v>36</v>
      </c>
      <c r="CB487" s="8" t="s">
        <v>181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650</v>
      </c>
      <c r="CO487" s="8">
        <v>0</v>
      </c>
      <c r="CP487" s="8">
        <f ca="1" t="shared" si="299"/>
        <v>0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0</v>
      </c>
      <c r="CZ487" s="8">
        <f ca="1" t="shared" si="303"/>
        <v>0</v>
      </c>
      <c r="DA487" s="8"/>
      <c r="DB487" s="8">
        <v>87</v>
      </c>
      <c r="DC487" s="8" t="s">
        <v>181</v>
      </c>
      <c r="DD487" s="8" t="s">
        <v>181</v>
      </c>
      <c r="DE487" s="8" t="s">
        <v>651</v>
      </c>
      <c r="DF487" s="8" t="s">
        <v>651</v>
      </c>
      <c r="DG487" s="8" t="s">
        <v>651</v>
      </c>
      <c r="DH487" s="8" t="s">
        <v>181</v>
      </c>
      <c r="DI487" s="8" t="s">
        <v>651</v>
      </c>
      <c r="DJ487" s="8" t="s">
        <v>651</v>
      </c>
      <c r="DK487" s="8" t="s">
        <v>181</v>
      </c>
      <c r="DL487" s="8" t="s">
        <v>181</v>
      </c>
      <c r="DM487" s="8" t="s">
        <v>181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659</v>
      </c>
      <c r="DW487" s="8" t="s">
        <v>659</v>
      </c>
      <c r="DX487" s="8">
        <v>1</v>
      </c>
      <c r="DY487" s="8"/>
      <c r="DZ487" s="8" t="s">
        <v>181</v>
      </c>
      <c r="EA487" s="8" t="s">
        <v>181</v>
      </c>
      <c r="EB487" s="8" t="s">
        <v>181</v>
      </c>
      <c r="EC487" s="8" t="s">
        <v>181</v>
      </c>
      <c r="ED487" s="8"/>
      <c r="EE487" s="8">
        <v>82815071</v>
      </c>
      <c r="EF487" s="8">
        <v>4</v>
      </c>
      <c r="EG487" s="8" t="s">
        <v>174</v>
      </c>
      <c r="EH487" s="8">
        <v>83</v>
      </c>
      <c r="EI487" s="8" t="s">
        <v>174</v>
      </c>
      <c r="EJ487" s="8">
        <v>4</v>
      </c>
      <c r="EK487" s="8">
        <v>200001</v>
      </c>
      <c r="EL487" s="8" t="s">
        <v>652</v>
      </c>
      <c r="EM487" s="8" t="s">
        <v>653</v>
      </c>
      <c r="EN487" s="8"/>
      <c r="EO487" s="8" t="s">
        <v>654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181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0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0</v>
      </c>
      <c r="GQ487" s="8"/>
      <c r="GR487" s="8">
        <v>0</v>
      </c>
      <c r="GS487" s="8">
        <v>3</v>
      </c>
      <c r="GT487" s="8">
        <v>0</v>
      </c>
      <c r="GU487" s="8" t="s">
        <v>181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181</v>
      </c>
      <c r="HF487" s="8" t="s">
        <v>181</v>
      </c>
      <c r="HG487" s="8"/>
      <c r="HH487" s="8"/>
      <c r="HI487" s="8"/>
      <c r="HJ487" s="8"/>
      <c r="HK487" s="8"/>
      <c r="HL487" s="8"/>
      <c r="HM487" s="8" t="s">
        <v>181</v>
      </c>
      <c r="HN487" s="8" t="s">
        <v>655</v>
      </c>
      <c r="HO487" s="8" t="s">
        <v>656</v>
      </c>
      <c r="HP487" s="8" t="s">
        <v>174</v>
      </c>
      <c r="HQ487" s="8" t="s">
        <v>174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0</v>
      </c>
      <c r="C488">
        <f>ROW(SmtRes!A748)</f>
        <v>748</v>
      </c>
      <c r="D488">
        <f>ROW(EtalonRes!A976)</f>
        <v>976</v>
      </c>
      <c r="E488" t="s">
        <v>386</v>
      </c>
      <c r="F488" t="s">
        <v>657</v>
      </c>
      <c r="G488" t="s">
        <v>658</v>
      </c>
      <c r="H488" t="s">
        <v>659</v>
      </c>
      <c r="I488">
        <v>0</v>
      </c>
      <c r="J488">
        <v>0</v>
      </c>
      <c r="K488">
        <v>0</v>
      </c>
      <c r="L488">
        <v>0.02</v>
      </c>
      <c r="M488">
        <v>0</v>
      </c>
      <c r="N488">
        <f t="shared" si="286"/>
        <v>0.02</v>
      </c>
      <c r="O488">
        <f ca="1" t="shared" si="287"/>
        <v>0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0</v>
      </c>
      <c r="T488">
        <f t="shared" si="288"/>
        <v>0</v>
      </c>
      <c r="U488">
        <f ca="1">SUMIF(SmtRes!AQ747:SmtRes!AQ748,"=1",SmtRes!CV747:SmtRes!CV748)</f>
        <v>0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0</v>
      </c>
      <c r="Y488">
        <f ca="1" t="shared" si="291"/>
        <v>0</v>
      </c>
      <c r="AA488">
        <v>85260757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181</v>
      </c>
      <c r="BE488" t="s">
        <v>181</v>
      </c>
      <c r="BF488" t="s">
        <v>181</v>
      </c>
      <c r="BG488" t="s">
        <v>181</v>
      </c>
      <c r="BH488">
        <v>0</v>
      </c>
      <c r="BI488">
        <v>4</v>
      </c>
      <c r="BJ488" t="s">
        <v>660</v>
      </c>
      <c r="BM488">
        <v>200001</v>
      </c>
      <c r="BN488">
        <v>0</v>
      </c>
      <c r="BO488" t="s">
        <v>181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181</v>
      </c>
      <c r="BZ488">
        <v>74</v>
      </c>
      <c r="CA488">
        <v>36</v>
      </c>
      <c r="CB488" t="s">
        <v>181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650</v>
      </c>
      <c r="CO488">
        <v>0</v>
      </c>
      <c r="CP488">
        <f ca="1" t="shared" si="299"/>
        <v>0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0</v>
      </c>
      <c r="CZ488">
        <f ca="1" t="shared" si="303"/>
        <v>0</v>
      </c>
      <c r="DB488">
        <v>88</v>
      </c>
      <c r="DC488" t="s">
        <v>181</v>
      </c>
      <c r="DD488" t="s">
        <v>181</v>
      </c>
      <c r="DE488" t="s">
        <v>651</v>
      </c>
      <c r="DF488" t="s">
        <v>651</v>
      </c>
      <c r="DG488" t="s">
        <v>651</v>
      </c>
      <c r="DH488" t="s">
        <v>181</v>
      </c>
      <c r="DI488" t="s">
        <v>651</v>
      </c>
      <c r="DJ488" t="s">
        <v>651</v>
      </c>
      <c r="DK488" t="s">
        <v>181</v>
      </c>
      <c r="DL488" t="s">
        <v>181</v>
      </c>
      <c r="DM488" t="s">
        <v>181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659</v>
      </c>
      <c r="DW488" t="s">
        <v>659</v>
      </c>
      <c r="DX488">
        <v>1</v>
      </c>
      <c r="DZ488" t="s">
        <v>181</v>
      </c>
      <c r="EA488" t="s">
        <v>181</v>
      </c>
      <c r="EB488" t="s">
        <v>181</v>
      </c>
      <c r="EC488" t="s">
        <v>181</v>
      </c>
      <c r="EE488">
        <v>82815071</v>
      </c>
      <c r="EF488">
        <v>4</v>
      </c>
      <c r="EG488" t="s">
        <v>174</v>
      </c>
      <c r="EH488">
        <v>83</v>
      </c>
      <c r="EI488" t="s">
        <v>174</v>
      </c>
      <c r="EJ488">
        <v>4</v>
      </c>
      <c r="EK488">
        <v>200001</v>
      </c>
      <c r="EL488" t="s">
        <v>652</v>
      </c>
      <c r="EM488" t="s">
        <v>653</v>
      </c>
      <c r="EO488" t="s">
        <v>654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181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0</v>
      </c>
      <c r="GN488">
        <f ca="1" t="shared" si="306"/>
        <v>0</v>
      </c>
      <c r="GO488">
        <f ca="1" t="shared" si="307"/>
        <v>0</v>
      </c>
      <c r="GP488">
        <f ca="1" t="shared" si="308"/>
        <v>0</v>
      </c>
      <c r="GR488">
        <v>0</v>
      </c>
      <c r="GS488">
        <v>3</v>
      </c>
      <c r="GT488">
        <v>0</v>
      </c>
      <c r="GU488" t="s">
        <v>181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181</v>
      </c>
      <c r="HF488" t="s">
        <v>181</v>
      </c>
      <c r="HM488" t="s">
        <v>181</v>
      </c>
      <c r="HN488" t="s">
        <v>655</v>
      </c>
      <c r="HO488" t="s">
        <v>656</v>
      </c>
      <c r="HP488" t="s">
        <v>174</v>
      </c>
      <c r="HQ488" t="s">
        <v>174</v>
      </c>
      <c r="HS488">
        <v>0</v>
      </c>
      <c r="IK488">
        <v>0</v>
      </c>
    </row>
    <row r="489" spans="1:255">
      <c r="A489" s="8">
        <v>17</v>
      </c>
      <c r="B489" s="8">
        <v>0</v>
      </c>
      <c r="C489" s="8">
        <f>ROW(SmtRes!A750)</f>
        <v>750</v>
      </c>
      <c r="D489" s="8">
        <f>ROW(EtalonRes!A978)</f>
        <v>978</v>
      </c>
      <c r="E489" s="8" t="s">
        <v>387</v>
      </c>
      <c r="F489" s="8" t="s">
        <v>661</v>
      </c>
      <c r="G489" s="8" t="s">
        <v>662</v>
      </c>
      <c r="H489" s="8" t="s">
        <v>210</v>
      </c>
      <c r="I489" s="8">
        <v>0</v>
      </c>
      <c r="J489" s="8">
        <v>0</v>
      </c>
      <c r="K489" s="8">
        <v>0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0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0</v>
      </c>
      <c r="T489" s="8">
        <f t="shared" si="288"/>
        <v>0</v>
      </c>
      <c r="U489" s="8">
        <f ca="1">SUMIF(SmtRes!AQ749:SmtRes!AQ750,"=1",SmtRes!CV749:SmtRes!CV750)</f>
        <v>0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0</v>
      </c>
      <c r="Y489" s="8">
        <f ca="1" t="shared" si="291"/>
        <v>0</v>
      </c>
      <c r="Z489" s="8"/>
      <c r="AA489" s="8">
        <v>85260822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181</v>
      </c>
      <c r="BE489" s="8" t="s">
        <v>181</v>
      </c>
      <c r="BF489" s="8" t="s">
        <v>181</v>
      </c>
      <c r="BG489" s="8" t="s">
        <v>181</v>
      </c>
      <c r="BH489" s="8">
        <v>0</v>
      </c>
      <c r="BI489" s="8">
        <v>4</v>
      </c>
      <c r="BJ489" s="8" t="s">
        <v>663</v>
      </c>
      <c r="BK489" s="8"/>
      <c r="BL489" s="8"/>
      <c r="BM489" s="8">
        <v>200001</v>
      </c>
      <c r="BN489" s="8">
        <v>0</v>
      </c>
      <c r="BO489" s="8" t="s">
        <v>181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181</v>
      </c>
      <c r="BZ489" s="8">
        <v>74</v>
      </c>
      <c r="CA489" s="8">
        <v>36</v>
      </c>
      <c r="CB489" s="8" t="s">
        <v>181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650</v>
      </c>
      <c r="CO489" s="8">
        <v>0</v>
      </c>
      <c r="CP489" s="8">
        <f ca="1" t="shared" si="299"/>
        <v>0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0</v>
      </c>
      <c r="CZ489" s="8">
        <f ca="1" t="shared" si="303"/>
        <v>0</v>
      </c>
      <c r="DA489" s="8"/>
      <c r="DB489" s="8">
        <v>89</v>
      </c>
      <c r="DC489" s="8" t="s">
        <v>181</v>
      </c>
      <c r="DD489" s="8" t="s">
        <v>181</v>
      </c>
      <c r="DE489" s="8" t="s">
        <v>651</v>
      </c>
      <c r="DF489" s="8" t="s">
        <v>651</v>
      </c>
      <c r="DG489" s="8" t="s">
        <v>651</v>
      </c>
      <c r="DH489" s="8" t="s">
        <v>181</v>
      </c>
      <c r="DI489" s="8" t="s">
        <v>651</v>
      </c>
      <c r="DJ489" s="8" t="s">
        <v>651</v>
      </c>
      <c r="DK489" s="8" t="s">
        <v>181</v>
      </c>
      <c r="DL489" s="8" t="s">
        <v>181</v>
      </c>
      <c r="DM489" s="8" t="s">
        <v>181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210</v>
      </c>
      <c r="DW489" s="8" t="s">
        <v>210</v>
      </c>
      <c r="DX489" s="8">
        <v>1</v>
      </c>
      <c r="DY489" s="8"/>
      <c r="DZ489" s="8" t="s">
        <v>181</v>
      </c>
      <c r="EA489" s="8" t="s">
        <v>181</v>
      </c>
      <c r="EB489" s="8" t="s">
        <v>181</v>
      </c>
      <c r="EC489" s="8" t="s">
        <v>181</v>
      </c>
      <c r="ED489" s="8"/>
      <c r="EE489" s="8">
        <v>82815071</v>
      </c>
      <c r="EF489" s="8">
        <v>4</v>
      </c>
      <c r="EG489" s="8" t="s">
        <v>174</v>
      </c>
      <c r="EH489" s="8">
        <v>83</v>
      </c>
      <c r="EI489" s="8" t="s">
        <v>174</v>
      </c>
      <c r="EJ489" s="8">
        <v>4</v>
      </c>
      <c r="EK489" s="8">
        <v>200001</v>
      </c>
      <c r="EL489" s="8" t="s">
        <v>652</v>
      </c>
      <c r="EM489" s="8" t="s">
        <v>653</v>
      </c>
      <c r="EN489" s="8"/>
      <c r="EO489" s="8" t="s">
        <v>654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181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0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0</v>
      </c>
      <c r="GQ489" s="8"/>
      <c r="GR489" s="8">
        <v>0</v>
      </c>
      <c r="GS489" s="8">
        <v>3</v>
      </c>
      <c r="GT489" s="8">
        <v>0</v>
      </c>
      <c r="GU489" s="8" t="s">
        <v>181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181</v>
      </c>
      <c r="HF489" s="8" t="s">
        <v>181</v>
      </c>
      <c r="HG489" s="8"/>
      <c r="HH489" s="8"/>
      <c r="HI489" s="8"/>
      <c r="HJ489" s="8"/>
      <c r="HK489" s="8"/>
      <c r="HL489" s="8"/>
      <c r="HM489" s="8" t="s">
        <v>181</v>
      </c>
      <c r="HN489" s="8" t="s">
        <v>655</v>
      </c>
      <c r="HO489" s="8" t="s">
        <v>656</v>
      </c>
      <c r="HP489" s="8" t="s">
        <v>174</v>
      </c>
      <c r="HQ489" s="8" t="s">
        <v>174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0</v>
      </c>
      <c r="C490">
        <f>ROW(SmtRes!A752)</f>
        <v>752</v>
      </c>
      <c r="D490">
        <f>ROW(EtalonRes!A980)</f>
        <v>980</v>
      </c>
      <c r="E490" t="s">
        <v>387</v>
      </c>
      <c r="F490" t="s">
        <v>661</v>
      </c>
      <c r="G490" t="s">
        <v>662</v>
      </c>
      <c r="H490" t="s">
        <v>210</v>
      </c>
      <c r="I490">
        <v>0</v>
      </c>
      <c r="J490">
        <v>0</v>
      </c>
      <c r="K490">
        <v>0</v>
      </c>
      <c r="L490">
        <v>3</v>
      </c>
      <c r="M490">
        <v>0</v>
      </c>
      <c r="N490">
        <f t="shared" si="286"/>
        <v>3</v>
      </c>
      <c r="O490">
        <f ca="1" t="shared" si="287"/>
        <v>0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0</v>
      </c>
      <c r="T490">
        <f t="shared" si="288"/>
        <v>0</v>
      </c>
      <c r="U490">
        <f ca="1">SUMIF(SmtRes!AQ751:SmtRes!AQ752,"=1",SmtRes!CV751:SmtRes!CV752)</f>
        <v>0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0</v>
      </c>
      <c r="Y490">
        <f ca="1" t="shared" si="291"/>
        <v>0</v>
      </c>
      <c r="AA490">
        <v>85260757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181</v>
      </c>
      <c r="BE490" t="s">
        <v>181</v>
      </c>
      <c r="BF490" t="s">
        <v>181</v>
      </c>
      <c r="BG490" t="s">
        <v>181</v>
      </c>
      <c r="BH490">
        <v>0</v>
      </c>
      <c r="BI490">
        <v>4</v>
      </c>
      <c r="BJ490" t="s">
        <v>663</v>
      </c>
      <c r="BM490">
        <v>200001</v>
      </c>
      <c r="BN490">
        <v>0</v>
      </c>
      <c r="BO490" t="s">
        <v>181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181</v>
      </c>
      <c r="BZ490">
        <v>74</v>
      </c>
      <c r="CA490">
        <v>36</v>
      </c>
      <c r="CB490" t="s">
        <v>181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650</v>
      </c>
      <c r="CO490">
        <v>0</v>
      </c>
      <c r="CP490">
        <f ca="1" t="shared" si="299"/>
        <v>0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0</v>
      </c>
      <c r="CZ490">
        <f ca="1" t="shared" si="303"/>
        <v>0</v>
      </c>
      <c r="DB490">
        <v>90</v>
      </c>
      <c r="DC490" t="s">
        <v>181</v>
      </c>
      <c r="DD490" t="s">
        <v>181</v>
      </c>
      <c r="DE490" t="s">
        <v>651</v>
      </c>
      <c r="DF490" t="s">
        <v>651</v>
      </c>
      <c r="DG490" t="s">
        <v>651</v>
      </c>
      <c r="DH490" t="s">
        <v>181</v>
      </c>
      <c r="DI490" t="s">
        <v>651</v>
      </c>
      <c r="DJ490" t="s">
        <v>651</v>
      </c>
      <c r="DK490" t="s">
        <v>181</v>
      </c>
      <c r="DL490" t="s">
        <v>181</v>
      </c>
      <c r="DM490" t="s">
        <v>181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210</v>
      </c>
      <c r="DW490" t="s">
        <v>210</v>
      </c>
      <c r="DX490">
        <v>1</v>
      </c>
      <c r="DZ490" t="s">
        <v>181</v>
      </c>
      <c r="EA490" t="s">
        <v>181</v>
      </c>
      <c r="EB490" t="s">
        <v>181</v>
      </c>
      <c r="EC490" t="s">
        <v>181</v>
      </c>
      <c r="EE490">
        <v>82815071</v>
      </c>
      <c r="EF490">
        <v>4</v>
      </c>
      <c r="EG490" t="s">
        <v>174</v>
      </c>
      <c r="EH490">
        <v>83</v>
      </c>
      <c r="EI490" t="s">
        <v>174</v>
      </c>
      <c r="EJ490">
        <v>4</v>
      </c>
      <c r="EK490">
        <v>200001</v>
      </c>
      <c r="EL490" t="s">
        <v>652</v>
      </c>
      <c r="EM490" t="s">
        <v>653</v>
      </c>
      <c r="EO490" t="s">
        <v>654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181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0</v>
      </c>
      <c r="GN490">
        <f ca="1" t="shared" si="306"/>
        <v>0</v>
      </c>
      <c r="GO490">
        <f ca="1" t="shared" si="307"/>
        <v>0</v>
      </c>
      <c r="GP490">
        <f ca="1" t="shared" si="308"/>
        <v>0</v>
      </c>
      <c r="GR490">
        <v>0</v>
      </c>
      <c r="GS490">
        <v>3</v>
      </c>
      <c r="GT490">
        <v>0</v>
      </c>
      <c r="GU490" t="s">
        <v>181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181</v>
      </c>
      <c r="HF490" t="s">
        <v>181</v>
      </c>
      <c r="HM490" t="s">
        <v>181</v>
      </c>
      <c r="HN490" t="s">
        <v>655</v>
      </c>
      <c r="HO490" t="s">
        <v>656</v>
      </c>
      <c r="HP490" t="s">
        <v>174</v>
      </c>
      <c r="HQ490" t="s">
        <v>174</v>
      </c>
      <c r="HS490">
        <v>0</v>
      </c>
      <c r="IK490">
        <v>0</v>
      </c>
    </row>
    <row r="491" spans="1:255">
      <c r="A491" s="8">
        <v>17</v>
      </c>
      <c r="B491" s="8">
        <v>0</v>
      </c>
      <c r="C491" s="8">
        <f>ROW(SmtRes!A754)</f>
        <v>754</v>
      </c>
      <c r="D491" s="8">
        <f>ROW(EtalonRes!A982)</f>
        <v>982</v>
      </c>
      <c r="E491" s="8" t="s">
        <v>75</v>
      </c>
      <c r="F491" s="8" t="s">
        <v>664</v>
      </c>
      <c r="G491" s="8" t="s">
        <v>665</v>
      </c>
      <c r="H491" s="8" t="s">
        <v>210</v>
      </c>
      <c r="I491" s="8">
        <v>0</v>
      </c>
      <c r="J491" s="8">
        <v>0</v>
      </c>
      <c r="K491" s="8">
        <v>0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0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0</v>
      </c>
      <c r="T491" s="8">
        <f t="shared" si="288"/>
        <v>0</v>
      </c>
      <c r="U491" s="8">
        <f ca="1">SUMIF(SmtRes!AQ753:SmtRes!AQ754,"=1",SmtRes!CV753:SmtRes!CV754)</f>
        <v>0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0</v>
      </c>
      <c r="Y491" s="8">
        <f ca="1" t="shared" si="291"/>
        <v>0</v>
      </c>
      <c r="Z491" s="8"/>
      <c r="AA491" s="8">
        <v>85260822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181</v>
      </c>
      <c r="BE491" s="8" t="s">
        <v>181</v>
      </c>
      <c r="BF491" s="8" t="s">
        <v>181</v>
      </c>
      <c r="BG491" s="8" t="s">
        <v>181</v>
      </c>
      <c r="BH491" s="8">
        <v>0</v>
      </c>
      <c r="BI491" s="8">
        <v>4</v>
      </c>
      <c r="BJ491" s="8" t="s">
        <v>666</v>
      </c>
      <c r="BK491" s="8"/>
      <c r="BL491" s="8"/>
      <c r="BM491" s="8">
        <v>200001</v>
      </c>
      <c r="BN491" s="8">
        <v>0</v>
      </c>
      <c r="BO491" s="8" t="s">
        <v>181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181</v>
      </c>
      <c r="BZ491" s="8">
        <v>74</v>
      </c>
      <c r="CA491" s="8">
        <v>36</v>
      </c>
      <c r="CB491" s="8" t="s">
        <v>181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650</v>
      </c>
      <c r="CO491" s="8">
        <v>0</v>
      </c>
      <c r="CP491" s="8">
        <f ca="1" t="shared" si="299"/>
        <v>0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0</v>
      </c>
      <c r="CZ491" s="8">
        <f ca="1" t="shared" si="303"/>
        <v>0</v>
      </c>
      <c r="DA491" s="8"/>
      <c r="DB491" s="8">
        <v>91</v>
      </c>
      <c r="DC491" s="8" t="s">
        <v>181</v>
      </c>
      <c r="DD491" s="8" t="s">
        <v>181</v>
      </c>
      <c r="DE491" s="8" t="s">
        <v>651</v>
      </c>
      <c r="DF491" s="8" t="s">
        <v>651</v>
      </c>
      <c r="DG491" s="8" t="s">
        <v>651</v>
      </c>
      <c r="DH491" s="8" t="s">
        <v>181</v>
      </c>
      <c r="DI491" s="8" t="s">
        <v>651</v>
      </c>
      <c r="DJ491" s="8" t="s">
        <v>651</v>
      </c>
      <c r="DK491" s="8" t="s">
        <v>181</v>
      </c>
      <c r="DL491" s="8" t="s">
        <v>181</v>
      </c>
      <c r="DM491" s="8" t="s">
        <v>181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210</v>
      </c>
      <c r="DW491" s="8" t="s">
        <v>210</v>
      </c>
      <c r="DX491" s="8">
        <v>1</v>
      </c>
      <c r="DY491" s="8"/>
      <c r="DZ491" s="8" t="s">
        <v>181</v>
      </c>
      <c r="EA491" s="8" t="s">
        <v>181</v>
      </c>
      <c r="EB491" s="8" t="s">
        <v>181</v>
      </c>
      <c r="EC491" s="8" t="s">
        <v>181</v>
      </c>
      <c r="ED491" s="8"/>
      <c r="EE491" s="8">
        <v>82815071</v>
      </c>
      <c r="EF491" s="8">
        <v>4</v>
      </c>
      <c r="EG491" s="8" t="s">
        <v>174</v>
      </c>
      <c r="EH491" s="8">
        <v>83</v>
      </c>
      <c r="EI491" s="8" t="s">
        <v>174</v>
      </c>
      <c r="EJ491" s="8">
        <v>4</v>
      </c>
      <c r="EK491" s="8">
        <v>200001</v>
      </c>
      <c r="EL491" s="8" t="s">
        <v>652</v>
      </c>
      <c r="EM491" s="8" t="s">
        <v>653</v>
      </c>
      <c r="EN491" s="8"/>
      <c r="EO491" s="8" t="s">
        <v>654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181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0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0</v>
      </c>
      <c r="GQ491" s="8"/>
      <c r="GR491" s="8">
        <v>0</v>
      </c>
      <c r="GS491" s="8">
        <v>3</v>
      </c>
      <c r="GT491" s="8">
        <v>0</v>
      </c>
      <c r="GU491" s="8" t="s">
        <v>181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181</v>
      </c>
      <c r="HF491" s="8" t="s">
        <v>181</v>
      </c>
      <c r="HG491" s="8"/>
      <c r="HH491" s="8"/>
      <c r="HI491" s="8"/>
      <c r="HJ491" s="8"/>
      <c r="HK491" s="8"/>
      <c r="HL491" s="8"/>
      <c r="HM491" s="8" t="s">
        <v>181</v>
      </c>
      <c r="HN491" s="8" t="s">
        <v>655</v>
      </c>
      <c r="HO491" s="8" t="s">
        <v>656</v>
      </c>
      <c r="HP491" s="8" t="s">
        <v>174</v>
      </c>
      <c r="HQ491" s="8" t="s">
        <v>174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0</v>
      </c>
      <c r="C492">
        <f>ROW(SmtRes!A756)</f>
        <v>756</v>
      </c>
      <c r="D492">
        <f>ROW(EtalonRes!A984)</f>
        <v>984</v>
      </c>
      <c r="E492" t="s">
        <v>75</v>
      </c>
      <c r="F492" t="s">
        <v>664</v>
      </c>
      <c r="G492" t="s">
        <v>665</v>
      </c>
      <c r="H492" t="s">
        <v>210</v>
      </c>
      <c r="I492">
        <v>0</v>
      </c>
      <c r="J492">
        <v>0</v>
      </c>
      <c r="K492">
        <v>0</v>
      </c>
      <c r="L492">
        <v>1</v>
      </c>
      <c r="M492">
        <v>0</v>
      </c>
      <c r="N492">
        <f t="shared" si="286"/>
        <v>1</v>
      </c>
      <c r="O492">
        <f ca="1" t="shared" si="287"/>
        <v>0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0</v>
      </c>
      <c r="T492">
        <f t="shared" si="288"/>
        <v>0</v>
      </c>
      <c r="U492">
        <f ca="1">SUMIF(SmtRes!AQ755:SmtRes!AQ756,"=1",SmtRes!CV755:SmtRes!CV756)</f>
        <v>0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0</v>
      </c>
      <c r="Y492">
        <f ca="1" t="shared" si="291"/>
        <v>0</v>
      </c>
      <c r="AA492">
        <v>85260757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181</v>
      </c>
      <c r="BE492" t="s">
        <v>181</v>
      </c>
      <c r="BF492" t="s">
        <v>181</v>
      </c>
      <c r="BG492" t="s">
        <v>181</v>
      </c>
      <c r="BH492">
        <v>0</v>
      </c>
      <c r="BI492">
        <v>4</v>
      </c>
      <c r="BJ492" t="s">
        <v>666</v>
      </c>
      <c r="BM492">
        <v>200001</v>
      </c>
      <c r="BN492">
        <v>0</v>
      </c>
      <c r="BO492" t="s">
        <v>181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181</v>
      </c>
      <c r="BZ492">
        <v>74</v>
      </c>
      <c r="CA492">
        <v>36</v>
      </c>
      <c r="CB492" t="s">
        <v>181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650</v>
      </c>
      <c r="CO492">
        <v>0</v>
      </c>
      <c r="CP492">
        <f ca="1" t="shared" si="299"/>
        <v>0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0</v>
      </c>
      <c r="CZ492">
        <f ca="1" t="shared" si="303"/>
        <v>0</v>
      </c>
      <c r="DB492">
        <v>92</v>
      </c>
      <c r="DC492" t="s">
        <v>181</v>
      </c>
      <c r="DD492" t="s">
        <v>181</v>
      </c>
      <c r="DE492" t="s">
        <v>651</v>
      </c>
      <c r="DF492" t="s">
        <v>651</v>
      </c>
      <c r="DG492" t="s">
        <v>651</v>
      </c>
      <c r="DH492" t="s">
        <v>181</v>
      </c>
      <c r="DI492" t="s">
        <v>651</v>
      </c>
      <c r="DJ492" t="s">
        <v>651</v>
      </c>
      <c r="DK492" t="s">
        <v>181</v>
      </c>
      <c r="DL492" t="s">
        <v>181</v>
      </c>
      <c r="DM492" t="s">
        <v>181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210</v>
      </c>
      <c r="DW492" t="s">
        <v>210</v>
      </c>
      <c r="DX492">
        <v>1</v>
      </c>
      <c r="DZ492" t="s">
        <v>181</v>
      </c>
      <c r="EA492" t="s">
        <v>181</v>
      </c>
      <c r="EB492" t="s">
        <v>181</v>
      </c>
      <c r="EC492" t="s">
        <v>181</v>
      </c>
      <c r="EE492">
        <v>82815071</v>
      </c>
      <c r="EF492">
        <v>4</v>
      </c>
      <c r="EG492" t="s">
        <v>174</v>
      </c>
      <c r="EH492">
        <v>83</v>
      </c>
      <c r="EI492" t="s">
        <v>174</v>
      </c>
      <c r="EJ492">
        <v>4</v>
      </c>
      <c r="EK492">
        <v>200001</v>
      </c>
      <c r="EL492" t="s">
        <v>652</v>
      </c>
      <c r="EM492" t="s">
        <v>653</v>
      </c>
      <c r="EO492" t="s">
        <v>654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181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0</v>
      </c>
      <c r="GN492">
        <f ca="1" t="shared" si="306"/>
        <v>0</v>
      </c>
      <c r="GO492">
        <f ca="1" t="shared" si="307"/>
        <v>0</v>
      </c>
      <c r="GP492">
        <f ca="1" t="shared" si="308"/>
        <v>0</v>
      </c>
      <c r="GR492">
        <v>0</v>
      </c>
      <c r="GS492">
        <v>3</v>
      </c>
      <c r="GT492">
        <v>0</v>
      </c>
      <c r="GU492" t="s">
        <v>181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181</v>
      </c>
      <c r="HF492" t="s">
        <v>181</v>
      </c>
      <c r="HM492" t="s">
        <v>181</v>
      </c>
      <c r="HN492" t="s">
        <v>655</v>
      </c>
      <c r="HO492" t="s">
        <v>656</v>
      </c>
      <c r="HP492" t="s">
        <v>174</v>
      </c>
      <c r="HQ492" t="s">
        <v>174</v>
      </c>
      <c r="HS492">
        <v>0</v>
      </c>
      <c r="IK492">
        <v>0</v>
      </c>
    </row>
    <row r="493" spans="1:255">
      <c r="A493" s="8">
        <v>17</v>
      </c>
      <c r="B493" s="8">
        <v>0</v>
      </c>
      <c r="C493" s="8">
        <f>ROW(SmtRes!A758)</f>
        <v>758</v>
      </c>
      <c r="D493" s="8">
        <f>ROW(EtalonRes!A986)</f>
        <v>986</v>
      </c>
      <c r="E493" s="8" t="s">
        <v>93</v>
      </c>
      <c r="F493" s="8" t="s">
        <v>667</v>
      </c>
      <c r="G493" s="8" t="s">
        <v>668</v>
      </c>
      <c r="H493" s="8" t="s">
        <v>210</v>
      </c>
      <c r="I493" s="8">
        <v>0</v>
      </c>
      <c r="J493" s="8">
        <v>0</v>
      </c>
      <c r="K493" s="8">
        <v>0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0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0</v>
      </c>
      <c r="T493" s="8">
        <f t="shared" si="288"/>
        <v>0</v>
      </c>
      <c r="U493" s="8">
        <f ca="1">SUMIF(SmtRes!AQ757:SmtRes!AQ758,"=1",SmtRes!CV757:SmtRes!CV758)</f>
        <v>0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0</v>
      </c>
      <c r="Y493" s="8">
        <f ca="1" t="shared" si="291"/>
        <v>0</v>
      </c>
      <c r="Z493" s="8"/>
      <c r="AA493" s="8">
        <v>85260822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181</v>
      </c>
      <c r="BE493" s="8" t="s">
        <v>181</v>
      </c>
      <c r="BF493" s="8" t="s">
        <v>181</v>
      </c>
      <c r="BG493" s="8" t="s">
        <v>181</v>
      </c>
      <c r="BH493" s="8">
        <v>0</v>
      </c>
      <c r="BI493" s="8">
        <v>4</v>
      </c>
      <c r="BJ493" s="8" t="s">
        <v>669</v>
      </c>
      <c r="BK493" s="8"/>
      <c r="BL493" s="8"/>
      <c r="BM493" s="8">
        <v>200001</v>
      </c>
      <c r="BN493" s="8">
        <v>0</v>
      </c>
      <c r="BO493" s="8" t="s">
        <v>181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181</v>
      </c>
      <c r="BZ493" s="8">
        <v>74</v>
      </c>
      <c r="CA493" s="8">
        <v>36</v>
      </c>
      <c r="CB493" s="8" t="s">
        <v>181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650</v>
      </c>
      <c r="CO493" s="8">
        <v>0</v>
      </c>
      <c r="CP493" s="8">
        <f ca="1" t="shared" si="299"/>
        <v>0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0</v>
      </c>
      <c r="CZ493" s="8">
        <f ca="1" t="shared" si="303"/>
        <v>0</v>
      </c>
      <c r="DA493" s="8"/>
      <c r="DB493" s="8">
        <v>93</v>
      </c>
      <c r="DC493" s="8" t="s">
        <v>181</v>
      </c>
      <c r="DD493" s="8" t="s">
        <v>181</v>
      </c>
      <c r="DE493" s="8" t="s">
        <v>651</v>
      </c>
      <c r="DF493" s="8" t="s">
        <v>651</v>
      </c>
      <c r="DG493" s="8" t="s">
        <v>651</v>
      </c>
      <c r="DH493" s="8" t="s">
        <v>181</v>
      </c>
      <c r="DI493" s="8" t="s">
        <v>651</v>
      </c>
      <c r="DJ493" s="8" t="s">
        <v>651</v>
      </c>
      <c r="DK493" s="8" t="s">
        <v>181</v>
      </c>
      <c r="DL493" s="8" t="s">
        <v>181</v>
      </c>
      <c r="DM493" s="8" t="s">
        <v>181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210</v>
      </c>
      <c r="DW493" s="8" t="s">
        <v>210</v>
      </c>
      <c r="DX493" s="8">
        <v>1</v>
      </c>
      <c r="DY493" s="8"/>
      <c r="DZ493" s="8" t="s">
        <v>181</v>
      </c>
      <c r="EA493" s="8" t="s">
        <v>181</v>
      </c>
      <c r="EB493" s="8" t="s">
        <v>181</v>
      </c>
      <c r="EC493" s="8" t="s">
        <v>181</v>
      </c>
      <c r="ED493" s="8"/>
      <c r="EE493" s="8">
        <v>82815071</v>
      </c>
      <c r="EF493" s="8">
        <v>4</v>
      </c>
      <c r="EG493" s="8" t="s">
        <v>174</v>
      </c>
      <c r="EH493" s="8">
        <v>83</v>
      </c>
      <c r="EI493" s="8" t="s">
        <v>174</v>
      </c>
      <c r="EJ493" s="8">
        <v>4</v>
      </c>
      <c r="EK493" s="8">
        <v>200001</v>
      </c>
      <c r="EL493" s="8" t="s">
        <v>652</v>
      </c>
      <c r="EM493" s="8" t="s">
        <v>653</v>
      </c>
      <c r="EN493" s="8"/>
      <c r="EO493" s="8" t="s">
        <v>654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181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0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0</v>
      </c>
      <c r="GQ493" s="8"/>
      <c r="GR493" s="8">
        <v>0</v>
      </c>
      <c r="GS493" s="8">
        <v>3</v>
      </c>
      <c r="GT493" s="8">
        <v>0</v>
      </c>
      <c r="GU493" s="8" t="s">
        <v>181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181</v>
      </c>
      <c r="HF493" s="8" t="s">
        <v>181</v>
      </c>
      <c r="HG493" s="8"/>
      <c r="HH493" s="8"/>
      <c r="HI493" s="8"/>
      <c r="HJ493" s="8"/>
      <c r="HK493" s="8"/>
      <c r="HL493" s="8"/>
      <c r="HM493" s="8" t="s">
        <v>181</v>
      </c>
      <c r="HN493" s="8" t="s">
        <v>655</v>
      </c>
      <c r="HO493" s="8" t="s">
        <v>656</v>
      </c>
      <c r="HP493" s="8" t="s">
        <v>174</v>
      </c>
      <c r="HQ493" s="8" t="s">
        <v>174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0</v>
      </c>
      <c r="C494">
        <f>ROW(SmtRes!A760)</f>
        <v>760</v>
      </c>
      <c r="D494">
        <f>ROW(EtalonRes!A988)</f>
        <v>988</v>
      </c>
      <c r="E494" t="s">
        <v>93</v>
      </c>
      <c r="F494" t="s">
        <v>667</v>
      </c>
      <c r="G494" t="s">
        <v>668</v>
      </c>
      <c r="H494" t="s">
        <v>210</v>
      </c>
      <c r="I494">
        <v>0</v>
      </c>
      <c r="J494">
        <v>0</v>
      </c>
      <c r="K494">
        <v>0</v>
      </c>
      <c r="L494">
        <v>1</v>
      </c>
      <c r="M494">
        <v>0</v>
      </c>
      <c r="N494">
        <f t="shared" si="286"/>
        <v>1</v>
      </c>
      <c r="O494">
        <f ca="1" t="shared" si="287"/>
        <v>0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0</v>
      </c>
      <c r="T494">
        <f t="shared" si="288"/>
        <v>0</v>
      </c>
      <c r="U494">
        <f ca="1">SUMIF(SmtRes!AQ759:SmtRes!AQ760,"=1",SmtRes!CV759:SmtRes!CV760)</f>
        <v>0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0</v>
      </c>
      <c r="Y494">
        <f ca="1" t="shared" si="291"/>
        <v>0</v>
      </c>
      <c r="AA494">
        <v>85260757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181</v>
      </c>
      <c r="BE494" t="s">
        <v>181</v>
      </c>
      <c r="BF494" t="s">
        <v>181</v>
      </c>
      <c r="BG494" t="s">
        <v>181</v>
      </c>
      <c r="BH494">
        <v>0</v>
      </c>
      <c r="BI494">
        <v>4</v>
      </c>
      <c r="BJ494" t="s">
        <v>669</v>
      </c>
      <c r="BM494">
        <v>200001</v>
      </c>
      <c r="BN494">
        <v>0</v>
      </c>
      <c r="BO494" t="s">
        <v>181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181</v>
      </c>
      <c r="BZ494">
        <v>74</v>
      </c>
      <c r="CA494">
        <v>36</v>
      </c>
      <c r="CB494" t="s">
        <v>181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650</v>
      </c>
      <c r="CO494">
        <v>0</v>
      </c>
      <c r="CP494">
        <f ca="1" t="shared" si="299"/>
        <v>0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0</v>
      </c>
      <c r="CZ494">
        <f ca="1" t="shared" si="303"/>
        <v>0</v>
      </c>
      <c r="DB494">
        <v>94</v>
      </c>
      <c r="DC494" t="s">
        <v>181</v>
      </c>
      <c r="DD494" t="s">
        <v>181</v>
      </c>
      <c r="DE494" t="s">
        <v>651</v>
      </c>
      <c r="DF494" t="s">
        <v>651</v>
      </c>
      <c r="DG494" t="s">
        <v>651</v>
      </c>
      <c r="DH494" t="s">
        <v>181</v>
      </c>
      <c r="DI494" t="s">
        <v>651</v>
      </c>
      <c r="DJ494" t="s">
        <v>651</v>
      </c>
      <c r="DK494" t="s">
        <v>181</v>
      </c>
      <c r="DL494" t="s">
        <v>181</v>
      </c>
      <c r="DM494" t="s">
        <v>181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210</v>
      </c>
      <c r="DW494" t="s">
        <v>210</v>
      </c>
      <c r="DX494">
        <v>1</v>
      </c>
      <c r="DZ494" t="s">
        <v>181</v>
      </c>
      <c r="EA494" t="s">
        <v>181</v>
      </c>
      <c r="EB494" t="s">
        <v>181</v>
      </c>
      <c r="EC494" t="s">
        <v>181</v>
      </c>
      <c r="EE494">
        <v>82815071</v>
      </c>
      <c r="EF494">
        <v>4</v>
      </c>
      <c r="EG494" t="s">
        <v>174</v>
      </c>
      <c r="EH494">
        <v>83</v>
      </c>
      <c r="EI494" t="s">
        <v>174</v>
      </c>
      <c r="EJ494">
        <v>4</v>
      </c>
      <c r="EK494">
        <v>200001</v>
      </c>
      <c r="EL494" t="s">
        <v>652</v>
      </c>
      <c r="EM494" t="s">
        <v>653</v>
      </c>
      <c r="EO494" t="s">
        <v>654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181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0</v>
      </c>
      <c r="GN494">
        <f ca="1" t="shared" si="306"/>
        <v>0</v>
      </c>
      <c r="GO494">
        <f ca="1" t="shared" si="307"/>
        <v>0</v>
      </c>
      <c r="GP494">
        <f ca="1" t="shared" si="308"/>
        <v>0</v>
      </c>
      <c r="GR494">
        <v>0</v>
      </c>
      <c r="GS494">
        <v>3</v>
      </c>
      <c r="GT494">
        <v>0</v>
      </c>
      <c r="GU494" t="s">
        <v>181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181</v>
      </c>
      <c r="HF494" t="s">
        <v>181</v>
      </c>
      <c r="HM494" t="s">
        <v>181</v>
      </c>
      <c r="HN494" t="s">
        <v>655</v>
      </c>
      <c r="HO494" t="s">
        <v>656</v>
      </c>
      <c r="HP494" t="s">
        <v>174</v>
      </c>
      <c r="HQ494" t="s">
        <v>174</v>
      </c>
      <c r="HS494">
        <v>0</v>
      </c>
      <c r="IK494">
        <v>0</v>
      </c>
    </row>
    <row r="495" spans="1:255">
      <c r="A495" s="8">
        <v>17</v>
      </c>
      <c r="B495" s="8">
        <v>0</v>
      </c>
      <c r="C495" s="8">
        <f>ROW(SmtRes!A762)</f>
        <v>762</v>
      </c>
      <c r="D495" s="8">
        <f>ROW(EtalonRes!A990)</f>
        <v>990</v>
      </c>
      <c r="E495" s="8" t="s">
        <v>181</v>
      </c>
      <c r="F495" s="8" t="s">
        <v>670</v>
      </c>
      <c r="G495" s="8" t="s">
        <v>671</v>
      </c>
      <c r="H495" s="8" t="s">
        <v>210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181</v>
      </c>
      <c r="BE495" s="8" t="s">
        <v>181</v>
      </c>
      <c r="BF495" s="8" t="s">
        <v>181</v>
      </c>
      <c r="BG495" s="8" t="s">
        <v>181</v>
      </c>
      <c r="BH495" s="8">
        <v>0</v>
      </c>
      <c r="BI495" s="8">
        <v>4</v>
      </c>
      <c r="BJ495" s="8" t="s">
        <v>672</v>
      </c>
      <c r="BK495" s="8"/>
      <c r="BL495" s="8"/>
      <c r="BM495" s="8">
        <v>200001</v>
      </c>
      <c r="BN495" s="8">
        <v>0</v>
      </c>
      <c r="BO495" s="8" t="s">
        <v>181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181</v>
      </c>
      <c r="BZ495" s="8">
        <v>74</v>
      </c>
      <c r="CA495" s="8">
        <v>36</v>
      </c>
      <c r="CB495" s="8" t="s">
        <v>181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673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181</v>
      </c>
      <c r="DD495" s="8" t="s">
        <v>181</v>
      </c>
      <c r="DE495" s="8" t="s">
        <v>674</v>
      </c>
      <c r="DF495" s="8" t="s">
        <v>674</v>
      </c>
      <c r="DG495" s="8" t="s">
        <v>674</v>
      </c>
      <c r="DH495" s="8" t="s">
        <v>181</v>
      </c>
      <c r="DI495" s="8" t="s">
        <v>674</v>
      </c>
      <c r="DJ495" s="8" t="s">
        <v>674</v>
      </c>
      <c r="DK495" s="8" t="s">
        <v>181</v>
      </c>
      <c r="DL495" s="8" t="s">
        <v>181</v>
      </c>
      <c r="DM495" s="8" t="s">
        <v>181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210</v>
      </c>
      <c r="DW495" s="8" t="s">
        <v>210</v>
      </c>
      <c r="DX495" s="8">
        <v>1</v>
      </c>
      <c r="DY495" s="8"/>
      <c r="DZ495" s="8" t="s">
        <v>181</v>
      </c>
      <c r="EA495" s="8" t="s">
        <v>181</v>
      </c>
      <c r="EB495" s="8" t="s">
        <v>181</v>
      </c>
      <c r="EC495" s="8" t="s">
        <v>181</v>
      </c>
      <c r="ED495" s="8"/>
      <c r="EE495" s="8">
        <v>82815071</v>
      </c>
      <c r="EF495" s="8">
        <v>4</v>
      </c>
      <c r="EG495" s="8" t="s">
        <v>174</v>
      </c>
      <c r="EH495" s="8">
        <v>83</v>
      </c>
      <c r="EI495" s="8" t="s">
        <v>174</v>
      </c>
      <c r="EJ495" s="8">
        <v>4</v>
      </c>
      <c r="EK495" s="8">
        <v>200001</v>
      </c>
      <c r="EL495" s="8" t="s">
        <v>652</v>
      </c>
      <c r="EM495" s="8" t="s">
        <v>653</v>
      </c>
      <c r="EN495" s="8"/>
      <c r="EO495" s="8" t="s">
        <v>654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181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181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181</v>
      </c>
      <c r="HF495" s="8" t="s">
        <v>181</v>
      </c>
      <c r="HG495" s="8"/>
      <c r="HH495" s="8"/>
      <c r="HI495" s="8"/>
      <c r="HJ495" s="8"/>
      <c r="HK495" s="8"/>
      <c r="HL495" s="8"/>
      <c r="HM495" s="8" t="s">
        <v>181</v>
      </c>
      <c r="HN495" s="8" t="s">
        <v>655</v>
      </c>
      <c r="HO495" s="8" t="s">
        <v>656</v>
      </c>
      <c r="HP495" s="8" t="s">
        <v>174</v>
      </c>
      <c r="HQ495" s="8" t="s">
        <v>174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0</v>
      </c>
      <c r="C496">
        <f>ROW(SmtRes!A764)</f>
        <v>764</v>
      </c>
      <c r="D496">
        <f>ROW(EtalonRes!A992)</f>
        <v>992</v>
      </c>
      <c r="E496" t="s">
        <v>181</v>
      </c>
      <c r="F496" t="s">
        <v>670</v>
      </c>
      <c r="G496" t="s">
        <v>671</v>
      </c>
      <c r="H496" t="s">
        <v>210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181</v>
      </c>
      <c r="BE496" t="s">
        <v>181</v>
      </c>
      <c r="BF496" t="s">
        <v>181</v>
      </c>
      <c r="BG496" t="s">
        <v>181</v>
      </c>
      <c r="BH496">
        <v>0</v>
      </c>
      <c r="BI496">
        <v>4</v>
      </c>
      <c r="BJ496" t="s">
        <v>672</v>
      </c>
      <c r="BM496">
        <v>200001</v>
      </c>
      <c r="BN496">
        <v>0</v>
      </c>
      <c r="BO496" t="s">
        <v>181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181</v>
      </c>
      <c r="BZ496">
        <v>74</v>
      </c>
      <c r="CA496">
        <v>36</v>
      </c>
      <c r="CB496" t="s">
        <v>181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673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181</v>
      </c>
      <c r="DD496" t="s">
        <v>181</v>
      </c>
      <c r="DE496" t="s">
        <v>674</v>
      </c>
      <c r="DF496" t="s">
        <v>674</v>
      </c>
      <c r="DG496" t="s">
        <v>674</v>
      </c>
      <c r="DH496" t="s">
        <v>181</v>
      </c>
      <c r="DI496" t="s">
        <v>674</v>
      </c>
      <c r="DJ496" t="s">
        <v>674</v>
      </c>
      <c r="DK496" t="s">
        <v>181</v>
      </c>
      <c r="DL496" t="s">
        <v>181</v>
      </c>
      <c r="DM496" t="s">
        <v>181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210</v>
      </c>
      <c r="DW496" t="s">
        <v>210</v>
      </c>
      <c r="DX496">
        <v>1</v>
      </c>
      <c r="DZ496" t="s">
        <v>181</v>
      </c>
      <c r="EA496" t="s">
        <v>181</v>
      </c>
      <c r="EB496" t="s">
        <v>181</v>
      </c>
      <c r="EC496" t="s">
        <v>181</v>
      </c>
      <c r="EE496">
        <v>82815071</v>
      </c>
      <c r="EF496">
        <v>4</v>
      </c>
      <c r="EG496" t="s">
        <v>174</v>
      </c>
      <c r="EH496">
        <v>83</v>
      </c>
      <c r="EI496" t="s">
        <v>174</v>
      </c>
      <c r="EJ496">
        <v>4</v>
      </c>
      <c r="EK496">
        <v>200001</v>
      </c>
      <c r="EL496" t="s">
        <v>652</v>
      </c>
      <c r="EM496" t="s">
        <v>653</v>
      </c>
      <c r="EO496" t="s">
        <v>654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181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181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181</v>
      </c>
      <c r="HF496" t="s">
        <v>181</v>
      </c>
      <c r="HM496" t="s">
        <v>181</v>
      </c>
      <c r="HN496" t="s">
        <v>655</v>
      </c>
      <c r="HO496" t="s">
        <v>656</v>
      </c>
      <c r="HP496" t="s">
        <v>174</v>
      </c>
      <c r="HQ496" t="s">
        <v>174</v>
      </c>
      <c r="HS496">
        <v>0</v>
      </c>
      <c r="IK496">
        <v>0</v>
      </c>
    </row>
    <row r="498" spans="1:206">
      <c r="A498" s="7">
        <v>51</v>
      </c>
      <c r="B498" s="7">
        <f>B481</f>
        <v>0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0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0</v>
      </c>
      <c r="T498" s="7">
        <f t="shared" si="312"/>
        <v>0</v>
      </c>
      <c r="U498" s="7">
        <f ca="1">AH498</f>
        <v>0</v>
      </c>
      <c r="V498" s="7">
        <f ca="1">AI498</f>
        <v>0</v>
      </c>
      <c r="W498" s="7">
        <f>ROUND(AJ498,2)</f>
        <v>0</v>
      </c>
      <c r="X498" s="7">
        <f ca="1">ROUND(AK498,2)</f>
        <v>0</v>
      </c>
      <c r="Y498" s="7">
        <f ca="1">ROUND(AL498,2)</f>
        <v>0</v>
      </c>
      <c r="Z498" s="7"/>
      <c r="AA498" s="7"/>
      <c r="AB498" s="7">
        <f ca="1">ROUND(SUMIF(AA485:AA496,"=85260822",O485:O496),2)</f>
        <v>0</v>
      </c>
      <c r="AC498" s="7">
        <f ca="1">ROUND(SUMIF(AA485:AA496,"=85260822",P485:P496),2)</f>
        <v>0</v>
      </c>
      <c r="AD498" s="7">
        <f ca="1">ROUND(SUMIF(AA485:AA496,"=85260822",Q485:Q496),2)</f>
        <v>0</v>
      </c>
      <c r="AE498" s="7">
        <f ca="1">ROUND(SUMIF(AA485:AA496,"=85260822",R485:R496),2)</f>
        <v>0</v>
      </c>
      <c r="AF498" s="7">
        <f ca="1">ROUND(SUMIF(AA485:AA496,"=85260822",S485:S496),2)</f>
        <v>0</v>
      </c>
      <c r="AG498" s="7">
        <f>ROUND(SUMIF(AA485:AA496,"=85260822",T485:T496),2)</f>
        <v>0</v>
      </c>
      <c r="AH498" s="7">
        <f ca="1">SUMIF(AA485:AA496,"=85260822",U485:U496)</f>
        <v>0</v>
      </c>
      <c r="AI498" s="7">
        <f ca="1">SUMIF(AA485:AA496,"=85260822",V485:V496)</f>
        <v>0</v>
      </c>
      <c r="AJ498" s="7">
        <f>ROUND(SUMIF(AA485:AA496,"=85260822",W485:W496),2)</f>
        <v>0</v>
      </c>
      <c r="AK498" s="7">
        <f ca="1">ROUND(SUMIF(AA485:AA496,"=85260822",X485:X496),2)</f>
        <v>0</v>
      </c>
      <c r="AL498" s="7">
        <f ca="1">ROUND(SUMIF(AA485:AA496,"=85260822",Y485:Y496),2)</f>
        <v>0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0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0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ROUND(SUMIF(AA485:AA496,"=85260822",FQ485:FQ496),2)</f>
        <v>0</v>
      </c>
      <c r="BY498" s="7">
        <f>ROUND(SUMIF(AA485:AA496,"=85260822",FR485:FR496),2)</f>
        <v>0</v>
      </c>
      <c r="BZ498" s="7">
        <f ca="1">ROUND(SUMIF(AA485:AA496,"=85260822",GL485:GL496),2)</f>
        <v>0</v>
      </c>
      <c r="CA498" s="7">
        <f ca="1">ROUND(SUMIF(AA485:AA496,"=85260822",GM485:GM496),2)</f>
        <v>0</v>
      </c>
      <c r="CB498" s="7">
        <f ca="1">ROUND(SUMIF(AA485:AA496,"=85260822",GN485:GN496),2)</f>
        <v>0</v>
      </c>
      <c r="CC498" s="7">
        <f ca="1">ROUND(SUMIF(AA485:AA496,"=85260822",GO485:GO496),2)</f>
        <v>0</v>
      </c>
      <c r="CD498" s="7">
        <f ca="1">ROUND(SUMIF(AA485:AA496,"=85260822",GP485:GP496),2)</f>
        <v>0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ROUND(SUMIF(AA485:AA496,"=85260822",GX485:GX496),2)</f>
        <v>0</v>
      </c>
      <c r="CK498" s="7">
        <f>ROUND(SUMIF(AA485:AA496,"=85260822",GY485:GY496),2)</f>
        <v>0</v>
      </c>
      <c r="CL498" s="7">
        <f>ROUND(SUMIF(AA485:AA496,"=85260822",GZ485:GZ496),2)</f>
        <v>0</v>
      </c>
      <c r="CM498" s="7">
        <f>ROUND(SUMIF(AA485:AA496,"=85260822",HD485:HD496),2)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0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0</v>
      </c>
      <c r="DL498" s="4">
        <f t="shared" si="314"/>
        <v>0</v>
      </c>
      <c r="DM498" s="4">
        <f ca="1">DZ498</f>
        <v>0</v>
      </c>
      <c r="DN498" s="4">
        <f ca="1">EA498</f>
        <v>0</v>
      </c>
      <c r="DO498" s="4">
        <f>ROUND(EB498,2)</f>
        <v>0</v>
      </c>
      <c r="DP498" s="4">
        <f ca="1">ROUND(EC498,2)</f>
        <v>0</v>
      </c>
      <c r="DQ498" s="4">
        <f ca="1">ROUND(ED498,2)</f>
        <v>0</v>
      </c>
      <c r="DR498" s="4"/>
      <c r="DS498" s="4"/>
      <c r="DT498" s="4">
        <f ca="1">ROUND(SUMIF(AA485:AA496,"=85260757",O485:O496),2)</f>
        <v>0</v>
      </c>
      <c r="DU498" s="4">
        <f ca="1">ROUND(SUMIF(AA485:AA496,"=85260757",P485:P496),2)</f>
        <v>0</v>
      </c>
      <c r="DV498" s="4">
        <f ca="1">ROUND(SUMIF(AA485:AA496,"=85260757",Q485:Q496),2)</f>
        <v>0</v>
      </c>
      <c r="DW498" s="4">
        <f ca="1">ROUND(SUMIF(AA485:AA496,"=85260757",R485:R496),2)</f>
        <v>0</v>
      </c>
      <c r="DX498" s="4">
        <f ca="1">ROUND(SUMIF(AA485:AA496,"=85260757",S485:S496),2)</f>
        <v>0</v>
      </c>
      <c r="DY498" s="4">
        <f>ROUND(SUMIF(AA485:AA496,"=85260757",T485:T496),2)</f>
        <v>0</v>
      </c>
      <c r="DZ498" s="4">
        <f ca="1">SUMIF(AA485:AA496,"=85260757",U485:U496)</f>
        <v>0</v>
      </c>
      <c r="EA498" s="4">
        <f ca="1">SUMIF(AA485:AA496,"=85260757",V485:V496)</f>
        <v>0</v>
      </c>
      <c r="EB498" s="4">
        <f>ROUND(SUMIF(AA485:AA496,"=85260757",W485:W496),2)</f>
        <v>0</v>
      </c>
      <c r="EC498" s="4">
        <f ca="1">ROUND(SUMIF(AA485:AA496,"=85260757",X485:X496),2)</f>
        <v>0</v>
      </c>
      <c r="ED498" s="4">
        <f ca="1">ROUND(SUMIF(AA485:AA496,"=85260757",Y485:Y496),2)</f>
        <v>0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0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0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ROUND(SUMIF(AA485:AA496,"=85260757",FQ485:FQ496),2)</f>
        <v>0</v>
      </c>
      <c r="FQ498" s="4">
        <f>ROUND(SUMIF(AA485:AA496,"=85260757",FR485:FR496),2)</f>
        <v>0</v>
      </c>
      <c r="FR498" s="4">
        <f ca="1">ROUND(SUMIF(AA485:AA496,"=85260757",GL485:GL496),2)</f>
        <v>0</v>
      </c>
      <c r="FS498" s="4">
        <f ca="1">ROUND(SUMIF(AA485:AA496,"=85260757",GM485:GM496),2)</f>
        <v>0</v>
      </c>
      <c r="FT498" s="4">
        <f ca="1">ROUND(SUMIF(AA485:AA496,"=85260757",GN485:GN496),2)</f>
        <v>0</v>
      </c>
      <c r="FU498" s="4">
        <f ca="1">ROUND(SUMIF(AA485:AA496,"=85260757",GO485:GO496),2)</f>
        <v>0</v>
      </c>
      <c r="FV498" s="4">
        <f ca="1">ROUND(SUMIF(AA485:AA496,"=85260757",GP485:GP496),2)</f>
        <v>0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ROUND(SUMIF(AA485:AA496,"=85260757",GX485:GX496),2)</f>
        <v>0</v>
      </c>
      <c r="GC498" s="4">
        <f>ROUND(SUMIF(AA485:AA496,"=85260757",GY485:GY496),2)</f>
        <v>0</v>
      </c>
      <c r="GD498" s="4">
        <f>ROUND(SUMIF(AA485:AA496,"=85260757",GZ485:GZ496),2)</f>
        <v>0</v>
      </c>
      <c r="GE498" s="4">
        <f>ROUND(SUMIF(AA485:AA496,"=85260757",HD485:HD496),2)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0</v>
      </c>
      <c r="G500" s="9" t="s">
        <v>311</v>
      </c>
      <c r="H500" s="9" t="s">
        <v>312</v>
      </c>
      <c r="I500" s="9"/>
      <c r="J500" s="9"/>
      <c r="K500" s="9">
        <v>201</v>
      </c>
      <c r="L500" s="9">
        <v>1</v>
      </c>
      <c r="M500" s="9">
        <v>3</v>
      </c>
      <c r="N500" s="9" t="s">
        <v>181</v>
      </c>
      <c r="O500" s="9">
        <v>2</v>
      </c>
      <c r="P500" s="9">
        <f ca="1">ROUND(Source!DG498,O500)</f>
        <v>0</v>
      </c>
      <c r="Q500" s="9"/>
      <c r="R500" s="9"/>
      <c r="S500" s="9"/>
      <c r="T500" s="9"/>
      <c r="U500" s="9"/>
      <c r="V500" s="9"/>
      <c r="W500" s="9">
        <v>0</v>
      </c>
      <c r="X500" s="9">
        <v>1</v>
      </c>
      <c r="Y500" s="9">
        <v>0</v>
      </c>
      <c r="Z500" s="9">
        <v>0</v>
      </c>
      <c r="AA500" s="9">
        <v>1</v>
      </c>
      <c r="AB500" s="9">
        <v>0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313</v>
      </c>
      <c r="H501" s="9" t="s">
        <v>314</v>
      </c>
      <c r="I501" s="9"/>
      <c r="J501" s="9"/>
      <c r="K501" s="9">
        <v>202</v>
      </c>
      <c r="L501" s="9">
        <v>2</v>
      </c>
      <c r="M501" s="9">
        <v>3</v>
      </c>
      <c r="N501" s="9" t="s">
        <v>181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315</v>
      </c>
      <c r="H502" s="9" t="s">
        <v>316</v>
      </c>
      <c r="I502" s="9"/>
      <c r="J502" s="9"/>
      <c r="K502" s="9">
        <v>222</v>
      </c>
      <c r="L502" s="9">
        <v>3</v>
      </c>
      <c r="M502" s="9">
        <v>3</v>
      </c>
      <c r="N502" s="9" t="s">
        <v>181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317</v>
      </c>
      <c r="H503" s="9" t="s">
        <v>318</v>
      </c>
      <c r="I503" s="9"/>
      <c r="J503" s="9"/>
      <c r="K503" s="9">
        <v>225</v>
      </c>
      <c r="L503" s="9">
        <v>4</v>
      </c>
      <c r="M503" s="9">
        <v>3</v>
      </c>
      <c r="N503" s="9" t="s">
        <v>181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319</v>
      </c>
      <c r="H504" s="9" t="s">
        <v>320</v>
      </c>
      <c r="I504" s="9"/>
      <c r="J504" s="9"/>
      <c r="K504" s="9">
        <v>226</v>
      </c>
      <c r="L504" s="9">
        <v>5</v>
      </c>
      <c r="M504" s="9">
        <v>3</v>
      </c>
      <c r="N504" s="9" t="s">
        <v>181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321</v>
      </c>
      <c r="H505" s="9" t="s">
        <v>322</v>
      </c>
      <c r="I505" s="9"/>
      <c r="J505" s="9"/>
      <c r="K505" s="9">
        <v>227</v>
      </c>
      <c r="L505" s="9">
        <v>6</v>
      </c>
      <c r="M505" s="9">
        <v>3</v>
      </c>
      <c r="N505" s="9" t="s">
        <v>181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323</v>
      </c>
      <c r="H506" s="9" t="s">
        <v>324</v>
      </c>
      <c r="I506" s="9"/>
      <c r="J506" s="9"/>
      <c r="K506" s="9">
        <v>228</v>
      </c>
      <c r="L506" s="9">
        <v>7</v>
      </c>
      <c r="M506" s="9">
        <v>3</v>
      </c>
      <c r="N506" s="9" t="s">
        <v>181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325</v>
      </c>
      <c r="H507" s="9" t="s">
        <v>326</v>
      </c>
      <c r="I507" s="9"/>
      <c r="J507" s="9"/>
      <c r="K507" s="9">
        <v>216</v>
      </c>
      <c r="L507" s="9">
        <v>8</v>
      </c>
      <c r="M507" s="9">
        <v>3</v>
      </c>
      <c r="N507" s="9" t="s">
        <v>181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327</v>
      </c>
      <c r="H508" s="9" t="s">
        <v>328</v>
      </c>
      <c r="I508" s="9"/>
      <c r="J508" s="9"/>
      <c r="K508" s="9">
        <v>223</v>
      </c>
      <c r="L508" s="9">
        <v>9</v>
      </c>
      <c r="M508" s="9">
        <v>3</v>
      </c>
      <c r="N508" s="9" t="s">
        <v>181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329</v>
      </c>
      <c r="H509" s="9" t="s">
        <v>330</v>
      </c>
      <c r="I509" s="9"/>
      <c r="J509" s="9"/>
      <c r="K509" s="9">
        <v>229</v>
      </c>
      <c r="L509" s="9">
        <v>10</v>
      </c>
      <c r="M509" s="9">
        <v>3</v>
      </c>
      <c r="N509" s="9" t="s">
        <v>181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331</v>
      </c>
      <c r="H510" s="9" t="s">
        <v>332</v>
      </c>
      <c r="I510" s="9"/>
      <c r="J510" s="9"/>
      <c r="K510" s="9">
        <v>203</v>
      </c>
      <c r="L510" s="9">
        <v>11</v>
      </c>
      <c r="M510" s="9">
        <v>3</v>
      </c>
      <c r="N510" s="9" t="s">
        <v>181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333</v>
      </c>
      <c r="H511" s="9" t="s">
        <v>334</v>
      </c>
      <c r="I511" s="9"/>
      <c r="J511" s="9"/>
      <c r="K511" s="9">
        <v>231</v>
      </c>
      <c r="L511" s="9">
        <v>12</v>
      </c>
      <c r="M511" s="9">
        <v>3</v>
      </c>
      <c r="N511" s="9" t="s">
        <v>181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335</v>
      </c>
      <c r="H512" s="9" t="s">
        <v>336</v>
      </c>
      <c r="I512" s="9"/>
      <c r="J512" s="9"/>
      <c r="K512" s="9">
        <v>204</v>
      </c>
      <c r="L512" s="9">
        <v>13</v>
      </c>
      <c r="M512" s="9">
        <v>3</v>
      </c>
      <c r="N512" s="9" t="s">
        <v>181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0</v>
      </c>
      <c r="G513" s="9" t="s">
        <v>337</v>
      </c>
      <c r="H513" s="9" t="s">
        <v>338</v>
      </c>
      <c r="I513" s="9"/>
      <c r="J513" s="9"/>
      <c r="K513" s="9">
        <v>205</v>
      </c>
      <c r="L513" s="9">
        <v>14</v>
      </c>
      <c r="M513" s="9">
        <v>3</v>
      </c>
      <c r="N513" s="9" t="s">
        <v>181</v>
      </c>
      <c r="O513" s="9">
        <v>2</v>
      </c>
      <c r="P513" s="9">
        <f ca="1">ROUND(Source!DK498,O513)</f>
        <v>0</v>
      </c>
      <c r="Q513" s="9"/>
      <c r="R513" s="9"/>
      <c r="S513" s="9"/>
      <c r="T513" s="9"/>
      <c r="U513" s="9"/>
      <c r="V513" s="9"/>
      <c r="W513" s="9">
        <v>0</v>
      </c>
      <c r="X513" s="9">
        <v>1</v>
      </c>
      <c r="Y513" s="9">
        <v>0</v>
      </c>
      <c r="Z513" s="9">
        <v>0</v>
      </c>
      <c r="AA513" s="9">
        <v>1</v>
      </c>
      <c r="AB513" s="9">
        <v>0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339</v>
      </c>
      <c r="H514" s="9" t="s">
        <v>340</v>
      </c>
      <c r="I514" s="9"/>
      <c r="J514" s="9"/>
      <c r="K514" s="9">
        <v>232</v>
      </c>
      <c r="L514" s="9">
        <v>15</v>
      </c>
      <c r="M514" s="9">
        <v>3</v>
      </c>
      <c r="N514" s="9" t="s">
        <v>181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341</v>
      </c>
      <c r="H515" s="9" t="s">
        <v>342</v>
      </c>
      <c r="I515" s="9"/>
      <c r="J515" s="9"/>
      <c r="K515" s="9">
        <v>214</v>
      </c>
      <c r="L515" s="9">
        <v>16</v>
      </c>
      <c r="M515" s="9">
        <v>3</v>
      </c>
      <c r="N515" s="9" t="s">
        <v>181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343</v>
      </c>
      <c r="H516" s="9" t="s">
        <v>344</v>
      </c>
      <c r="I516" s="9"/>
      <c r="J516" s="9"/>
      <c r="K516" s="9">
        <v>215</v>
      </c>
      <c r="L516" s="9">
        <v>17</v>
      </c>
      <c r="M516" s="9">
        <v>3</v>
      </c>
      <c r="N516" s="9" t="s">
        <v>181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0</v>
      </c>
      <c r="G517" s="9" t="s">
        <v>345</v>
      </c>
      <c r="H517" s="9" t="s">
        <v>346</v>
      </c>
      <c r="I517" s="9"/>
      <c r="J517" s="9"/>
      <c r="K517" s="9">
        <v>217</v>
      </c>
      <c r="L517" s="9">
        <v>18</v>
      </c>
      <c r="M517" s="9">
        <v>3</v>
      </c>
      <c r="N517" s="9" t="s">
        <v>181</v>
      </c>
      <c r="O517" s="9">
        <v>2</v>
      </c>
      <c r="P517" s="9">
        <f ca="1">ROUND(Source!EM498,O517)</f>
        <v>0</v>
      </c>
      <c r="Q517" s="9"/>
      <c r="R517" s="9"/>
      <c r="S517" s="9"/>
      <c r="T517" s="9"/>
      <c r="U517" s="9"/>
      <c r="V517" s="9"/>
      <c r="W517" s="9">
        <v>0</v>
      </c>
      <c r="X517" s="9">
        <v>1</v>
      </c>
      <c r="Y517" s="9">
        <v>0</v>
      </c>
      <c r="Z517" s="9">
        <v>0</v>
      </c>
      <c r="AA517" s="9">
        <v>1</v>
      </c>
      <c r="AB517" s="9">
        <v>0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347</v>
      </c>
      <c r="H518" s="9" t="s">
        <v>348</v>
      </c>
      <c r="I518" s="9"/>
      <c r="J518" s="9"/>
      <c r="K518" s="9">
        <v>230</v>
      </c>
      <c r="L518" s="9">
        <v>19</v>
      </c>
      <c r="M518" s="9">
        <v>3</v>
      </c>
      <c r="N518" s="9" t="s">
        <v>181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349</v>
      </c>
      <c r="H519" s="9" t="s">
        <v>350</v>
      </c>
      <c r="I519" s="9"/>
      <c r="J519" s="9"/>
      <c r="K519" s="9">
        <v>206</v>
      </c>
      <c r="L519" s="9">
        <v>20</v>
      </c>
      <c r="M519" s="9">
        <v>3</v>
      </c>
      <c r="N519" s="9" t="s">
        <v>181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0</v>
      </c>
      <c r="G520" s="9" t="s">
        <v>351</v>
      </c>
      <c r="H520" s="9" t="s">
        <v>352</v>
      </c>
      <c r="I520" s="9"/>
      <c r="J520" s="9"/>
      <c r="K520" s="9">
        <v>207</v>
      </c>
      <c r="L520" s="9">
        <v>21</v>
      </c>
      <c r="M520" s="9">
        <v>3</v>
      </c>
      <c r="N520" s="9" t="s">
        <v>181</v>
      </c>
      <c r="O520" s="9">
        <v>7</v>
      </c>
      <c r="P520" s="9">
        <f ca="1">ROUND(Source!DM498,O520)</f>
        <v>0</v>
      </c>
      <c r="Q520" s="9"/>
      <c r="R520" s="9"/>
      <c r="S520" s="9"/>
      <c r="T520" s="9"/>
      <c r="U520" s="9"/>
      <c r="V520" s="9"/>
      <c r="W520" s="9">
        <v>0</v>
      </c>
      <c r="X520" s="9">
        <v>1</v>
      </c>
      <c r="Y520" s="9">
        <v>0</v>
      </c>
      <c r="Z520" s="9">
        <v>0</v>
      </c>
      <c r="AA520" s="9">
        <v>1</v>
      </c>
      <c r="AB520" s="9">
        <v>0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353</v>
      </c>
      <c r="H521" s="9" t="s">
        <v>354</v>
      </c>
      <c r="I521" s="9"/>
      <c r="J521" s="9"/>
      <c r="K521" s="9">
        <v>208</v>
      </c>
      <c r="L521" s="9">
        <v>22</v>
      </c>
      <c r="M521" s="9">
        <v>3</v>
      </c>
      <c r="N521" s="9" t="s">
        <v>181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355</v>
      </c>
      <c r="H522" s="9" t="s">
        <v>356</v>
      </c>
      <c r="I522" s="9"/>
      <c r="J522" s="9"/>
      <c r="K522" s="9">
        <v>209</v>
      </c>
      <c r="L522" s="9">
        <v>23</v>
      </c>
      <c r="M522" s="9">
        <v>3</v>
      </c>
      <c r="N522" s="9" t="s">
        <v>181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357</v>
      </c>
      <c r="H523" s="9" t="s">
        <v>358</v>
      </c>
      <c r="I523" s="9"/>
      <c r="J523" s="9"/>
      <c r="K523" s="9">
        <v>233</v>
      </c>
      <c r="L523" s="9">
        <v>24</v>
      </c>
      <c r="M523" s="9">
        <v>3</v>
      </c>
      <c r="N523" s="9" t="s">
        <v>181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0</v>
      </c>
      <c r="G524" s="9" t="s">
        <v>359</v>
      </c>
      <c r="H524" s="9" t="s">
        <v>360</v>
      </c>
      <c r="I524" s="9"/>
      <c r="J524" s="9"/>
      <c r="K524" s="9">
        <v>210</v>
      </c>
      <c r="L524" s="9">
        <v>25</v>
      </c>
      <c r="M524" s="9">
        <v>3</v>
      </c>
      <c r="N524" s="9" t="s">
        <v>181</v>
      </c>
      <c r="O524" s="9">
        <v>2</v>
      </c>
      <c r="P524" s="9">
        <f ca="1">ROUND(Source!DP498,O524)</f>
        <v>0</v>
      </c>
      <c r="Q524" s="9"/>
      <c r="R524" s="9"/>
      <c r="S524" s="9"/>
      <c r="T524" s="9"/>
      <c r="U524" s="9"/>
      <c r="V524" s="9"/>
      <c r="W524" s="9">
        <v>0</v>
      </c>
      <c r="X524" s="9">
        <v>1</v>
      </c>
      <c r="Y524" s="9">
        <v>0</v>
      </c>
      <c r="Z524" s="9">
        <v>0</v>
      </c>
      <c r="AA524" s="9">
        <v>1</v>
      </c>
      <c r="AB524" s="9">
        <v>0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0</v>
      </c>
      <c r="G525" s="9" t="s">
        <v>361</v>
      </c>
      <c r="H525" s="9" t="s">
        <v>362</v>
      </c>
      <c r="I525" s="9"/>
      <c r="J525" s="9"/>
      <c r="K525" s="9">
        <v>211</v>
      </c>
      <c r="L525" s="9">
        <v>26</v>
      </c>
      <c r="M525" s="9">
        <v>3</v>
      </c>
      <c r="N525" s="9" t="s">
        <v>181</v>
      </c>
      <c r="O525" s="9">
        <v>2</v>
      </c>
      <c r="P525" s="9">
        <f ca="1">ROUND(Source!DQ498,O525)</f>
        <v>0</v>
      </c>
      <c r="Q525" s="9"/>
      <c r="R525" s="9"/>
      <c r="S525" s="9"/>
      <c r="T525" s="9"/>
      <c r="U525" s="9"/>
      <c r="V525" s="9"/>
      <c r="W525" s="9">
        <v>0</v>
      </c>
      <c r="X525" s="9">
        <v>1</v>
      </c>
      <c r="Y525" s="9">
        <v>0</v>
      </c>
      <c r="Z525" s="9">
        <v>0</v>
      </c>
      <c r="AA525" s="9">
        <v>1</v>
      </c>
      <c r="AB525" s="9">
        <v>0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0</v>
      </c>
      <c r="G526" s="9" t="s">
        <v>363</v>
      </c>
      <c r="H526" s="9" t="s">
        <v>364</v>
      </c>
      <c r="I526" s="9"/>
      <c r="J526" s="9"/>
      <c r="K526" s="9">
        <v>224</v>
      </c>
      <c r="L526" s="9">
        <v>27</v>
      </c>
      <c r="M526" s="9">
        <v>3</v>
      </c>
      <c r="N526" s="9" t="s">
        <v>181</v>
      </c>
      <c r="O526" s="9">
        <v>2</v>
      </c>
      <c r="P526" s="9">
        <f ca="1">ROUND(Source!EJ498,O526)</f>
        <v>0</v>
      </c>
      <c r="Q526" s="9"/>
      <c r="R526" s="9"/>
      <c r="S526" s="9"/>
      <c r="T526" s="9"/>
      <c r="U526" s="9"/>
      <c r="V526" s="9"/>
      <c r="W526" s="9">
        <v>0</v>
      </c>
      <c r="X526" s="9">
        <v>1</v>
      </c>
      <c r="Y526" s="9">
        <v>0</v>
      </c>
      <c r="Z526" s="9">
        <v>0</v>
      </c>
      <c r="AA526" s="9">
        <v>1</v>
      </c>
      <c r="AB526" s="9">
        <v>0</v>
      </c>
    </row>
    <row r="528" spans="1:206">
      <c r="A528" s="7">
        <v>51</v>
      </c>
      <c r="B528" s="7">
        <f>B477</f>
        <v>0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0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0</v>
      </c>
      <c r="T528" s="7">
        <f t="shared" si="316"/>
        <v>0</v>
      </c>
      <c r="U528" s="7">
        <f ca="1">U498+AH528</f>
        <v>0</v>
      </c>
      <c r="V528" s="7">
        <f ca="1">V498+AI528</f>
        <v>0</v>
      </c>
      <c r="W528" s="7">
        <f>ROUND(W498+AJ528,2)</f>
        <v>0</v>
      </c>
      <c r="X528" s="7">
        <f ca="1">ROUND(X498+AK528,2)</f>
        <v>0</v>
      </c>
      <c r="Y528" s="7">
        <f ca="1">ROUND(Y498+AL528,2)</f>
        <v>0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0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0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0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0</v>
      </c>
      <c r="DL528" s="4">
        <f t="shared" si="318"/>
        <v>0</v>
      </c>
      <c r="DM528" s="4">
        <f ca="1">DM498+DZ528</f>
        <v>0</v>
      </c>
      <c r="DN528" s="4">
        <f ca="1">DN498+EA528</f>
        <v>0</v>
      </c>
      <c r="DO528" s="4">
        <f>ROUND(DO498+EB528,2)</f>
        <v>0</v>
      </c>
      <c r="DP528" s="4">
        <f ca="1">ROUND(DP498+EC528,2)</f>
        <v>0</v>
      </c>
      <c r="DQ528" s="4">
        <f ca="1">ROUND(DQ498+ED528,2)</f>
        <v>0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0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0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0</v>
      </c>
      <c r="G530" s="9" t="s">
        <v>311</v>
      </c>
      <c r="H530" s="9" t="s">
        <v>312</v>
      </c>
      <c r="I530" s="9"/>
      <c r="J530" s="9"/>
      <c r="K530" s="9">
        <v>201</v>
      </c>
      <c r="L530" s="9">
        <v>1</v>
      </c>
      <c r="M530" s="9">
        <v>3</v>
      </c>
      <c r="N530" s="9" t="s">
        <v>181</v>
      </c>
      <c r="O530" s="9">
        <v>2</v>
      </c>
      <c r="P530" s="9">
        <f ca="1">ROUND(Source!DG528,O530)</f>
        <v>0</v>
      </c>
      <c r="Q530" s="9"/>
      <c r="R530" s="9"/>
      <c r="S530" s="9"/>
      <c r="T530" s="9"/>
      <c r="U530" s="9"/>
      <c r="V530" s="9"/>
      <c r="W530" s="9">
        <v>0</v>
      </c>
      <c r="X530" s="9">
        <v>1</v>
      </c>
      <c r="Y530" s="9">
        <v>0</v>
      </c>
      <c r="Z530" s="9">
        <v>0</v>
      </c>
      <c r="AA530" s="9">
        <v>1</v>
      </c>
      <c r="AB530" s="9">
        <v>0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313</v>
      </c>
      <c r="H531" s="9" t="s">
        <v>314</v>
      </c>
      <c r="I531" s="9"/>
      <c r="J531" s="9"/>
      <c r="K531" s="9">
        <v>202</v>
      </c>
      <c r="L531" s="9">
        <v>2</v>
      </c>
      <c r="M531" s="9">
        <v>3</v>
      </c>
      <c r="N531" s="9" t="s">
        <v>181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315</v>
      </c>
      <c r="H532" s="9" t="s">
        <v>316</v>
      </c>
      <c r="I532" s="9"/>
      <c r="J532" s="9"/>
      <c r="K532" s="9">
        <v>222</v>
      </c>
      <c r="L532" s="9">
        <v>3</v>
      </c>
      <c r="M532" s="9">
        <v>3</v>
      </c>
      <c r="N532" s="9" t="s">
        <v>181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317</v>
      </c>
      <c r="H533" s="9" t="s">
        <v>318</v>
      </c>
      <c r="I533" s="9"/>
      <c r="J533" s="9"/>
      <c r="K533" s="9">
        <v>225</v>
      </c>
      <c r="L533" s="9">
        <v>4</v>
      </c>
      <c r="M533" s="9">
        <v>3</v>
      </c>
      <c r="N533" s="9" t="s">
        <v>181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319</v>
      </c>
      <c r="H534" s="9" t="s">
        <v>320</v>
      </c>
      <c r="I534" s="9"/>
      <c r="J534" s="9"/>
      <c r="K534" s="9">
        <v>226</v>
      </c>
      <c r="L534" s="9">
        <v>5</v>
      </c>
      <c r="M534" s="9">
        <v>3</v>
      </c>
      <c r="N534" s="9" t="s">
        <v>181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321</v>
      </c>
      <c r="H535" s="9" t="s">
        <v>322</v>
      </c>
      <c r="I535" s="9"/>
      <c r="J535" s="9"/>
      <c r="K535" s="9">
        <v>227</v>
      </c>
      <c r="L535" s="9">
        <v>6</v>
      </c>
      <c r="M535" s="9">
        <v>3</v>
      </c>
      <c r="N535" s="9" t="s">
        <v>181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323</v>
      </c>
      <c r="H536" s="9" t="s">
        <v>324</v>
      </c>
      <c r="I536" s="9"/>
      <c r="J536" s="9"/>
      <c r="K536" s="9">
        <v>228</v>
      </c>
      <c r="L536" s="9">
        <v>7</v>
      </c>
      <c r="M536" s="9">
        <v>3</v>
      </c>
      <c r="N536" s="9" t="s">
        <v>181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325</v>
      </c>
      <c r="H537" s="9" t="s">
        <v>326</v>
      </c>
      <c r="I537" s="9"/>
      <c r="J537" s="9"/>
      <c r="K537" s="9">
        <v>216</v>
      </c>
      <c r="L537" s="9">
        <v>8</v>
      </c>
      <c r="M537" s="9">
        <v>3</v>
      </c>
      <c r="N537" s="9" t="s">
        <v>181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327</v>
      </c>
      <c r="H538" s="9" t="s">
        <v>328</v>
      </c>
      <c r="I538" s="9"/>
      <c r="J538" s="9"/>
      <c r="K538" s="9">
        <v>223</v>
      </c>
      <c r="L538" s="9">
        <v>9</v>
      </c>
      <c r="M538" s="9">
        <v>3</v>
      </c>
      <c r="N538" s="9" t="s">
        <v>181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329</v>
      </c>
      <c r="H539" s="9" t="s">
        <v>330</v>
      </c>
      <c r="I539" s="9"/>
      <c r="J539" s="9"/>
      <c r="K539" s="9">
        <v>229</v>
      </c>
      <c r="L539" s="9">
        <v>10</v>
      </c>
      <c r="M539" s="9">
        <v>3</v>
      </c>
      <c r="N539" s="9" t="s">
        <v>181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331</v>
      </c>
      <c r="H540" s="9" t="s">
        <v>332</v>
      </c>
      <c r="I540" s="9"/>
      <c r="J540" s="9"/>
      <c r="K540" s="9">
        <v>203</v>
      </c>
      <c r="L540" s="9">
        <v>11</v>
      </c>
      <c r="M540" s="9">
        <v>3</v>
      </c>
      <c r="N540" s="9" t="s">
        <v>181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333</v>
      </c>
      <c r="H541" s="9" t="s">
        <v>334</v>
      </c>
      <c r="I541" s="9"/>
      <c r="J541" s="9"/>
      <c r="K541" s="9">
        <v>231</v>
      </c>
      <c r="L541" s="9">
        <v>12</v>
      </c>
      <c r="M541" s="9">
        <v>3</v>
      </c>
      <c r="N541" s="9" t="s">
        <v>181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335</v>
      </c>
      <c r="H542" s="9" t="s">
        <v>336</v>
      </c>
      <c r="I542" s="9"/>
      <c r="J542" s="9"/>
      <c r="K542" s="9">
        <v>204</v>
      </c>
      <c r="L542" s="9">
        <v>13</v>
      </c>
      <c r="M542" s="9">
        <v>3</v>
      </c>
      <c r="N542" s="9" t="s">
        <v>181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0</v>
      </c>
      <c r="G543" s="9" t="s">
        <v>337</v>
      </c>
      <c r="H543" s="9" t="s">
        <v>338</v>
      </c>
      <c r="I543" s="9"/>
      <c r="J543" s="9"/>
      <c r="K543" s="9">
        <v>205</v>
      </c>
      <c r="L543" s="9">
        <v>14</v>
      </c>
      <c r="M543" s="9">
        <v>3</v>
      </c>
      <c r="N543" s="9" t="s">
        <v>181</v>
      </c>
      <c r="O543" s="9">
        <v>2</v>
      </c>
      <c r="P543" s="9">
        <f ca="1">ROUND(Source!DK528,O543)</f>
        <v>0</v>
      </c>
      <c r="Q543" s="9"/>
      <c r="R543" s="9"/>
      <c r="S543" s="9"/>
      <c r="T543" s="9"/>
      <c r="U543" s="9"/>
      <c r="V543" s="9"/>
      <c r="W543" s="9">
        <v>0</v>
      </c>
      <c r="X543" s="9">
        <v>1</v>
      </c>
      <c r="Y543" s="9">
        <v>0</v>
      </c>
      <c r="Z543" s="9">
        <v>0</v>
      </c>
      <c r="AA543" s="9">
        <v>1</v>
      </c>
      <c r="AB543" s="9">
        <v>0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339</v>
      </c>
      <c r="H544" s="9" t="s">
        <v>340</v>
      </c>
      <c r="I544" s="9"/>
      <c r="J544" s="9"/>
      <c r="K544" s="9">
        <v>232</v>
      </c>
      <c r="L544" s="9">
        <v>15</v>
      </c>
      <c r="M544" s="9">
        <v>3</v>
      </c>
      <c r="N544" s="9" t="s">
        <v>181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341</v>
      </c>
      <c r="H545" s="9" t="s">
        <v>342</v>
      </c>
      <c r="I545" s="9"/>
      <c r="J545" s="9"/>
      <c r="K545" s="9">
        <v>214</v>
      </c>
      <c r="L545" s="9">
        <v>16</v>
      </c>
      <c r="M545" s="9">
        <v>3</v>
      </c>
      <c r="N545" s="9" t="s">
        <v>181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343</v>
      </c>
      <c r="H546" s="9" t="s">
        <v>344</v>
      </c>
      <c r="I546" s="9"/>
      <c r="J546" s="9"/>
      <c r="K546" s="9">
        <v>215</v>
      </c>
      <c r="L546" s="9">
        <v>17</v>
      </c>
      <c r="M546" s="9">
        <v>3</v>
      </c>
      <c r="N546" s="9" t="s">
        <v>181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0</v>
      </c>
      <c r="G547" s="9" t="s">
        <v>345</v>
      </c>
      <c r="H547" s="9" t="s">
        <v>346</v>
      </c>
      <c r="I547" s="9"/>
      <c r="J547" s="9"/>
      <c r="K547" s="9">
        <v>217</v>
      </c>
      <c r="L547" s="9">
        <v>18</v>
      </c>
      <c r="M547" s="9">
        <v>3</v>
      </c>
      <c r="N547" s="9" t="s">
        <v>181</v>
      </c>
      <c r="O547" s="9">
        <v>2</v>
      </c>
      <c r="P547" s="9">
        <f ca="1">ROUND(Source!EM528,O547)</f>
        <v>0</v>
      </c>
      <c r="Q547" s="9"/>
      <c r="R547" s="9"/>
      <c r="S547" s="9"/>
      <c r="T547" s="9"/>
      <c r="U547" s="9"/>
      <c r="V547" s="9"/>
      <c r="W547" s="9">
        <v>0</v>
      </c>
      <c r="X547" s="9">
        <v>1</v>
      </c>
      <c r="Y547" s="9">
        <v>0</v>
      </c>
      <c r="Z547" s="9">
        <v>0</v>
      </c>
      <c r="AA547" s="9">
        <v>1</v>
      </c>
      <c r="AB547" s="9">
        <v>0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347</v>
      </c>
      <c r="H548" s="9" t="s">
        <v>348</v>
      </c>
      <c r="I548" s="9"/>
      <c r="J548" s="9"/>
      <c r="K548" s="9">
        <v>230</v>
      </c>
      <c r="L548" s="9">
        <v>19</v>
      </c>
      <c r="M548" s="9">
        <v>3</v>
      </c>
      <c r="N548" s="9" t="s">
        <v>181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349</v>
      </c>
      <c r="H549" s="9" t="s">
        <v>350</v>
      </c>
      <c r="I549" s="9"/>
      <c r="J549" s="9"/>
      <c r="K549" s="9">
        <v>206</v>
      </c>
      <c r="L549" s="9">
        <v>20</v>
      </c>
      <c r="M549" s="9">
        <v>3</v>
      </c>
      <c r="N549" s="9" t="s">
        <v>181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0</v>
      </c>
      <c r="G550" s="9" t="s">
        <v>351</v>
      </c>
      <c r="H550" s="9" t="s">
        <v>352</v>
      </c>
      <c r="I550" s="9"/>
      <c r="J550" s="9"/>
      <c r="K550" s="9">
        <v>207</v>
      </c>
      <c r="L550" s="9">
        <v>21</v>
      </c>
      <c r="M550" s="9">
        <v>3</v>
      </c>
      <c r="N550" s="9" t="s">
        <v>181</v>
      </c>
      <c r="O550" s="9">
        <v>7</v>
      </c>
      <c r="P550" s="9">
        <f ca="1">ROUND(Source!DM528,O550)</f>
        <v>0</v>
      </c>
      <c r="Q550" s="9"/>
      <c r="R550" s="9"/>
      <c r="S550" s="9"/>
      <c r="T550" s="9"/>
      <c r="U550" s="9"/>
      <c r="V550" s="9"/>
      <c r="W550" s="9">
        <v>0</v>
      </c>
      <c r="X550" s="9">
        <v>1</v>
      </c>
      <c r="Y550" s="9">
        <v>0</v>
      </c>
      <c r="Z550" s="9">
        <v>0</v>
      </c>
      <c r="AA550" s="9">
        <v>1</v>
      </c>
      <c r="AB550" s="9">
        <v>0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353</v>
      </c>
      <c r="H551" s="9" t="s">
        <v>354</v>
      </c>
      <c r="I551" s="9"/>
      <c r="J551" s="9"/>
      <c r="K551" s="9">
        <v>208</v>
      </c>
      <c r="L551" s="9">
        <v>22</v>
      </c>
      <c r="M551" s="9">
        <v>3</v>
      </c>
      <c r="N551" s="9" t="s">
        <v>181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355</v>
      </c>
      <c r="H552" s="9" t="s">
        <v>356</v>
      </c>
      <c r="I552" s="9"/>
      <c r="J552" s="9"/>
      <c r="K552" s="9">
        <v>209</v>
      </c>
      <c r="L552" s="9">
        <v>23</v>
      </c>
      <c r="M552" s="9">
        <v>3</v>
      </c>
      <c r="N552" s="9" t="s">
        <v>181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357</v>
      </c>
      <c r="H553" s="9" t="s">
        <v>358</v>
      </c>
      <c r="I553" s="9"/>
      <c r="J553" s="9"/>
      <c r="K553" s="9">
        <v>233</v>
      </c>
      <c r="L553" s="9">
        <v>24</v>
      </c>
      <c r="M553" s="9">
        <v>3</v>
      </c>
      <c r="N553" s="9" t="s">
        <v>181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0</v>
      </c>
      <c r="G554" s="9" t="s">
        <v>359</v>
      </c>
      <c r="H554" s="9" t="s">
        <v>360</v>
      </c>
      <c r="I554" s="9"/>
      <c r="J554" s="9"/>
      <c r="K554" s="9">
        <v>210</v>
      </c>
      <c r="L554" s="9">
        <v>25</v>
      </c>
      <c r="M554" s="9">
        <v>3</v>
      </c>
      <c r="N554" s="9" t="s">
        <v>181</v>
      </c>
      <c r="O554" s="9">
        <v>2</v>
      </c>
      <c r="P554" s="9">
        <f ca="1">ROUND(Source!DP528,O554)</f>
        <v>0</v>
      </c>
      <c r="Q554" s="9"/>
      <c r="R554" s="9"/>
      <c r="S554" s="9"/>
      <c r="T554" s="9"/>
      <c r="U554" s="9"/>
      <c r="V554" s="9"/>
      <c r="W554" s="9">
        <v>0</v>
      </c>
      <c r="X554" s="9">
        <v>1</v>
      </c>
      <c r="Y554" s="9">
        <v>0</v>
      </c>
      <c r="Z554" s="9">
        <v>0</v>
      </c>
      <c r="AA554" s="9">
        <v>1</v>
      </c>
      <c r="AB554" s="9">
        <v>0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0</v>
      </c>
      <c r="G555" s="9" t="s">
        <v>361</v>
      </c>
      <c r="H555" s="9" t="s">
        <v>362</v>
      </c>
      <c r="I555" s="9"/>
      <c r="J555" s="9"/>
      <c r="K555" s="9">
        <v>211</v>
      </c>
      <c r="L555" s="9">
        <v>26</v>
      </c>
      <c r="M555" s="9">
        <v>3</v>
      </c>
      <c r="N555" s="9" t="s">
        <v>181</v>
      </c>
      <c r="O555" s="9">
        <v>2</v>
      </c>
      <c r="P555" s="9">
        <f ca="1">ROUND(Source!DQ528,O555)</f>
        <v>0</v>
      </c>
      <c r="Q555" s="9"/>
      <c r="R555" s="9"/>
      <c r="S555" s="9"/>
      <c r="T555" s="9"/>
      <c r="U555" s="9"/>
      <c r="V555" s="9"/>
      <c r="W555" s="9">
        <v>0</v>
      </c>
      <c r="X555" s="9">
        <v>1</v>
      </c>
      <c r="Y555" s="9">
        <v>0</v>
      </c>
      <c r="Z555" s="9">
        <v>0</v>
      </c>
      <c r="AA555" s="9">
        <v>1</v>
      </c>
      <c r="AB555" s="9">
        <v>0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0</v>
      </c>
      <c r="G556" s="9" t="s">
        <v>363</v>
      </c>
      <c r="H556" s="9" t="s">
        <v>364</v>
      </c>
      <c r="I556" s="9"/>
      <c r="J556" s="9"/>
      <c r="K556" s="9">
        <v>224</v>
      </c>
      <c r="L556" s="9">
        <v>27</v>
      </c>
      <c r="M556" s="9">
        <v>3</v>
      </c>
      <c r="N556" s="9" t="s">
        <v>181</v>
      </c>
      <c r="O556" s="9">
        <v>2</v>
      </c>
      <c r="P556" s="9">
        <f ca="1">ROUND(Source!EJ528,O556)</f>
        <v>0</v>
      </c>
      <c r="Q556" s="9"/>
      <c r="R556" s="9"/>
      <c r="S556" s="9"/>
      <c r="T556" s="9"/>
      <c r="U556" s="9"/>
      <c r="V556" s="9"/>
      <c r="W556" s="9">
        <v>0</v>
      </c>
      <c r="X556" s="9">
        <v>1</v>
      </c>
      <c r="Y556" s="9">
        <v>0</v>
      </c>
      <c r="Z556" s="9">
        <v>0</v>
      </c>
      <c r="AA556" s="9">
        <v>1</v>
      </c>
      <c r="AB556" s="9">
        <v>0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621</v>
      </c>
      <c r="H557" s="9" t="s">
        <v>622</v>
      </c>
      <c r="I557" s="9"/>
      <c r="J557" s="9"/>
      <c r="K557" s="9">
        <v>212</v>
      </c>
      <c r="L557" s="9">
        <v>28</v>
      </c>
      <c r="M557" s="9">
        <v>1</v>
      </c>
      <c r="N557" s="9" t="s">
        <v>181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365</v>
      </c>
      <c r="H558" s="9" t="s">
        <v>623</v>
      </c>
      <c r="I558" s="9"/>
      <c r="J558" s="9"/>
      <c r="K558" s="9">
        <v>212</v>
      </c>
      <c r="L558" s="9">
        <v>29</v>
      </c>
      <c r="M558" s="9">
        <v>1</v>
      </c>
      <c r="N558" s="9" t="s">
        <v>181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624</v>
      </c>
      <c r="H559" s="9" t="s">
        <v>625</v>
      </c>
      <c r="I559" s="9"/>
      <c r="J559" s="9"/>
      <c r="K559" s="9">
        <v>212</v>
      </c>
      <c r="L559" s="9">
        <v>30</v>
      </c>
      <c r="M559" s="9">
        <v>1</v>
      </c>
      <c r="N559" s="9" t="s">
        <v>181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626</v>
      </c>
      <c r="H560" s="9" t="s">
        <v>627</v>
      </c>
      <c r="I560" s="9"/>
      <c r="J560" s="9"/>
      <c r="K560" s="9">
        <v>212</v>
      </c>
      <c r="L560" s="9">
        <v>31</v>
      </c>
      <c r="M560" s="9">
        <v>1</v>
      </c>
      <c r="N560" s="9" t="s">
        <v>181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628</v>
      </c>
      <c r="H561" s="9" t="s">
        <v>629</v>
      </c>
      <c r="I561" s="9"/>
      <c r="J561" s="9"/>
      <c r="K561" s="9">
        <v>212</v>
      </c>
      <c r="L561" s="9">
        <v>32</v>
      </c>
      <c r="M561" s="9">
        <v>1</v>
      </c>
      <c r="N561" s="9" t="s">
        <v>181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630</v>
      </c>
      <c r="H562" s="9" t="s">
        <v>631</v>
      </c>
      <c r="I562" s="9"/>
      <c r="J562" s="9"/>
      <c r="K562" s="9">
        <v>212</v>
      </c>
      <c r="L562" s="9">
        <v>33</v>
      </c>
      <c r="M562" s="9">
        <v>1</v>
      </c>
      <c r="N562" s="9" t="s">
        <v>181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632</v>
      </c>
      <c r="H563" s="9" t="s">
        <v>633</v>
      </c>
      <c r="I563" s="9"/>
      <c r="J563" s="9"/>
      <c r="K563" s="9">
        <v>212</v>
      </c>
      <c r="L563" s="9">
        <v>34</v>
      </c>
      <c r="M563" s="9">
        <v>1</v>
      </c>
      <c r="N563" s="9" t="s">
        <v>181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634</v>
      </c>
      <c r="H564" s="9" t="s">
        <v>129</v>
      </c>
      <c r="I564" s="9"/>
      <c r="J564" s="9"/>
      <c r="K564" s="9">
        <v>212</v>
      </c>
      <c r="L564" s="9">
        <v>35</v>
      </c>
      <c r="M564" s="9">
        <v>1</v>
      </c>
      <c r="N564" s="9" t="s">
        <v>181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635</v>
      </c>
      <c r="H565" s="9" t="s">
        <v>636</v>
      </c>
      <c r="I565" s="9"/>
      <c r="J565" s="9"/>
      <c r="K565" s="9">
        <v>212</v>
      </c>
      <c r="L565" s="9">
        <v>36</v>
      </c>
      <c r="M565" s="9">
        <v>1</v>
      </c>
      <c r="N565" s="9" t="s">
        <v>181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0</v>
      </c>
      <c r="C566" s="9">
        <v>0</v>
      </c>
      <c r="D566" s="9">
        <v>2</v>
      </c>
      <c r="E566" s="9">
        <v>0</v>
      </c>
      <c r="F566" s="9">
        <f ca="1">ROUND(F547,O566)</f>
        <v>0</v>
      </c>
      <c r="G566" s="9" t="s">
        <v>637</v>
      </c>
      <c r="H566" s="9" t="s">
        <v>638</v>
      </c>
      <c r="I566" s="9"/>
      <c r="J566" s="9"/>
      <c r="K566" s="9">
        <v>212</v>
      </c>
      <c r="L566" s="9">
        <v>37</v>
      </c>
      <c r="M566" s="9">
        <v>1</v>
      </c>
      <c r="N566" s="9" t="s">
        <v>181</v>
      </c>
      <c r="O566" s="9">
        <v>2</v>
      </c>
      <c r="P566" s="9">
        <f ca="1">ROUND(P547,O566)</f>
        <v>0</v>
      </c>
      <c r="Q566" s="9"/>
      <c r="R566" s="9"/>
      <c r="S566" s="9"/>
      <c r="T566" s="9"/>
      <c r="U566" s="9"/>
      <c r="V566" s="9"/>
      <c r="W566" s="9">
        <v>0</v>
      </c>
      <c r="X566" s="9">
        <v>1</v>
      </c>
      <c r="Y566" s="9">
        <v>0</v>
      </c>
      <c r="Z566" s="9">
        <v>0</v>
      </c>
      <c r="AA566" s="9">
        <v>1</v>
      </c>
      <c r="AB566" s="9">
        <v>0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639</v>
      </c>
      <c r="H567" s="9" t="s">
        <v>640</v>
      </c>
      <c r="I567" s="9"/>
      <c r="J567" s="9"/>
      <c r="K567" s="9">
        <v>212</v>
      </c>
      <c r="L567" s="9">
        <v>38</v>
      </c>
      <c r="M567" s="9">
        <v>1</v>
      </c>
      <c r="N567" s="9" t="s">
        <v>181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641</v>
      </c>
      <c r="H568" s="9" t="s">
        <v>642</v>
      </c>
      <c r="I568" s="9"/>
      <c r="J568" s="9"/>
      <c r="K568" s="9">
        <v>212</v>
      </c>
      <c r="L568" s="9">
        <v>39</v>
      </c>
      <c r="M568" s="9">
        <v>1</v>
      </c>
      <c r="N568" s="9" t="s">
        <v>181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100910.13</v>
      </c>
      <c r="P570" s="7">
        <f ca="1" t="shared" si="320"/>
        <v>67964.96</v>
      </c>
      <c r="Q570" s="7">
        <f ca="1" t="shared" si="320"/>
        <v>10662.2</v>
      </c>
      <c r="R570" s="7">
        <f ca="1" t="shared" si="320"/>
        <v>6403.08</v>
      </c>
      <c r="S570" s="7">
        <f ca="1" t="shared" si="320"/>
        <v>15879.89</v>
      </c>
      <c r="T570" s="7">
        <f t="shared" si="320"/>
        <v>0</v>
      </c>
      <c r="U570" s="7">
        <f ca="1">U435+U528</f>
        <v>20.780684</v>
      </c>
      <c r="V570" s="7">
        <f ca="1">V435+V528</f>
        <v>7.1993105</v>
      </c>
      <c r="W570" s="7">
        <f>ROUND(W435+W528,2)</f>
        <v>0</v>
      </c>
      <c r="X570" s="7">
        <f ca="1">ROUND(X435+X528,2)</f>
        <v>22951.46</v>
      </c>
      <c r="Y570" s="7">
        <f ca="1">ROUND(Y435+Y528,2)</f>
        <v>13369.78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137231.37</v>
      </c>
      <c r="AS570" s="7">
        <f ca="1" t="shared" si="321"/>
        <v>137231.37</v>
      </c>
      <c r="AT570" s="7">
        <f ca="1" t="shared" si="321"/>
        <v>0</v>
      </c>
      <c r="AU570" s="7">
        <f ca="1" t="shared" si="321"/>
        <v>0</v>
      </c>
      <c r="AV570" s="7">
        <f ca="1" t="shared" si="321"/>
        <v>67964.96</v>
      </c>
      <c r="AW570" s="7">
        <f ca="1" t="shared" si="321"/>
        <v>67964.96</v>
      </c>
      <c r="AX570" s="7">
        <f ca="1" t="shared" si="321"/>
        <v>0</v>
      </c>
      <c r="AY570" s="7">
        <f ca="1" t="shared" si="321"/>
        <v>67964.96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100910.13</v>
      </c>
      <c r="DH570" s="4">
        <f ca="1" t="shared" si="322"/>
        <v>67964.96</v>
      </c>
      <c r="DI570" s="4">
        <f ca="1" t="shared" si="322"/>
        <v>10662.2</v>
      </c>
      <c r="DJ570" s="4">
        <f ca="1" t="shared" si="322"/>
        <v>6403.08</v>
      </c>
      <c r="DK570" s="4">
        <f ca="1" t="shared" si="322"/>
        <v>15879.89</v>
      </c>
      <c r="DL570" s="4">
        <f t="shared" si="322"/>
        <v>0</v>
      </c>
      <c r="DM570" s="4">
        <f ca="1">DM435+DM528</f>
        <v>20.780684</v>
      </c>
      <c r="DN570" s="4">
        <f ca="1">DN435+DN528</f>
        <v>7.1993105</v>
      </c>
      <c r="DO570" s="4">
        <f>ROUND(DO435+DO528,2)</f>
        <v>0</v>
      </c>
      <c r="DP570" s="4">
        <f ca="1">ROUND(DP435+DP528,2)</f>
        <v>22951.46</v>
      </c>
      <c r="DQ570" s="4">
        <f ca="1">ROUND(DQ435+DQ528,2)</f>
        <v>13369.78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137231.37</v>
      </c>
      <c r="EK570" s="4">
        <f ca="1" t="shared" si="323"/>
        <v>137231.37</v>
      </c>
      <c r="EL570" s="4">
        <f ca="1" t="shared" si="323"/>
        <v>0</v>
      </c>
      <c r="EM570" s="4">
        <f ca="1" t="shared" si="323"/>
        <v>0</v>
      </c>
      <c r="EN570" s="4">
        <f ca="1" t="shared" si="323"/>
        <v>67964.96</v>
      </c>
      <c r="EO570" s="4">
        <f ca="1" t="shared" si="323"/>
        <v>67964.96</v>
      </c>
      <c r="EP570" s="4">
        <f ca="1" t="shared" si="323"/>
        <v>0</v>
      </c>
      <c r="EQ570" s="4">
        <f ca="1" t="shared" si="323"/>
        <v>67964.96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100910.13</v>
      </c>
      <c r="G572" s="9" t="s">
        <v>311</v>
      </c>
      <c r="H572" s="9" t="s">
        <v>312</v>
      </c>
      <c r="I572" s="9"/>
      <c r="J572" s="9"/>
      <c r="K572" s="9">
        <v>201</v>
      </c>
      <c r="L572" s="9">
        <v>1</v>
      </c>
      <c r="M572" s="9">
        <v>3</v>
      </c>
      <c r="N572" s="9" t="s">
        <v>181</v>
      </c>
      <c r="O572" s="9">
        <v>2</v>
      </c>
      <c r="P572" s="9">
        <f ca="1">ROUND(Source!DG570,O572)</f>
        <v>100910.13</v>
      </c>
      <c r="Q572" s="9"/>
      <c r="R572" s="9"/>
      <c r="S572" s="9"/>
      <c r="T572" s="9"/>
      <c r="U572" s="9"/>
      <c r="V572" s="9"/>
      <c r="W572" s="9">
        <v>100910.13</v>
      </c>
      <c r="X572" s="9">
        <v>1</v>
      </c>
      <c r="Y572" s="9">
        <v>100910.13</v>
      </c>
      <c r="Z572" s="9">
        <v>100910.13</v>
      </c>
      <c r="AA572" s="9">
        <v>1</v>
      </c>
      <c r="AB572" s="9">
        <v>100910.13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67964.96</v>
      </c>
      <c r="G573" s="9" t="s">
        <v>313</v>
      </c>
      <c r="H573" s="9" t="s">
        <v>314</v>
      </c>
      <c r="I573" s="9"/>
      <c r="J573" s="9"/>
      <c r="K573" s="9">
        <v>202</v>
      </c>
      <c r="L573" s="9">
        <v>2</v>
      </c>
      <c r="M573" s="9">
        <v>3</v>
      </c>
      <c r="N573" s="9" t="s">
        <v>181</v>
      </c>
      <c r="O573" s="9">
        <v>2</v>
      </c>
      <c r="P573" s="9">
        <f ca="1">ROUND(Source!DH570,O573)</f>
        <v>67964.96</v>
      </c>
      <c r="Q573" s="9"/>
      <c r="R573" s="9"/>
      <c r="S573" s="9"/>
      <c r="T573" s="9"/>
      <c r="U573" s="9"/>
      <c r="V573" s="9"/>
      <c r="W573" s="9">
        <v>67964.96</v>
      </c>
      <c r="X573" s="9">
        <v>1</v>
      </c>
      <c r="Y573" s="9">
        <v>67964.96</v>
      </c>
      <c r="Z573" s="9">
        <v>67964.96</v>
      </c>
      <c r="AA573" s="9">
        <v>1</v>
      </c>
      <c r="AB573" s="9">
        <v>67964.96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315</v>
      </c>
      <c r="H574" s="9" t="s">
        <v>316</v>
      </c>
      <c r="I574" s="9"/>
      <c r="J574" s="9"/>
      <c r="K574" s="9">
        <v>222</v>
      </c>
      <c r="L574" s="9">
        <v>3</v>
      </c>
      <c r="M574" s="9">
        <v>3</v>
      </c>
      <c r="N574" s="9" t="s">
        <v>181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67964.96</v>
      </c>
      <c r="G575" s="9" t="s">
        <v>317</v>
      </c>
      <c r="H575" s="9" t="s">
        <v>318</v>
      </c>
      <c r="I575" s="9"/>
      <c r="J575" s="9"/>
      <c r="K575" s="9">
        <v>225</v>
      </c>
      <c r="L575" s="9">
        <v>4</v>
      </c>
      <c r="M575" s="9">
        <v>3</v>
      </c>
      <c r="N575" s="9" t="s">
        <v>181</v>
      </c>
      <c r="O575" s="9">
        <v>2</v>
      </c>
      <c r="P575" s="9">
        <f ca="1">ROUND(Source!EN570,O575)</f>
        <v>67964.96</v>
      </c>
      <c r="Q575" s="9"/>
      <c r="R575" s="9"/>
      <c r="S575" s="9"/>
      <c r="T575" s="9"/>
      <c r="U575" s="9"/>
      <c r="V575" s="9"/>
      <c r="W575" s="9">
        <v>67964.96</v>
      </c>
      <c r="X575" s="9">
        <v>1</v>
      </c>
      <c r="Y575" s="9">
        <v>67964.96</v>
      </c>
      <c r="Z575" s="9">
        <v>67964.96</v>
      </c>
      <c r="AA575" s="9">
        <v>1</v>
      </c>
      <c r="AB575" s="9">
        <v>67964.96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67964.96</v>
      </c>
      <c r="G576" s="9" t="s">
        <v>319</v>
      </c>
      <c r="H576" s="9" t="s">
        <v>320</v>
      </c>
      <c r="I576" s="9"/>
      <c r="J576" s="9"/>
      <c r="K576" s="9">
        <v>226</v>
      </c>
      <c r="L576" s="9">
        <v>5</v>
      </c>
      <c r="M576" s="9">
        <v>3</v>
      </c>
      <c r="N576" s="9" t="s">
        <v>181</v>
      </c>
      <c r="O576" s="9">
        <v>2</v>
      </c>
      <c r="P576" s="9">
        <f ca="1">ROUND(Source!EO570,O576)</f>
        <v>67964.96</v>
      </c>
      <c r="Q576" s="9"/>
      <c r="R576" s="9"/>
      <c r="S576" s="9"/>
      <c r="T576" s="9"/>
      <c r="U576" s="9"/>
      <c r="V576" s="9"/>
      <c r="W576" s="9">
        <v>67964.96</v>
      </c>
      <c r="X576" s="9">
        <v>1</v>
      </c>
      <c r="Y576" s="9">
        <v>67964.96</v>
      </c>
      <c r="Z576" s="9">
        <v>67964.96</v>
      </c>
      <c r="AA576" s="9">
        <v>1</v>
      </c>
      <c r="AB576" s="9">
        <v>67964.96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321</v>
      </c>
      <c r="H577" s="9" t="s">
        <v>322</v>
      </c>
      <c r="I577" s="9"/>
      <c r="J577" s="9"/>
      <c r="K577" s="9">
        <v>227</v>
      </c>
      <c r="L577" s="9">
        <v>6</v>
      </c>
      <c r="M577" s="9">
        <v>3</v>
      </c>
      <c r="N577" s="9" t="s">
        <v>181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67964.96</v>
      </c>
      <c r="G578" s="9" t="s">
        <v>323</v>
      </c>
      <c r="H578" s="9" t="s">
        <v>324</v>
      </c>
      <c r="I578" s="9"/>
      <c r="J578" s="9"/>
      <c r="K578" s="9">
        <v>228</v>
      </c>
      <c r="L578" s="9">
        <v>7</v>
      </c>
      <c r="M578" s="9">
        <v>3</v>
      </c>
      <c r="N578" s="9" t="s">
        <v>181</v>
      </c>
      <c r="O578" s="9">
        <v>2</v>
      </c>
      <c r="P578" s="9">
        <f ca="1">ROUND(Source!EQ570,O578)</f>
        <v>67964.96</v>
      </c>
      <c r="Q578" s="9"/>
      <c r="R578" s="9"/>
      <c r="S578" s="9"/>
      <c r="T578" s="9"/>
      <c r="U578" s="9"/>
      <c r="V578" s="9"/>
      <c r="W578" s="9">
        <v>67964.96</v>
      </c>
      <c r="X578" s="9">
        <v>1</v>
      </c>
      <c r="Y578" s="9">
        <v>67964.96</v>
      </c>
      <c r="Z578" s="9">
        <v>67964.96</v>
      </c>
      <c r="AA578" s="9">
        <v>1</v>
      </c>
      <c r="AB578" s="9">
        <v>67964.96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325</v>
      </c>
      <c r="H579" s="9" t="s">
        <v>326</v>
      </c>
      <c r="I579" s="9"/>
      <c r="J579" s="9"/>
      <c r="K579" s="9">
        <v>216</v>
      </c>
      <c r="L579" s="9">
        <v>8</v>
      </c>
      <c r="M579" s="9">
        <v>3</v>
      </c>
      <c r="N579" s="9" t="s">
        <v>181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327</v>
      </c>
      <c r="H580" s="9" t="s">
        <v>328</v>
      </c>
      <c r="I580" s="9"/>
      <c r="J580" s="9"/>
      <c r="K580" s="9">
        <v>223</v>
      </c>
      <c r="L580" s="9">
        <v>9</v>
      </c>
      <c r="M580" s="9">
        <v>3</v>
      </c>
      <c r="N580" s="9" t="s">
        <v>181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329</v>
      </c>
      <c r="H581" s="9" t="s">
        <v>330</v>
      </c>
      <c r="I581" s="9"/>
      <c r="J581" s="9"/>
      <c r="K581" s="9">
        <v>229</v>
      </c>
      <c r="L581" s="9">
        <v>10</v>
      </c>
      <c r="M581" s="9">
        <v>3</v>
      </c>
      <c r="N581" s="9" t="s">
        <v>181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10662.2</v>
      </c>
      <c r="G582" s="9" t="s">
        <v>331</v>
      </c>
      <c r="H582" s="9" t="s">
        <v>332</v>
      </c>
      <c r="I582" s="9"/>
      <c r="J582" s="9"/>
      <c r="K582" s="9">
        <v>203</v>
      </c>
      <c r="L582" s="9">
        <v>11</v>
      </c>
      <c r="M582" s="9">
        <v>3</v>
      </c>
      <c r="N582" s="9" t="s">
        <v>181</v>
      </c>
      <c r="O582" s="9">
        <v>2</v>
      </c>
      <c r="P582" s="9">
        <f ca="1">ROUND(Source!DI570,O582)</f>
        <v>10662.2</v>
      </c>
      <c r="Q582" s="9"/>
      <c r="R582" s="9"/>
      <c r="S582" s="9"/>
      <c r="T582" s="9"/>
      <c r="U582" s="9"/>
      <c r="V582" s="9"/>
      <c r="W582" s="9">
        <v>10662.2</v>
      </c>
      <c r="X582" s="9">
        <v>1</v>
      </c>
      <c r="Y582" s="9">
        <v>10662.2</v>
      </c>
      <c r="Z582" s="9">
        <v>10662.2</v>
      </c>
      <c r="AA582" s="9">
        <v>1</v>
      </c>
      <c r="AB582" s="9">
        <v>10662.2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333</v>
      </c>
      <c r="H583" s="9" t="s">
        <v>334</v>
      </c>
      <c r="I583" s="9"/>
      <c r="J583" s="9"/>
      <c r="K583" s="9">
        <v>231</v>
      </c>
      <c r="L583" s="9">
        <v>12</v>
      </c>
      <c r="M583" s="9">
        <v>3</v>
      </c>
      <c r="N583" s="9" t="s">
        <v>181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6403.08</v>
      </c>
      <c r="G584" s="9" t="s">
        <v>335</v>
      </c>
      <c r="H584" s="9" t="s">
        <v>336</v>
      </c>
      <c r="I584" s="9"/>
      <c r="J584" s="9"/>
      <c r="K584" s="9">
        <v>204</v>
      </c>
      <c r="L584" s="9">
        <v>13</v>
      </c>
      <c r="M584" s="9">
        <v>3</v>
      </c>
      <c r="N584" s="9" t="s">
        <v>181</v>
      </c>
      <c r="O584" s="9">
        <v>2</v>
      </c>
      <c r="P584" s="9">
        <f ca="1">ROUND(Source!DJ570,O584)</f>
        <v>6403.08</v>
      </c>
      <c r="Q584" s="9"/>
      <c r="R584" s="9"/>
      <c r="S584" s="9"/>
      <c r="T584" s="9"/>
      <c r="U584" s="9"/>
      <c r="V584" s="9"/>
      <c r="W584" s="9">
        <v>6403.08</v>
      </c>
      <c r="X584" s="9">
        <v>1</v>
      </c>
      <c r="Y584" s="9">
        <v>6403.08</v>
      </c>
      <c r="Z584" s="9">
        <v>6403.08</v>
      </c>
      <c r="AA584" s="9">
        <v>1</v>
      </c>
      <c r="AB584" s="9">
        <v>6403.08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15879.89</v>
      </c>
      <c r="G585" s="9" t="s">
        <v>337</v>
      </c>
      <c r="H585" s="9" t="s">
        <v>338</v>
      </c>
      <c r="I585" s="9"/>
      <c r="J585" s="9"/>
      <c r="K585" s="9">
        <v>205</v>
      </c>
      <c r="L585" s="9">
        <v>14</v>
      </c>
      <c r="M585" s="9">
        <v>3</v>
      </c>
      <c r="N585" s="9" t="s">
        <v>181</v>
      </c>
      <c r="O585" s="9">
        <v>2</v>
      </c>
      <c r="P585" s="9">
        <f ca="1">ROUND(Source!DK570,O585)</f>
        <v>15879.89</v>
      </c>
      <c r="Q585" s="9"/>
      <c r="R585" s="9"/>
      <c r="S585" s="9"/>
      <c r="T585" s="9"/>
      <c r="U585" s="9"/>
      <c r="V585" s="9"/>
      <c r="W585" s="9">
        <v>15879.89</v>
      </c>
      <c r="X585" s="9">
        <v>1</v>
      </c>
      <c r="Y585" s="9">
        <v>15879.89</v>
      </c>
      <c r="Z585" s="9">
        <v>15879.89</v>
      </c>
      <c r="AA585" s="9">
        <v>1</v>
      </c>
      <c r="AB585" s="9">
        <v>15879.89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339</v>
      </c>
      <c r="H586" s="9" t="s">
        <v>340</v>
      </c>
      <c r="I586" s="9"/>
      <c r="J586" s="9"/>
      <c r="K586" s="9">
        <v>232</v>
      </c>
      <c r="L586" s="9">
        <v>15</v>
      </c>
      <c r="M586" s="9">
        <v>3</v>
      </c>
      <c r="N586" s="9" t="s">
        <v>181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137231.37</v>
      </c>
      <c r="G587" s="9" t="s">
        <v>341</v>
      </c>
      <c r="H587" s="9" t="s">
        <v>342</v>
      </c>
      <c r="I587" s="9"/>
      <c r="J587" s="9"/>
      <c r="K587" s="9">
        <v>214</v>
      </c>
      <c r="L587" s="9">
        <v>16</v>
      </c>
      <c r="M587" s="9">
        <v>3</v>
      </c>
      <c r="N587" s="9" t="s">
        <v>181</v>
      </c>
      <c r="O587" s="9">
        <v>2</v>
      </c>
      <c r="P587" s="9">
        <f ca="1">ROUND(Source!EK570,O587)</f>
        <v>137231.37</v>
      </c>
      <c r="Q587" s="9"/>
      <c r="R587" s="9"/>
      <c r="S587" s="9"/>
      <c r="T587" s="9"/>
      <c r="U587" s="9"/>
      <c r="V587" s="9"/>
      <c r="W587" s="9">
        <v>137231.37</v>
      </c>
      <c r="X587" s="9">
        <v>1</v>
      </c>
      <c r="Y587" s="9">
        <v>137231.37</v>
      </c>
      <c r="Z587" s="9">
        <v>137231.37</v>
      </c>
      <c r="AA587" s="9">
        <v>1</v>
      </c>
      <c r="AB587" s="9">
        <v>137231.37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0</v>
      </c>
      <c r="G588" s="9" t="s">
        <v>343</v>
      </c>
      <c r="H588" s="9" t="s">
        <v>344</v>
      </c>
      <c r="I588" s="9"/>
      <c r="J588" s="9"/>
      <c r="K588" s="9">
        <v>215</v>
      </c>
      <c r="L588" s="9">
        <v>17</v>
      </c>
      <c r="M588" s="9">
        <v>3</v>
      </c>
      <c r="N588" s="9" t="s">
        <v>181</v>
      </c>
      <c r="O588" s="9">
        <v>2</v>
      </c>
      <c r="P588" s="9">
        <f ca="1">ROUND(Source!EL570,O588)</f>
        <v>0</v>
      </c>
      <c r="Q588" s="9"/>
      <c r="R588" s="9"/>
      <c r="S588" s="9"/>
      <c r="T588" s="9"/>
      <c r="U588" s="9"/>
      <c r="V588" s="9"/>
      <c r="W588" s="9">
        <v>0</v>
      </c>
      <c r="X588" s="9">
        <v>1</v>
      </c>
      <c r="Y588" s="9">
        <v>0</v>
      </c>
      <c r="Z588" s="9">
        <v>0</v>
      </c>
      <c r="AA588" s="9">
        <v>1</v>
      </c>
      <c r="AB588" s="9">
        <v>0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0</v>
      </c>
      <c r="G589" s="9" t="s">
        <v>345</v>
      </c>
      <c r="H589" s="9" t="s">
        <v>346</v>
      </c>
      <c r="I589" s="9"/>
      <c r="J589" s="9"/>
      <c r="K589" s="9">
        <v>217</v>
      </c>
      <c r="L589" s="9">
        <v>18</v>
      </c>
      <c r="M589" s="9">
        <v>3</v>
      </c>
      <c r="N589" s="9" t="s">
        <v>181</v>
      </c>
      <c r="O589" s="9">
        <v>2</v>
      </c>
      <c r="P589" s="9">
        <f ca="1">ROUND(Source!EM570,O589)</f>
        <v>0</v>
      </c>
      <c r="Q589" s="9"/>
      <c r="R589" s="9"/>
      <c r="S589" s="9"/>
      <c r="T589" s="9"/>
      <c r="U589" s="9"/>
      <c r="V589" s="9"/>
      <c r="W589" s="9">
        <v>0</v>
      </c>
      <c r="X589" s="9">
        <v>1</v>
      </c>
      <c r="Y589" s="9">
        <v>0</v>
      </c>
      <c r="Z589" s="9">
        <v>0</v>
      </c>
      <c r="AA589" s="9">
        <v>1</v>
      </c>
      <c r="AB589" s="9">
        <v>0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347</v>
      </c>
      <c r="H590" s="9" t="s">
        <v>348</v>
      </c>
      <c r="I590" s="9"/>
      <c r="J590" s="9"/>
      <c r="K590" s="9">
        <v>230</v>
      </c>
      <c r="L590" s="9">
        <v>19</v>
      </c>
      <c r="M590" s="9">
        <v>3</v>
      </c>
      <c r="N590" s="9" t="s">
        <v>181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349</v>
      </c>
      <c r="H591" s="9" t="s">
        <v>350</v>
      </c>
      <c r="I591" s="9"/>
      <c r="J591" s="9"/>
      <c r="K591" s="9">
        <v>206</v>
      </c>
      <c r="L591" s="9">
        <v>20</v>
      </c>
      <c r="M591" s="9">
        <v>3</v>
      </c>
      <c r="N591" s="9" t="s">
        <v>181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20.780684</v>
      </c>
      <c r="G592" s="9" t="s">
        <v>351</v>
      </c>
      <c r="H592" s="9" t="s">
        <v>352</v>
      </c>
      <c r="I592" s="9"/>
      <c r="J592" s="9"/>
      <c r="K592" s="9">
        <v>207</v>
      </c>
      <c r="L592" s="9">
        <v>21</v>
      </c>
      <c r="M592" s="9">
        <v>3</v>
      </c>
      <c r="N592" s="9" t="s">
        <v>181</v>
      </c>
      <c r="O592" s="9">
        <v>7</v>
      </c>
      <c r="P592" s="9">
        <f ca="1">ROUND(Source!DM570,O592)</f>
        <v>20.780684</v>
      </c>
      <c r="Q592" s="9"/>
      <c r="R592" s="9"/>
      <c r="S592" s="9"/>
      <c r="T592" s="9"/>
      <c r="U592" s="9"/>
      <c r="V592" s="9"/>
      <c r="W592" s="9">
        <v>20.780684</v>
      </c>
      <c r="X592" s="9">
        <v>1</v>
      </c>
      <c r="Y592" s="9">
        <v>20.780684</v>
      </c>
      <c r="Z592" s="9">
        <v>20.780684</v>
      </c>
      <c r="AA592" s="9">
        <v>1</v>
      </c>
      <c r="AB592" s="9">
        <v>20.780684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7.1993105</v>
      </c>
      <c r="G593" s="9" t="s">
        <v>353</v>
      </c>
      <c r="H593" s="9" t="s">
        <v>354</v>
      </c>
      <c r="I593" s="9"/>
      <c r="J593" s="9"/>
      <c r="K593" s="9">
        <v>208</v>
      </c>
      <c r="L593" s="9">
        <v>22</v>
      </c>
      <c r="M593" s="9">
        <v>3</v>
      </c>
      <c r="N593" s="9" t="s">
        <v>181</v>
      </c>
      <c r="O593" s="9">
        <v>7</v>
      </c>
      <c r="P593" s="9">
        <f ca="1">ROUND(Source!DN570,O593)</f>
        <v>7.1993105</v>
      </c>
      <c r="Q593" s="9"/>
      <c r="R593" s="9"/>
      <c r="S593" s="9"/>
      <c r="T593" s="9"/>
      <c r="U593" s="9"/>
      <c r="V593" s="9"/>
      <c r="W593" s="9">
        <v>7.1993105</v>
      </c>
      <c r="X593" s="9">
        <v>1</v>
      </c>
      <c r="Y593" s="9">
        <v>7.1993105</v>
      </c>
      <c r="Z593" s="9">
        <v>7.1993105</v>
      </c>
      <c r="AA593" s="9">
        <v>1</v>
      </c>
      <c r="AB593" s="9">
        <v>7.1993105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355</v>
      </c>
      <c r="H594" s="9" t="s">
        <v>356</v>
      </c>
      <c r="I594" s="9"/>
      <c r="J594" s="9"/>
      <c r="K594" s="9">
        <v>209</v>
      </c>
      <c r="L594" s="9">
        <v>23</v>
      </c>
      <c r="M594" s="9">
        <v>3</v>
      </c>
      <c r="N594" s="9" t="s">
        <v>181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357</v>
      </c>
      <c r="H595" s="9" t="s">
        <v>358</v>
      </c>
      <c r="I595" s="9"/>
      <c r="J595" s="9"/>
      <c r="K595" s="9">
        <v>233</v>
      </c>
      <c r="L595" s="9">
        <v>24</v>
      </c>
      <c r="M595" s="9">
        <v>3</v>
      </c>
      <c r="N595" s="9" t="s">
        <v>181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22951.46</v>
      </c>
      <c r="G596" s="9" t="s">
        <v>359</v>
      </c>
      <c r="H596" s="9" t="s">
        <v>360</v>
      </c>
      <c r="I596" s="9"/>
      <c r="J596" s="9"/>
      <c r="K596" s="9">
        <v>210</v>
      </c>
      <c r="L596" s="9">
        <v>25</v>
      </c>
      <c r="M596" s="9">
        <v>3</v>
      </c>
      <c r="N596" s="9" t="s">
        <v>181</v>
      </c>
      <c r="O596" s="9">
        <v>2</v>
      </c>
      <c r="P596" s="9">
        <f ca="1">ROUND(Source!DP570,O596)</f>
        <v>22951.46</v>
      </c>
      <c r="Q596" s="9"/>
      <c r="R596" s="9"/>
      <c r="S596" s="9"/>
      <c r="T596" s="9"/>
      <c r="U596" s="9"/>
      <c r="V596" s="9"/>
      <c r="W596" s="9">
        <v>22951.46</v>
      </c>
      <c r="X596" s="9">
        <v>1</v>
      </c>
      <c r="Y596" s="9">
        <v>22951.46</v>
      </c>
      <c r="Z596" s="9">
        <v>22951.46</v>
      </c>
      <c r="AA596" s="9">
        <v>1</v>
      </c>
      <c r="AB596" s="9">
        <v>22951.46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13369.78</v>
      </c>
      <c r="G597" s="9" t="s">
        <v>361</v>
      </c>
      <c r="H597" s="9" t="s">
        <v>362</v>
      </c>
      <c r="I597" s="9"/>
      <c r="J597" s="9"/>
      <c r="K597" s="9">
        <v>211</v>
      </c>
      <c r="L597" s="9">
        <v>26</v>
      </c>
      <c r="M597" s="9">
        <v>3</v>
      </c>
      <c r="N597" s="9" t="s">
        <v>181</v>
      </c>
      <c r="O597" s="9">
        <v>2</v>
      </c>
      <c r="P597" s="9">
        <f ca="1">ROUND(Source!DQ570,O597)</f>
        <v>13369.78</v>
      </c>
      <c r="Q597" s="9"/>
      <c r="R597" s="9"/>
      <c r="S597" s="9"/>
      <c r="T597" s="9"/>
      <c r="U597" s="9"/>
      <c r="V597" s="9"/>
      <c r="W597" s="9">
        <v>13369.78</v>
      </c>
      <c r="X597" s="9">
        <v>1</v>
      </c>
      <c r="Y597" s="9">
        <v>13369.78</v>
      </c>
      <c r="Z597" s="9">
        <v>13369.78</v>
      </c>
      <c r="AA597" s="9">
        <v>1</v>
      </c>
      <c r="AB597" s="9">
        <v>13369.78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137231.37</v>
      </c>
      <c r="G598" s="9" t="s">
        <v>363</v>
      </c>
      <c r="H598" s="9" t="s">
        <v>364</v>
      </c>
      <c r="I598" s="9"/>
      <c r="J598" s="9"/>
      <c r="K598" s="9">
        <v>224</v>
      </c>
      <c r="L598" s="9">
        <v>27</v>
      </c>
      <c r="M598" s="9">
        <v>3</v>
      </c>
      <c r="N598" s="9" t="s">
        <v>181</v>
      </c>
      <c r="O598" s="9">
        <v>2</v>
      </c>
      <c r="P598" s="9">
        <f ca="1">ROUND(Source!EJ570,O598)</f>
        <v>137231.37</v>
      </c>
      <c r="Q598" s="9"/>
      <c r="R598" s="9"/>
      <c r="S598" s="9"/>
      <c r="T598" s="9"/>
      <c r="U598" s="9"/>
      <c r="V598" s="9"/>
      <c r="W598" s="9">
        <v>137231.37</v>
      </c>
      <c r="X598" s="9">
        <v>1</v>
      </c>
      <c r="Y598" s="9">
        <v>137231.37</v>
      </c>
      <c r="Z598" s="9">
        <v>137231.37</v>
      </c>
      <c r="AA598" s="9">
        <v>1</v>
      </c>
      <c r="AB598" s="9">
        <v>137231.37</v>
      </c>
    </row>
    <row r="599" spans="1:28">
      <c r="A599" s="9">
        <v>50</v>
      </c>
      <c r="B599" s="9">
        <v>1</v>
      </c>
      <c r="C599" s="9">
        <v>0</v>
      </c>
      <c r="D599" s="9">
        <v>2</v>
      </c>
      <c r="E599" s="9">
        <v>0</v>
      </c>
      <c r="F599" s="9">
        <v>0.995</v>
      </c>
      <c r="G599" s="9" t="s">
        <v>621</v>
      </c>
      <c r="H599" s="9" t="s">
        <v>622</v>
      </c>
      <c r="I599" s="9"/>
      <c r="J599" s="9"/>
      <c r="K599" s="9">
        <v>212</v>
      </c>
      <c r="L599" s="9">
        <v>28</v>
      </c>
      <c r="M599" s="9">
        <v>1</v>
      </c>
      <c r="N599" s="9" t="s">
        <v>181</v>
      </c>
      <c r="O599" s="9">
        <v>-1</v>
      </c>
      <c r="P599" s="9">
        <v>0.995</v>
      </c>
      <c r="Q599" s="9"/>
      <c r="R599" s="9"/>
      <c r="S599" s="9"/>
      <c r="T599" s="9"/>
      <c r="U599" s="9"/>
      <c r="V599" s="9"/>
      <c r="W599" s="9">
        <v>0.995</v>
      </c>
      <c r="X599" s="9">
        <v>1</v>
      </c>
      <c r="Y599" s="9">
        <v>0.995</v>
      </c>
      <c r="Z599" s="9">
        <v>0.995</v>
      </c>
      <c r="AA599" s="9">
        <v>1</v>
      </c>
      <c r="AB599" s="9">
        <v>0.995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137231.37</v>
      </c>
      <c r="G600" s="9" t="s">
        <v>365</v>
      </c>
      <c r="H600" s="9" t="s">
        <v>623</v>
      </c>
      <c r="I600" s="9"/>
      <c r="J600" s="9"/>
      <c r="K600" s="9">
        <v>212</v>
      </c>
      <c r="L600" s="9">
        <v>29</v>
      </c>
      <c r="M600" s="9">
        <v>1</v>
      </c>
      <c r="N600" s="9" t="s">
        <v>181</v>
      </c>
      <c r="O600" s="9">
        <v>2</v>
      </c>
      <c r="P600" s="9">
        <f ca="1">ROUND(P598-P589-P579,O600)</f>
        <v>137231.37</v>
      </c>
      <c r="Q600" s="9"/>
      <c r="R600" s="9"/>
      <c r="S600" s="9"/>
      <c r="T600" s="9"/>
      <c r="U600" s="9"/>
      <c r="V600" s="9"/>
      <c r="W600" s="9">
        <v>137231.37</v>
      </c>
      <c r="X600" s="9">
        <v>1</v>
      </c>
      <c r="Y600" s="9">
        <v>137231.37</v>
      </c>
      <c r="Z600" s="9">
        <v>137231.37</v>
      </c>
      <c r="AA600" s="9">
        <v>1</v>
      </c>
      <c r="AB600" s="9">
        <v>137231.37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624</v>
      </c>
      <c r="H601" s="9" t="s">
        <v>625</v>
      </c>
      <c r="I601" s="9"/>
      <c r="J601" s="9"/>
      <c r="K601" s="9">
        <v>212</v>
      </c>
      <c r="L601" s="9">
        <v>30</v>
      </c>
      <c r="M601" s="9">
        <v>1</v>
      </c>
      <c r="N601" s="9" t="s">
        <v>181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137231.37</v>
      </c>
      <c r="G602" s="9" t="s">
        <v>626</v>
      </c>
      <c r="H602" s="9" t="s">
        <v>627</v>
      </c>
      <c r="I602" s="9"/>
      <c r="J602" s="9"/>
      <c r="K602" s="9">
        <v>212</v>
      </c>
      <c r="L602" s="9">
        <v>31</v>
      </c>
      <c r="M602" s="9">
        <v>1</v>
      </c>
      <c r="N602" s="9" t="s">
        <v>181</v>
      </c>
      <c r="O602" s="9">
        <v>2</v>
      </c>
      <c r="P602" s="9">
        <f ca="1">ROUND(P600+P601,O602)</f>
        <v>137231.37</v>
      </c>
      <c r="Q602" s="9"/>
      <c r="R602" s="9"/>
      <c r="S602" s="9"/>
      <c r="T602" s="9"/>
      <c r="U602" s="9"/>
      <c r="V602" s="9"/>
      <c r="W602" s="9">
        <v>137231.37</v>
      </c>
      <c r="X602" s="9">
        <v>1</v>
      </c>
      <c r="Y602" s="9">
        <v>137231.37</v>
      </c>
      <c r="Z602" s="9">
        <v>137231.37</v>
      </c>
      <c r="AA602" s="9">
        <v>1</v>
      </c>
      <c r="AB602" s="9">
        <v>137231.37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2607.4</v>
      </c>
      <c r="G603" s="9" t="s">
        <v>628</v>
      </c>
      <c r="H603" s="9" t="s">
        <v>629</v>
      </c>
      <c r="I603" s="9"/>
      <c r="J603" s="9"/>
      <c r="K603" s="9">
        <v>212</v>
      </c>
      <c r="L603" s="9">
        <v>32</v>
      </c>
      <c r="M603" s="9">
        <v>1</v>
      </c>
      <c r="N603" s="9" t="s">
        <v>181</v>
      </c>
      <c r="O603" s="9">
        <v>2</v>
      </c>
      <c r="P603" s="9">
        <f ca="1">ROUND(P602*1.9/100,O603)</f>
        <v>2607.4</v>
      </c>
      <c r="Q603" s="9"/>
      <c r="R603" s="9"/>
      <c r="S603" s="9"/>
      <c r="T603" s="9"/>
      <c r="U603" s="9"/>
      <c r="V603" s="9"/>
      <c r="W603" s="9">
        <v>2607.4</v>
      </c>
      <c r="X603" s="9">
        <v>1</v>
      </c>
      <c r="Y603" s="9">
        <v>2607.4</v>
      </c>
      <c r="Z603" s="9">
        <v>2607.4</v>
      </c>
      <c r="AA603" s="9">
        <v>1</v>
      </c>
      <c r="AB603" s="9">
        <v>2607.4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139838.77</v>
      </c>
      <c r="G604" s="9" t="s">
        <v>630</v>
      </c>
      <c r="H604" s="9" t="s">
        <v>631</v>
      </c>
      <c r="I604" s="9"/>
      <c r="J604" s="9"/>
      <c r="K604" s="9">
        <v>212</v>
      </c>
      <c r="L604" s="9">
        <v>33</v>
      </c>
      <c r="M604" s="9">
        <v>1</v>
      </c>
      <c r="N604" s="9" t="s">
        <v>181</v>
      </c>
      <c r="O604" s="9">
        <v>2</v>
      </c>
      <c r="P604" s="9">
        <f ca="1">ROUND(P602+P603,O604)</f>
        <v>139838.77</v>
      </c>
      <c r="Q604" s="9"/>
      <c r="R604" s="9"/>
      <c r="S604" s="9"/>
      <c r="T604" s="9"/>
      <c r="U604" s="9"/>
      <c r="V604" s="9"/>
      <c r="W604" s="9">
        <v>139838.77</v>
      </c>
      <c r="X604" s="9">
        <v>1</v>
      </c>
      <c r="Y604" s="9">
        <v>139838.77</v>
      </c>
      <c r="Z604" s="9">
        <v>139838.77</v>
      </c>
      <c r="AA604" s="9">
        <v>1</v>
      </c>
      <c r="AB604" s="9">
        <v>139838.77</v>
      </c>
    </row>
    <row r="605" spans="1:28">
      <c r="A605" s="9">
        <v>50</v>
      </c>
      <c r="B605" s="9">
        <v>1</v>
      </c>
      <c r="C605" s="9">
        <v>0</v>
      </c>
      <c r="D605" s="9">
        <v>2</v>
      </c>
      <c r="E605" s="9">
        <v>0</v>
      </c>
      <c r="F605" s="9">
        <f ca="1">ROUND(F604*F599,O605)</f>
        <v>139139.58</v>
      </c>
      <c r="G605" s="9" t="s">
        <v>632</v>
      </c>
      <c r="H605" s="9" t="s">
        <v>633</v>
      </c>
      <c r="I605" s="9"/>
      <c r="J605" s="9"/>
      <c r="K605" s="9">
        <v>212</v>
      </c>
      <c r="L605" s="9">
        <v>34</v>
      </c>
      <c r="M605" s="9">
        <v>1</v>
      </c>
      <c r="N605" s="9" t="s">
        <v>181</v>
      </c>
      <c r="O605" s="9">
        <v>2</v>
      </c>
      <c r="P605" s="9">
        <f ca="1">ROUND(P604*P599,O605)</f>
        <v>139139.58</v>
      </c>
      <c r="Q605" s="9"/>
      <c r="R605" s="9"/>
      <c r="S605" s="9"/>
      <c r="T605" s="9"/>
      <c r="U605" s="9"/>
      <c r="V605" s="9"/>
      <c r="W605" s="9">
        <v>139139.58</v>
      </c>
      <c r="X605" s="9">
        <v>1</v>
      </c>
      <c r="Y605" s="9">
        <v>139139.58</v>
      </c>
      <c r="Z605" s="9">
        <v>139139.58</v>
      </c>
      <c r="AA605" s="9">
        <v>1</v>
      </c>
      <c r="AB605" s="9">
        <v>139139.58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634</v>
      </c>
      <c r="H606" s="9" t="s">
        <v>129</v>
      </c>
      <c r="I606" s="9"/>
      <c r="J606" s="9"/>
      <c r="K606" s="9">
        <v>212</v>
      </c>
      <c r="L606" s="9">
        <v>35</v>
      </c>
      <c r="M606" s="9">
        <v>1</v>
      </c>
      <c r="N606" s="9" t="s">
        <v>181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635</v>
      </c>
      <c r="H607" s="9" t="s">
        <v>636</v>
      </c>
      <c r="I607" s="9"/>
      <c r="J607" s="9"/>
      <c r="K607" s="9">
        <v>212</v>
      </c>
      <c r="L607" s="9">
        <v>36</v>
      </c>
      <c r="M607" s="9">
        <v>1</v>
      </c>
      <c r="N607" s="9" t="s">
        <v>181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0</v>
      </c>
      <c r="C608" s="9">
        <v>0</v>
      </c>
      <c r="D608" s="9">
        <v>2</v>
      </c>
      <c r="E608" s="9">
        <v>0</v>
      </c>
      <c r="F608" s="9">
        <f ca="1">ROUND(F589,O608)</f>
        <v>0</v>
      </c>
      <c r="G608" s="9" t="s">
        <v>637</v>
      </c>
      <c r="H608" s="9" t="s">
        <v>638</v>
      </c>
      <c r="I608" s="9"/>
      <c r="J608" s="9"/>
      <c r="K608" s="9">
        <v>212</v>
      </c>
      <c r="L608" s="9">
        <v>37</v>
      </c>
      <c r="M608" s="9">
        <v>1</v>
      </c>
      <c r="N608" s="9" t="s">
        <v>181</v>
      </c>
      <c r="O608" s="9">
        <v>2</v>
      </c>
      <c r="P608" s="9">
        <f ca="1">ROUND(P589,O608)</f>
        <v>0</v>
      </c>
      <c r="Q608" s="9"/>
      <c r="R608" s="9"/>
      <c r="S608" s="9"/>
      <c r="T608" s="9"/>
      <c r="U608" s="9"/>
      <c r="V608" s="9"/>
      <c r="W608" s="9">
        <v>0</v>
      </c>
      <c r="X608" s="9">
        <v>1</v>
      </c>
      <c r="Y608" s="9">
        <v>0</v>
      </c>
      <c r="Z608" s="9">
        <v>0</v>
      </c>
      <c r="AA608" s="9">
        <v>1</v>
      </c>
      <c r="AB608" s="9">
        <v>0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639</v>
      </c>
      <c r="H609" s="9" t="s">
        <v>640</v>
      </c>
      <c r="I609" s="9"/>
      <c r="J609" s="9"/>
      <c r="K609" s="9">
        <v>212</v>
      </c>
      <c r="L609" s="9">
        <v>38</v>
      </c>
      <c r="M609" s="9">
        <v>1</v>
      </c>
      <c r="N609" s="9" t="s">
        <v>181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1</v>
      </c>
      <c r="C610" s="9">
        <v>0</v>
      </c>
      <c r="D610" s="9">
        <v>2</v>
      </c>
      <c r="E610" s="9">
        <v>213</v>
      </c>
      <c r="F610" s="9">
        <f ca="1">ROUND(F605+F607+F609,O610)</f>
        <v>139139.58</v>
      </c>
      <c r="G610" s="9" t="s">
        <v>641</v>
      </c>
      <c r="H610" s="9" t="s">
        <v>642</v>
      </c>
      <c r="I610" s="9"/>
      <c r="J610" s="9"/>
      <c r="K610" s="9">
        <v>212</v>
      </c>
      <c r="L610" s="9">
        <v>39</v>
      </c>
      <c r="M610" s="9">
        <v>1</v>
      </c>
      <c r="N610" s="9" t="s">
        <v>181</v>
      </c>
      <c r="O610" s="9">
        <v>2</v>
      </c>
      <c r="P610" s="9">
        <f ca="1">ROUND(P605+P607+P609,O610)</f>
        <v>139139.58</v>
      </c>
      <c r="Q610" s="9"/>
      <c r="R610" s="9"/>
      <c r="S610" s="9"/>
      <c r="T610" s="9"/>
      <c r="U610" s="9"/>
      <c r="V610" s="9"/>
      <c r="W610" s="9">
        <v>139139.58</v>
      </c>
      <c r="X610" s="9">
        <v>1</v>
      </c>
      <c r="Y610" s="9">
        <v>139139.58</v>
      </c>
      <c r="Z610" s="9">
        <v>139139.58</v>
      </c>
      <c r="AA610" s="9">
        <v>1</v>
      </c>
      <c r="AB610" s="9">
        <v>139139.58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675</v>
      </c>
      <c r="G612" t="s">
        <v>676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677</v>
      </c>
      <c r="F615" t="s">
        <v>678</v>
      </c>
      <c r="G615">
        <v>1</v>
      </c>
      <c r="H615">
        <v>0</v>
      </c>
      <c r="I615" t="s">
        <v>181</v>
      </c>
      <c r="J615">
        <v>1</v>
      </c>
      <c r="K615">
        <v>0</v>
      </c>
      <c r="L615" t="s">
        <v>181</v>
      </c>
      <c r="M615" t="s">
        <v>181</v>
      </c>
      <c r="N615">
        <v>0</v>
      </c>
      <c r="O615">
        <v>1</v>
      </c>
      <c r="P615" t="s">
        <v>679</v>
      </c>
    </row>
    <row r="616" spans="1:16">
      <c r="A616">
        <v>70</v>
      </c>
      <c r="B616">
        <v>1</v>
      </c>
      <c r="D616">
        <v>2</v>
      </c>
      <c r="E616" t="s">
        <v>680</v>
      </c>
      <c r="F616" t="s">
        <v>681</v>
      </c>
      <c r="G616">
        <v>0</v>
      </c>
      <c r="H616">
        <v>0</v>
      </c>
      <c r="I616" t="s">
        <v>181</v>
      </c>
      <c r="J616">
        <v>1</v>
      </c>
      <c r="K616">
        <v>0</v>
      </c>
      <c r="L616" t="s">
        <v>181</v>
      </c>
      <c r="M616" t="s">
        <v>181</v>
      </c>
      <c r="N616">
        <v>0</v>
      </c>
      <c r="O616">
        <v>0</v>
      </c>
      <c r="P616" t="s">
        <v>682</v>
      </c>
    </row>
    <row r="617" spans="1:16">
      <c r="A617">
        <v>70</v>
      </c>
      <c r="B617">
        <v>1</v>
      </c>
      <c r="D617">
        <v>3</v>
      </c>
      <c r="E617" t="s">
        <v>683</v>
      </c>
      <c r="F617" t="s">
        <v>684</v>
      </c>
      <c r="G617">
        <v>0</v>
      </c>
      <c r="H617">
        <v>0</v>
      </c>
      <c r="I617" t="s">
        <v>181</v>
      </c>
      <c r="J617">
        <v>1</v>
      </c>
      <c r="K617">
        <v>0</v>
      </c>
      <c r="L617" t="s">
        <v>181</v>
      </c>
      <c r="M617" t="s">
        <v>181</v>
      </c>
      <c r="N617">
        <v>0</v>
      </c>
      <c r="O617">
        <v>0</v>
      </c>
      <c r="P617" t="s">
        <v>685</v>
      </c>
    </row>
    <row r="618" spans="1:16">
      <c r="A618">
        <v>70</v>
      </c>
      <c r="B618">
        <v>1</v>
      </c>
      <c r="D618">
        <v>4</v>
      </c>
      <c r="E618" t="s">
        <v>686</v>
      </c>
      <c r="F618" t="s">
        <v>687</v>
      </c>
      <c r="G618">
        <v>1</v>
      </c>
      <c r="H618">
        <v>0</v>
      </c>
      <c r="I618" t="s">
        <v>181</v>
      </c>
      <c r="J618">
        <v>2</v>
      </c>
      <c r="K618">
        <v>0</v>
      </c>
      <c r="L618" t="s">
        <v>181</v>
      </c>
      <c r="M618" t="s">
        <v>181</v>
      </c>
      <c r="N618">
        <v>0</v>
      </c>
      <c r="O618">
        <v>1</v>
      </c>
      <c r="P618" t="s">
        <v>181</v>
      </c>
    </row>
    <row r="619" spans="1:16">
      <c r="A619">
        <v>70</v>
      </c>
      <c r="B619">
        <v>1</v>
      </c>
      <c r="D619">
        <v>5</v>
      </c>
      <c r="E619" t="s">
        <v>688</v>
      </c>
      <c r="F619" t="s">
        <v>689</v>
      </c>
      <c r="G619">
        <v>0</v>
      </c>
      <c r="H619">
        <v>0</v>
      </c>
      <c r="I619" t="s">
        <v>181</v>
      </c>
      <c r="J619">
        <v>2</v>
      </c>
      <c r="K619">
        <v>0</v>
      </c>
      <c r="L619" t="s">
        <v>181</v>
      </c>
      <c r="M619" t="s">
        <v>181</v>
      </c>
      <c r="N619">
        <v>0</v>
      </c>
      <c r="O619">
        <v>0</v>
      </c>
      <c r="P619" t="s">
        <v>181</v>
      </c>
    </row>
    <row r="620" spans="1:16">
      <c r="A620">
        <v>70</v>
      </c>
      <c r="B620">
        <v>1</v>
      </c>
      <c r="D620">
        <v>6</v>
      </c>
      <c r="E620" t="s">
        <v>690</v>
      </c>
      <c r="F620" t="s">
        <v>691</v>
      </c>
      <c r="G620">
        <v>0</v>
      </c>
      <c r="H620">
        <v>0</v>
      </c>
      <c r="I620" t="s">
        <v>181</v>
      </c>
      <c r="J620">
        <v>2</v>
      </c>
      <c r="K620">
        <v>0</v>
      </c>
      <c r="L620" t="s">
        <v>181</v>
      </c>
      <c r="M620" t="s">
        <v>181</v>
      </c>
      <c r="N620">
        <v>0</v>
      </c>
      <c r="O620">
        <v>0</v>
      </c>
      <c r="P620" t="s">
        <v>181</v>
      </c>
    </row>
    <row r="621" spans="1:16">
      <c r="A621">
        <v>70</v>
      </c>
      <c r="B621">
        <v>1</v>
      </c>
      <c r="D621">
        <v>7</v>
      </c>
      <c r="E621" t="s">
        <v>692</v>
      </c>
      <c r="F621" t="s">
        <v>693</v>
      </c>
      <c r="G621">
        <v>0</v>
      </c>
      <c r="H621">
        <v>0</v>
      </c>
      <c r="I621" t="s">
        <v>694</v>
      </c>
      <c r="J621">
        <v>0</v>
      </c>
      <c r="K621">
        <v>0</v>
      </c>
      <c r="L621" t="s">
        <v>181</v>
      </c>
      <c r="M621" t="s">
        <v>181</v>
      </c>
      <c r="N621">
        <v>0</v>
      </c>
      <c r="O621">
        <v>0</v>
      </c>
      <c r="P621" t="s">
        <v>695</v>
      </c>
    </row>
    <row r="622" spans="1:16">
      <c r="A622">
        <v>70</v>
      </c>
      <c r="B622">
        <v>1</v>
      </c>
      <c r="D622">
        <v>8</v>
      </c>
      <c r="E622" t="s">
        <v>696</v>
      </c>
      <c r="F622" t="s">
        <v>697</v>
      </c>
      <c r="G622">
        <v>1</v>
      </c>
      <c r="H622">
        <v>0</v>
      </c>
      <c r="I622" t="s">
        <v>181</v>
      </c>
      <c r="J622">
        <v>5</v>
      </c>
      <c r="K622">
        <v>0</v>
      </c>
      <c r="L622" t="s">
        <v>181</v>
      </c>
      <c r="M622" t="s">
        <v>181</v>
      </c>
      <c r="N622">
        <v>0</v>
      </c>
      <c r="O622">
        <v>1</v>
      </c>
      <c r="P622" t="s">
        <v>181</v>
      </c>
    </row>
    <row r="623" spans="1:16">
      <c r="A623">
        <v>70</v>
      </c>
      <c r="B623">
        <v>1</v>
      </c>
      <c r="D623">
        <v>9</v>
      </c>
      <c r="E623" t="s">
        <v>698</v>
      </c>
      <c r="F623" t="s">
        <v>699</v>
      </c>
      <c r="G623">
        <v>0</v>
      </c>
      <c r="H623">
        <v>0</v>
      </c>
      <c r="I623" t="s">
        <v>181</v>
      </c>
      <c r="J623">
        <v>5</v>
      </c>
      <c r="K623">
        <v>0</v>
      </c>
      <c r="L623" t="s">
        <v>181</v>
      </c>
      <c r="M623" t="s">
        <v>181</v>
      </c>
      <c r="N623">
        <v>0</v>
      </c>
      <c r="O623">
        <v>0</v>
      </c>
      <c r="P623" t="s">
        <v>700</v>
      </c>
    </row>
    <row r="624" spans="1:16">
      <c r="A624">
        <v>70</v>
      </c>
      <c r="B624">
        <v>1</v>
      </c>
      <c r="D624">
        <v>10</v>
      </c>
      <c r="E624" t="s">
        <v>701</v>
      </c>
      <c r="F624" t="s">
        <v>702</v>
      </c>
      <c r="G624">
        <v>0</v>
      </c>
      <c r="H624">
        <v>0</v>
      </c>
      <c r="I624" t="s">
        <v>703</v>
      </c>
      <c r="J624">
        <v>5</v>
      </c>
      <c r="K624">
        <v>0</v>
      </c>
      <c r="L624" t="s">
        <v>181</v>
      </c>
      <c r="M624" t="s">
        <v>181</v>
      </c>
      <c r="N624">
        <v>0</v>
      </c>
      <c r="O624">
        <v>0</v>
      </c>
      <c r="P624" t="s">
        <v>704</v>
      </c>
    </row>
    <row r="625" spans="1:16">
      <c r="A625">
        <v>70</v>
      </c>
      <c r="B625">
        <v>1</v>
      </c>
      <c r="D625">
        <v>11</v>
      </c>
      <c r="E625" t="s">
        <v>705</v>
      </c>
      <c r="F625" t="s">
        <v>706</v>
      </c>
      <c r="G625">
        <v>0</v>
      </c>
      <c r="H625">
        <v>0</v>
      </c>
      <c r="I625" t="s">
        <v>707</v>
      </c>
      <c r="J625">
        <v>0</v>
      </c>
      <c r="K625">
        <v>0</v>
      </c>
      <c r="L625" t="s">
        <v>181</v>
      </c>
      <c r="M625" t="s">
        <v>181</v>
      </c>
      <c r="N625">
        <v>0</v>
      </c>
      <c r="O625">
        <v>0</v>
      </c>
      <c r="P625" t="s">
        <v>708</v>
      </c>
    </row>
    <row r="626" spans="1:16">
      <c r="A626">
        <v>70</v>
      </c>
      <c r="B626">
        <v>1</v>
      </c>
      <c r="D626">
        <v>12</v>
      </c>
      <c r="E626" t="s">
        <v>709</v>
      </c>
      <c r="F626" t="s">
        <v>710</v>
      </c>
      <c r="G626">
        <v>0</v>
      </c>
      <c r="H626">
        <v>0</v>
      </c>
      <c r="I626" t="s">
        <v>711</v>
      </c>
      <c r="J626">
        <v>0</v>
      </c>
      <c r="K626">
        <v>0</v>
      </c>
      <c r="L626" t="s">
        <v>181</v>
      </c>
      <c r="M626" t="s">
        <v>181</v>
      </c>
      <c r="N626">
        <v>0</v>
      </c>
      <c r="O626">
        <v>0</v>
      </c>
      <c r="P626" t="s">
        <v>712</v>
      </c>
    </row>
    <row r="627" spans="1:16">
      <c r="A627">
        <v>70</v>
      </c>
      <c r="B627">
        <v>1</v>
      </c>
      <c r="D627">
        <v>13</v>
      </c>
      <c r="E627" t="s">
        <v>713</v>
      </c>
      <c r="F627" t="s">
        <v>714</v>
      </c>
      <c r="G627">
        <v>0</v>
      </c>
      <c r="H627">
        <v>0</v>
      </c>
      <c r="I627" t="s">
        <v>715</v>
      </c>
      <c r="J627">
        <v>0</v>
      </c>
      <c r="K627">
        <v>0</v>
      </c>
      <c r="L627" t="s">
        <v>181</v>
      </c>
      <c r="M627" t="s">
        <v>181</v>
      </c>
      <c r="N627">
        <v>0</v>
      </c>
      <c r="O627">
        <v>0</v>
      </c>
      <c r="P627" t="s">
        <v>716</v>
      </c>
    </row>
    <row r="628" spans="1:16">
      <c r="A628">
        <v>70</v>
      </c>
      <c r="B628">
        <v>1</v>
      </c>
      <c r="D628">
        <v>14</v>
      </c>
      <c r="E628" t="s">
        <v>717</v>
      </c>
      <c r="F628" t="s">
        <v>718</v>
      </c>
      <c r="G628">
        <v>0</v>
      </c>
      <c r="H628">
        <v>0</v>
      </c>
      <c r="I628" t="s">
        <v>181</v>
      </c>
      <c r="J628">
        <v>0</v>
      </c>
      <c r="K628">
        <v>0</v>
      </c>
      <c r="L628" t="s">
        <v>181</v>
      </c>
      <c r="M628" t="s">
        <v>181</v>
      </c>
      <c r="N628">
        <v>0</v>
      </c>
      <c r="O628">
        <v>0</v>
      </c>
      <c r="P628" t="s">
        <v>181</v>
      </c>
    </row>
    <row r="629" spans="1:16">
      <c r="A629">
        <v>70</v>
      </c>
      <c r="B629">
        <v>1</v>
      </c>
      <c r="D629">
        <v>15</v>
      </c>
      <c r="E629" t="s">
        <v>719</v>
      </c>
      <c r="F629" t="s">
        <v>720</v>
      </c>
      <c r="G629">
        <v>0</v>
      </c>
      <c r="H629">
        <v>0</v>
      </c>
      <c r="I629" t="s">
        <v>181</v>
      </c>
      <c r="J629">
        <v>0</v>
      </c>
      <c r="K629">
        <v>0</v>
      </c>
      <c r="L629" t="s">
        <v>181</v>
      </c>
      <c r="M629" t="s">
        <v>181</v>
      </c>
      <c r="N629">
        <v>0</v>
      </c>
      <c r="O629">
        <v>0</v>
      </c>
      <c r="P629" t="s">
        <v>721</v>
      </c>
    </row>
    <row r="630" spans="1:16">
      <c r="A630">
        <v>70</v>
      </c>
      <c r="B630">
        <v>1</v>
      </c>
      <c r="D630">
        <v>16</v>
      </c>
      <c r="E630" t="s">
        <v>722</v>
      </c>
      <c r="F630" t="s">
        <v>723</v>
      </c>
      <c r="G630">
        <v>0</v>
      </c>
      <c r="H630">
        <v>0</v>
      </c>
      <c r="I630" t="s">
        <v>181</v>
      </c>
      <c r="J630">
        <v>3</v>
      </c>
      <c r="K630">
        <v>0</v>
      </c>
      <c r="L630" t="s">
        <v>181</v>
      </c>
      <c r="M630" t="s">
        <v>181</v>
      </c>
      <c r="N630">
        <v>0</v>
      </c>
      <c r="O630">
        <v>0</v>
      </c>
      <c r="P630" t="s">
        <v>181</v>
      </c>
    </row>
    <row r="631" spans="1:16">
      <c r="A631">
        <v>70</v>
      </c>
      <c r="B631">
        <v>1</v>
      </c>
      <c r="D631">
        <v>17</v>
      </c>
      <c r="E631" t="s">
        <v>724</v>
      </c>
      <c r="F631" t="s">
        <v>725</v>
      </c>
      <c r="G631">
        <v>1</v>
      </c>
      <c r="H631">
        <v>0</v>
      </c>
      <c r="I631" t="s">
        <v>181</v>
      </c>
      <c r="J631">
        <v>3</v>
      </c>
      <c r="K631">
        <v>0</v>
      </c>
      <c r="L631" t="s">
        <v>181</v>
      </c>
      <c r="M631" t="s">
        <v>181</v>
      </c>
      <c r="N631">
        <v>0</v>
      </c>
      <c r="O631">
        <v>1</v>
      </c>
      <c r="P631" t="s">
        <v>181</v>
      </c>
    </row>
    <row r="632" spans="1:16">
      <c r="A632">
        <v>70</v>
      </c>
      <c r="B632">
        <v>1</v>
      </c>
      <c r="D632">
        <v>1</v>
      </c>
      <c r="E632" t="s">
        <v>726</v>
      </c>
      <c r="F632" t="s">
        <v>727</v>
      </c>
      <c r="G632">
        <v>0.9</v>
      </c>
      <c r="H632">
        <v>1</v>
      </c>
      <c r="I632" t="s">
        <v>728</v>
      </c>
      <c r="J632">
        <v>0</v>
      </c>
      <c r="K632">
        <v>0</v>
      </c>
      <c r="L632" t="s">
        <v>181</v>
      </c>
      <c r="M632" t="s">
        <v>181</v>
      </c>
      <c r="N632">
        <v>0</v>
      </c>
      <c r="O632">
        <v>0.9</v>
      </c>
      <c r="P632" t="s">
        <v>729</v>
      </c>
    </row>
    <row r="633" spans="1:16">
      <c r="A633">
        <v>70</v>
      </c>
      <c r="B633">
        <v>1</v>
      </c>
      <c r="D633">
        <v>2</v>
      </c>
      <c r="E633" t="s">
        <v>730</v>
      </c>
      <c r="F633" t="s">
        <v>731</v>
      </c>
      <c r="G633">
        <v>0.85</v>
      </c>
      <c r="H633">
        <v>1</v>
      </c>
      <c r="I633" t="s">
        <v>732</v>
      </c>
      <c r="J633">
        <v>0</v>
      </c>
      <c r="K633">
        <v>0</v>
      </c>
      <c r="L633" t="s">
        <v>181</v>
      </c>
      <c r="M633" t="s">
        <v>181</v>
      </c>
      <c r="N633">
        <v>0</v>
      </c>
      <c r="O633">
        <v>0.85</v>
      </c>
      <c r="P633" t="s">
        <v>733</v>
      </c>
    </row>
    <row r="634" spans="1:16">
      <c r="A634">
        <v>70</v>
      </c>
      <c r="B634">
        <v>1</v>
      </c>
      <c r="D634">
        <v>3</v>
      </c>
      <c r="E634" t="s">
        <v>734</v>
      </c>
      <c r="F634" t="s">
        <v>735</v>
      </c>
      <c r="G634">
        <v>1.03</v>
      </c>
      <c r="H634">
        <v>0</v>
      </c>
      <c r="I634" t="s">
        <v>181</v>
      </c>
      <c r="J634">
        <v>0</v>
      </c>
      <c r="K634">
        <v>0</v>
      </c>
      <c r="L634" t="s">
        <v>181</v>
      </c>
      <c r="M634" t="s">
        <v>181</v>
      </c>
      <c r="N634">
        <v>0</v>
      </c>
      <c r="O634">
        <v>1.03</v>
      </c>
      <c r="P634" t="s">
        <v>736</v>
      </c>
    </row>
    <row r="635" spans="1:16">
      <c r="A635">
        <v>70</v>
      </c>
      <c r="B635">
        <v>1</v>
      </c>
      <c r="D635">
        <v>4</v>
      </c>
      <c r="E635" t="s">
        <v>737</v>
      </c>
      <c r="F635" t="s">
        <v>738</v>
      </c>
      <c r="G635">
        <v>1.15</v>
      </c>
      <c r="H635">
        <v>0</v>
      </c>
      <c r="I635" t="s">
        <v>181</v>
      </c>
      <c r="J635">
        <v>0</v>
      </c>
      <c r="K635">
        <v>0</v>
      </c>
      <c r="L635" t="s">
        <v>181</v>
      </c>
      <c r="M635" t="s">
        <v>181</v>
      </c>
      <c r="N635">
        <v>0</v>
      </c>
      <c r="O635">
        <v>1.15</v>
      </c>
      <c r="P635" t="s">
        <v>739</v>
      </c>
    </row>
    <row r="636" spans="1:16">
      <c r="A636">
        <v>70</v>
      </c>
      <c r="B636">
        <v>1</v>
      </c>
      <c r="D636">
        <v>5</v>
      </c>
      <c r="E636" t="s">
        <v>740</v>
      </c>
      <c r="F636" t="s">
        <v>741</v>
      </c>
      <c r="G636">
        <v>7</v>
      </c>
      <c r="H636">
        <v>0</v>
      </c>
      <c r="I636" t="s">
        <v>181</v>
      </c>
      <c r="J636">
        <v>0</v>
      </c>
      <c r="K636">
        <v>0</v>
      </c>
      <c r="L636" t="s">
        <v>181</v>
      </c>
      <c r="M636" t="s">
        <v>181</v>
      </c>
      <c r="N636">
        <v>0</v>
      </c>
      <c r="O636">
        <v>7</v>
      </c>
      <c r="P636" t="s">
        <v>181</v>
      </c>
    </row>
    <row r="637" spans="1:16">
      <c r="A637">
        <v>70</v>
      </c>
      <c r="B637">
        <v>1</v>
      </c>
      <c r="D637">
        <v>6</v>
      </c>
      <c r="E637" t="s">
        <v>742</v>
      </c>
      <c r="F637" t="s">
        <v>181</v>
      </c>
      <c r="G637">
        <v>2</v>
      </c>
      <c r="H637">
        <v>0</v>
      </c>
      <c r="I637" t="s">
        <v>181</v>
      </c>
      <c r="J637">
        <v>0</v>
      </c>
      <c r="K637">
        <v>0</v>
      </c>
      <c r="L637" t="s">
        <v>181</v>
      </c>
      <c r="M637" t="s">
        <v>181</v>
      </c>
      <c r="N637">
        <v>0</v>
      </c>
      <c r="O637">
        <v>2</v>
      </c>
      <c r="P637" t="s">
        <v>181</v>
      </c>
    </row>
    <row r="639" spans="1:1">
      <c r="A639">
        <v>-1</v>
      </c>
    </row>
    <row r="641" spans="1:15">
      <c r="A641" s="4">
        <v>75</v>
      </c>
      <c r="B641" s="4" t="s">
        <v>743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85260822</v>
      </c>
      <c r="O641" s="4">
        <v>1</v>
      </c>
    </row>
    <row r="642" spans="1:40">
      <c r="A642" s="5">
        <v>2</v>
      </c>
      <c r="B642" s="5" t="s">
        <v>744</v>
      </c>
      <c r="C642" s="5" t="s">
        <v>745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85263072</v>
      </c>
    </row>
    <row r="643" spans="1:50">
      <c r="A643" s="5">
        <v>1</v>
      </c>
      <c r="B643" s="5" t="s">
        <v>746</v>
      </c>
      <c r="C643" s="5" t="s">
        <v>747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181</v>
      </c>
      <c r="S643" s="5" t="s">
        <v>181</v>
      </c>
      <c r="T643" s="5" t="s">
        <v>181</v>
      </c>
      <c r="U643" s="5" t="s">
        <v>181</v>
      </c>
      <c r="V643" s="5" t="s">
        <v>181</v>
      </c>
      <c r="W643" s="5" t="s">
        <v>181</v>
      </c>
      <c r="X643" s="5" t="s">
        <v>181</v>
      </c>
      <c r="Y643" s="5" t="s">
        <v>181</v>
      </c>
      <c r="Z643" s="5" t="s">
        <v>181</v>
      </c>
      <c r="AA643" s="5" t="s">
        <v>181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85263073</v>
      </c>
      <c r="AO643" s="5" t="s">
        <v>748</v>
      </c>
      <c r="AP643" s="5" t="s">
        <v>749</v>
      </c>
      <c r="AQ643" s="5">
        <v>46078</v>
      </c>
      <c r="AR643" s="5">
        <v>409</v>
      </c>
      <c r="AS643" s="5" t="s">
        <v>5</v>
      </c>
      <c r="AT643" s="5" t="s">
        <v>750</v>
      </c>
      <c r="AU643" s="5" t="s">
        <v>749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743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85260757</v>
      </c>
      <c r="O644" s="4">
        <v>2</v>
      </c>
    </row>
    <row r="645" spans="1:40">
      <c r="A645" s="5">
        <v>2</v>
      </c>
      <c r="B645" s="5" t="s">
        <v>744</v>
      </c>
      <c r="C645" s="5" t="s">
        <v>745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85263080</v>
      </c>
    </row>
    <row r="646" spans="1:50">
      <c r="A646" s="5">
        <v>1</v>
      </c>
      <c r="B646" s="5" t="s">
        <v>746</v>
      </c>
      <c r="C646" s="5" t="s">
        <v>747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181</v>
      </c>
      <c r="S646" s="5" t="s">
        <v>181</v>
      </c>
      <c r="T646" s="5" t="s">
        <v>181</v>
      </c>
      <c r="U646" s="5" t="s">
        <v>181</v>
      </c>
      <c r="V646" s="5" t="s">
        <v>181</v>
      </c>
      <c r="W646" s="5" t="s">
        <v>181</v>
      </c>
      <c r="X646" s="5" t="s">
        <v>181</v>
      </c>
      <c r="Y646" s="5" t="s">
        <v>181</v>
      </c>
      <c r="Z646" s="5" t="s">
        <v>181</v>
      </c>
      <c r="AA646" s="5" t="s">
        <v>181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85263081</v>
      </c>
      <c r="AO646" s="5" t="s">
        <v>748</v>
      </c>
      <c r="AP646" s="5" t="s">
        <v>749</v>
      </c>
      <c r="AQ646" s="5">
        <v>46078</v>
      </c>
      <c r="AR646" s="5">
        <v>409</v>
      </c>
      <c r="AS646" s="5" t="s">
        <v>5</v>
      </c>
      <c r="AT646" s="5" t="s">
        <v>750</v>
      </c>
      <c r="AU646" s="5" t="s">
        <v>749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29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178</v>
      </c>
      <c r="D1" t="s">
        <v>751</v>
      </c>
      <c r="F1">
        <v>0</v>
      </c>
      <c r="G1">
        <v>0</v>
      </c>
      <c r="H1">
        <v>0</v>
      </c>
      <c r="I1" t="s">
        <v>180</v>
      </c>
      <c r="J1" t="s">
        <v>181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24</v>
      </c>
      <c r="C12" s="1">
        <v>0</v>
      </c>
      <c r="D12" s="1"/>
      <c r="E12" s="1">
        <v>0</v>
      </c>
      <c r="F12" s="1" t="s">
        <v>181</v>
      </c>
      <c r="G12" s="1" t="s">
        <v>182</v>
      </c>
      <c r="H12" s="1" t="s">
        <v>181</v>
      </c>
      <c r="I12" s="1">
        <v>0</v>
      </c>
      <c r="J12" s="1" t="s">
        <v>181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181</v>
      </c>
      <c r="V12" s="1">
        <v>0</v>
      </c>
      <c r="W12" s="1" t="s">
        <v>181</v>
      </c>
      <c r="X12" s="1" t="s">
        <v>181</v>
      </c>
      <c r="Y12" s="1" t="s">
        <v>181</v>
      </c>
      <c r="Z12" s="1" t="s">
        <v>181</v>
      </c>
      <c r="AA12" s="1" t="s">
        <v>181</v>
      </c>
      <c r="AB12" s="1" t="s">
        <v>183</v>
      </c>
      <c r="AC12" s="1" t="s">
        <v>184</v>
      </c>
      <c r="AD12" s="1" t="s">
        <v>185</v>
      </c>
      <c r="AE12" s="1" t="s">
        <v>186</v>
      </c>
      <c r="AF12" s="1" t="s">
        <v>185</v>
      </c>
      <c r="AG12" s="1" t="s">
        <v>186</v>
      </c>
      <c r="AH12" s="1" t="s">
        <v>185</v>
      </c>
      <c r="AI12" s="1" t="s">
        <v>186</v>
      </c>
      <c r="AJ12" s="1" t="s">
        <v>187</v>
      </c>
      <c r="AK12" s="1"/>
      <c r="AL12" s="1" t="s">
        <v>183</v>
      </c>
      <c r="AM12" s="1" t="s">
        <v>184</v>
      </c>
      <c r="AN12" s="1" t="s">
        <v>188</v>
      </c>
      <c r="AO12" s="1"/>
      <c r="AP12" s="1" t="s">
        <v>181</v>
      </c>
      <c r="AQ12" s="1" t="s">
        <v>181</v>
      </c>
      <c r="AR12" s="1" t="s">
        <v>181</v>
      </c>
      <c r="AS12" s="1"/>
      <c r="AT12" s="1"/>
      <c r="AU12" s="1"/>
      <c r="AV12" s="1"/>
      <c r="AW12" s="1"/>
      <c r="AX12" s="1" t="s">
        <v>189</v>
      </c>
      <c r="AY12" s="1" t="s">
        <v>188</v>
      </c>
      <c r="AZ12" s="1" t="s">
        <v>181</v>
      </c>
      <c r="BA12" s="1"/>
      <c r="BB12" s="1">
        <v>0</v>
      </c>
      <c r="BC12" s="1"/>
      <c r="BD12" s="1"/>
      <c r="BE12" s="1"/>
      <c r="BF12" s="1"/>
      <c r="BG12" s="1"/>
      <c r="BH12" s="1" t="s">
        <v>190</v>
      </c>
      <c r="BI12" s="1" t="s">
        <v>191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192</v>
      </c>
      <c r="BZ12" s="1" t="s">
        <v>193</v>
      </c>
      <c r="CA12" s="1" t="s">
        <v>194</v>
      </c>
      <c r="CB12" s="1" t="s">
        <v>194</v>
      </c>
      <c r="CC12" s="1" t="s">
        <v>194</v>
      </c>
      <c r="CD12" s="1" t="s">
        <v>194</v>
      </c>
      <c r="CE12" s="1" t="s">
        <v>195</v>
      </c>
      <c r="CF12" s="1">
        <v>0</v>
      </c>
      <c r="CG12" s="1">
        <v>0</v>
      </c>
      <c r="CH12" s="1">
        <v>487096328</v>
      </c>
      <c r="CI12" s="1" t="s">
        <v>181</v>
      </c>
      <c r="CJ12" s="1" t="s">
        <v>181</v>
      </c>
      <c r="CK12" s="1">
        <v>17</v>
      </c>
      <c r="CL12" s="1"/>
      <c r="CM12" s="1"/>
      <c r="CN12" s="1"/>
      <c r="CO12" s="1"/>
      <c r="CP12" s="1"/>
      <c r="CQ12" s="1" t="s">
        <v>196</v>
      </c>
      <c r="CR12" s="1" t="s">
        <v>197</v>
      </c>
      <c r="CS12" s="1">
        <v>46073</v>
      </c>
      <c r="CT12" s="1">
        <v>540</v>
      </c>
      <c r="CU12" s="1">
        <v>17</v>
      </c>
      <c r="CV12" s="1" t="s">
        <v>198</v>
      </c>
      <c r="CW12" s="1"/>
      <c r="CX12" s="1"/>
      <c r="CY12" s="1">
        <v>0</v>
      </c>
      <c r="CZ12" s="1" t="s">
        <v>181</v>
      </c>
      <c r="DA12" s="1" t="s">
        <v>181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85260822</v>
      </c>
      <c r="E14" s="1">
        <v>85260757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204</v>
      </c>
      <c r="D16" s="2" t="s">
        <v>205</v>
      </c>
      <c r="E16" s="3">
        <f ca="1">ROUND((Source!F452)/1000,2)</f>
        <v>137.23</v>
      </c>
      <c r="F16" s="3">
        <f ca="1">ROUND((Source!F453)/1000,2)</f>
        <v>0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137.23</v>
      </c>
      <c r="J16" s="3">
        <f ca="1">ROUND((Source!F450+Source!F449)/1000,2)</f>
        <v>22.28</v>
      </c>
      <c r="K16" s="3">
        <v>168.88</v>
      </c>
      <c r="L16" s="3">
        <v>0</v>
      </c>
      <c r="M16" s="3">
        <v>0</v>
      </c>
      <c r="N16" s="3">
        <f ca="1">I16+L16+M16</f>
        <v>137.23</v>
      </c>
      <c r="T16" s="6">
        <f ca="1">ROUND((Source!P452)/1000,2)</f>
        <v>137.23</v>
      </c>
      <c r="U16" s="6">
        <f ca="1">ROUND((Source!P453)/1000,2)</f>
        <v>0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137.23</v>
      </c>
      <c r="Y16" s="6">
        <f ca="1">ROUND((Source!P450+Source!P449)/1000,2)</f>
        <v>22.28</v>
      </c>
      <c r="Z16" s="6">
        <v>168.88</v>
      </c>
      <c r="AA16" s="6">
        <v>0</v>
      </c>
      <c r="AB16" s="6">
        <v>0</v>
      </c>
      <c r="AC16" s="6">
        <f ca="1">X16+AA16+AB16</f>
        <v>137.23</v>
      </c>
      <c r="AI16" s="2">
        <v>0</v>
      </c>
      <c r="AJ16" s="2">
        <v>-1</v>
      </c>
      <c r="AK16" s="2" t="s">
        <v>181</v>
      </c>
      <c r="AL16" s="2" t="s">
        <v>181</v>
      </c>
      <c r="AM16" s="2" t="s">
        <v>181</v>
      </c>
      <c r="AN16" s="2">
        <v>0</v>
      </c>
      <c r="AO16" s="2" t="s">
        <v>181</v>
      </c>
      <c r="AP16" s="2" t="s">
        <v>181</v>
      </c>
      <c r="AT16" s="3">
        <v>100910.13</v>
      </c>
      <c r="AU16" s="3">
        <v>67964.96</v>
      </c>
      <c r="AV16" s="3">
        <v>0</v>
      </c>
      <c r="AW16" s="3">
        <v>0</v>
      </c>
      <c r="AX16" s="3">
        <v>0</v>
      </c>
      <c r="AY16" s="3">
        <v>10662.2</v>
      </c>
      <c r="AZ16" s="3">
        <v>6403.08</v>
      </c>
      <c r="BA16" s="3">
        <v>15879.89</v>
      </c>
      <c r="BB16" s="3">
        <v>137231.37</v>
      </c>
      <c r="BC16" s="3">
        <v>0</v>
      </c>
      <c r="BD16" s="3">
        <v>0</v>
      </c>
      <c r="BE16" s="3">
        <v>0</v>
      </c>
      <c r="BF16" s="3">
        <v>20.780684</v>
      </c>
      <c r="BG16" s="3">
        <v>7.1993105</v>
      </c>
      <c r="BH16" s="3">
        <v>0</v>
      </c>
      <c r="BI16" s="3">
        <v>22951.46</v>
      </c>
      <c r="BJ16" s="3">
        <v>13369.78</v>
      </c>
      <c r="BK16" s="3">
        <v>137231.37</v>
      </c>
      <c r="BR16" s="6">
        <v>100910.13</v>
      </c>
      <c r="BS16" s="6">
        <v>67964.96</v>
      </c>
      <c r="BT16" s="6">
        <v>0</v>
      </c>
      <c r="BU16" s="6">
        <v>0</v>
      </c>
      <c r="BV16" s="6">
        <v>0</v>
      </c>
      <c r="BW16" s="6">
        <v>10662.2</v>
      </c>
      <c r="BX16" s="6">
        <v>6403.08</v>
      </c>
      <c r="BY16" s="6">
        <v>15879.89</v>
      </c>
      <c r="BZ16" s="6">
        <v>137231.37</v>
      </c>
      <c r="CA16" s="6">
        <v>0</v>
      </c>
      <c r="CB16" s="6">
        <v>0</v>
      </c>
      <c r="CC16" s="6">
        <v>0</v>
      </c>
      <c r="CD16" s="6">
        <v>20.780684</v>
      </c>
      <c r="CE16" s="6">
        <v>7.1993105</v>
      </c>
      <c r="CF16" s="6">
        <v>0</v>
      </c>
      <c r="CG16" s="6">
        <v>22951.46</v>
      </c>
      <c r="CH16" s="6">
        <v>13369.78</v>
      </c>
      <c r="CI16" s="6">
        <v>137231.37</v>
      </c>
    </row>
    <row r="18" spans="1:29">
      <c r="A18">
        <v>51</v>
      </c>
      <c r="E18">
        <v>137.23</v>
      </c>
      <c r="F18">
        <v>0</v>
      </c>
      <c r="G18">
        <v>0</v>
      </c>
      <c r="H18">
        <v>0</v>
      </c>
      <c r="I18">
        <v>137.23</v>
      </c>
      <c r="J18">
        <v>22.28</v>
      </c>
      <c r="K18">
        <v>168.88</v>
      </c>
      <c r="L18">
        <v>0</v>
      </c>
      <c r="M18">
        <v>0</v>
      </c>
      <c r="N18">
        <v>137.23</v>
      </c>
      <c r="T18">
        <v>137.23</v>
      </c>
      <c r="U18">
        <v>0</v>
      </c>
      <c r="V18">
        <v>0</v>
      </c>
      <c r="W18">
        <v>0</v>
      </c>
      <c r="X18">
        <v>137.23</v>
      </c>
      <c r="Y18">
        <v>22.28</v>
      </c>
      <c r="Z18">
        <v>168.88</v>
      </c>
      <c r="AA18">
        <v>0</v>
      </c>
      <c r="AB18">
        <v>0</v>
      </c>
      <c r="AC18">
        <v>137.23</v>
      </c>
    </row>
    <row r="21" spans="1:1">
      <c r="A21">
        <v>-1</v>
      </c>
    </row>
    <row r="24" spans="1:15">
      <c r="A24" s="4">
        <v>75</v>
      </c>
      <c r="B24" s="4" t="s">
        <v>743</v>
      </c>
      <c r="C24" s="4">
        <v>2026</v>
      </c>
      <c r="D24" s="4">
        <v>0</v>
      </c>
      <c r="E24" s="4">
        <v>3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85260822</v>
      </c>
      <c r="O24" s="4">
        <v>1</v>
      </c>
    </row>
    <row r="25" spans="1:40">
      <c r="A25" s="5">
        <v>2</v>
      </c>
      <c r="B25" s="5" t="s">
        <v>744</v>
      </c>
      <c r="C25" s="5" t="s">
        <v>745</v>
      </c>
      <c r="D25" s="5">
        <v>0</v>
      </c>
      <c r="E25" s="5">
        <v>0</v>
      </c>
      <c r="F25" s="5"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>
        <v>85263072</v>
      </c>
    </row>
    <row r="26" spans="1:50">
      <c r="A26" s="5">
        <v>1</v>
      </c>
      <c r="B26" s="5" t="s">
        <v>746</v>
      </c>
      <c r="C26" s="5" t="s">
        <v>747</v>
      </c>
      <c r="D26" s="5">
        <v>2026</v>
      </c>
      <c r="E26" s="5">
        <v>3</v>
      </c>
      <c r="F26" s="5">
        <v>1</v>
      </c>
      <c r="G26" s="5">
        <v>1</v>
      </c>
      <c r="H26" s="5">
        <v>0</v>
      </c>
      <c r="I26" s="5">
        <v>2</v>
      </c>
      <c r="J26" s="5">
        <v>1</v>
      </c>
      <c r="K26" s="5">
        <v>1</v>
      </c>
      <c r="L26" s="5">
        <v>1</v>
      </c>
      <c r="M26" s="5">
        <v>1</v>
      </c>
      <c r="N26" s="5">
        <v>1</v>
      </c>
      <c r="O26" s="5">
        <v>1</v>
      </c>
      <c r="P26" s="5">
        <v>1</v>
      </c>
      <c r="Q26" s="5">
        <v>1</v>
      </c>
      <c r="R26" s="5" t="s">
        <v>181</v>
      </c>
      <c r="S26" s="5" t="s">
        <v>181</v>
      </c>
      <c r="T26" s="5" t="s">
        <v>181</v>
      </c>
      <c r="U26" s="5" t="s">
        <v>181</v>
      </c>
      <c r="V26" s="5" t="s">
        <v>181</v>
      </c>
      <c r="W26" s="5" t="s">
        <v>181</v>
      </c>
      <c r="X26" s="5" t="s">
        <v>181</v>
      </c>
      <c r="Y26" s="5" t="s">
        <v>181</v>
      </c>
      <c r="Z26" s="5" t="s">
        <v>181</v>
      </c>
      <c r="AA26" s="5" t="s">
        <v>181</v>
      </c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85263073</v>
      </c>
      <c r="AO26" s="5" t="s">
        <v>748</v>
      </c>
      <c r="AP26" s="5" t="s">
        <v>749</v>
      </c>
      <c r="AQ26" s="5">
        <v>46078</v>
      </c>
      <c r="AR26" s="5">
        <v>409</v>
      </c>
      <c r="AS26" s="5" t="s">
        <v>5</v>
      </c>
      <c r="AT26" s="5" t="s">
        <v>750</v>
      </c>
      <c r="AU26" s="5" t="s">
        <v>749</v>
      </c>
      <c r="AV26" s="5">
        <v>45652</v>
      </c>
      <c r="AW26" s="5">
        <v>612</v>
      </c>
      <c r="AX26" s="5" t="s">
        <v>7</v>
      </c>
    </row>
    <row r="27" spans="1:15">
      <c r="A27" s="4">
        <v>75</v>
      </c>
      <c r="B27" s="4" t="s">
        <v>743</v>
      </c>
      <c r="C27" s="4">
        <v>2026</v>
      </c>
      <c r="D27" s="4">
        <v>0</v>
      </c>
      <c r="E27" s="4">
        <v>3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1</v>
      </c>
      <c r="N27" s="4">
        <v>85260757</v>
      </c>
      <c r="O27" s="4">
        <v>2</v>
      </c>
    </row>
    <row r="28" spans="1:40">
      <c r="A28" s="5">
        <v>2</v>
      </c>
      <c r="B28" s="5" t="s">
        <v>744</v>
      </c>
      <c r="C28" s="5" t="s">
        <v>745</v>
      </c>
      <c r="D28" s="5">
        <v>0</v>
      </c>
      <c r="E28" s="5">
        <v>0</v>
      </c>
      <c r="F28" s="5">
        <v>0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>
        <v>85263080</v>
      </c>
    </row>
    <row r="29" spans="1:50">
      <c r="A29" s="5">
        <v>1</v>
      </c>
      <c r="B29" s="5" t="s">
        <v>746</v>
      </c>
      <c r="C29" s="5" t="s">
        <v>747</v>
      </c>
      <c r="D29" s="5">
        <v>2026</v>
      </c>
      <c r="E29" s="5">
        <v>3</v>
      </c>
      <c r="F29" s="5">
        <v>1</v>
      </c>
      <c r="G29" s="5">
        <v>1</v>
      </c>
      <c r="H29" s="5">
        <v>0</v>
      </c>
      <c r="I29" s="5">
        <v>2</v>
      </c>
      <c r="J29" s="5">
        <v>1</v>
      </c>
      <c r="K29" s="5">
        <v>1</v>
      </c>
      <c r="L29" s="5">
        <v>1</v>
      </c>
      <c r="M29" s="5">
        <v>1</v>
      </c>
      <c r="N29" s="5">
        <v>1</v>
      </c>
      <c r="O29" s="5">
        <v>1</v>
      </c>
      <c r="P29" s="5">
        <v>1</v>
      </c>
      <c r="Q29" s="5">
        <v>1</v>
      </c>
      <c r="R29" s="5" t="s">
        <v>181</v>
      </c>
      <c r="S29" s="5" t="s">
        <v>181</v>
      </c>
      <c r="T29" s="5" t="s">
        <v>181</v>
      </c>
      <c r="U29" s="5" t="s">
        <v>181</v>
      </c>
      <c r="V29" s="5" t="s">
        <v>181</v>
      </c>
      <c r="W29" s="5" t="s">
        <v>181</v>
      </c>
      <c r="X29" s="5" t="s">
        <v>181</v>
      </c>
      <c r="Y29" s="5" t="s">
        <v>181</v>
      </c>
      <c r="Z29" s="5" t="s">
        <v>181</v>
      </c>
      <c r="AA29" s="5" t="s">
        <v>181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85263081</v>
      </c>
      <c r="AO29" s="5" t="s">
        <v>748</v>
      </c>
      <c r="AP29" s="5" t="s">
        <v>749</v>
      </c>
      <c r="AQ29" s="5">
        <v>46078</v>
      </c>
      <c r="AR29" s="5">
        <v>409</v>
      </c>
      <c r="AS29" s="5" t="s">
        <v>5</v>
      </c>
      <c r="AT29" s="5" t="s">
        <v>750</v>
      </c>
      <c r="AU29" s="5" t="s">
        <v>749</v>
      </c>
      <c r="AV29" s="5">
        <v>45652</v>
      </c>
      <c r="AW29" s="5">
        <v>612</v>
      </c>
      <c r="AX29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85260822</v>
      </c>
      <c r="C1">
        <v>85263089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752</v>
      </c>
      <c r="J1" t="s">
        <v>181</v>
      </c>
      <c r="K1" t="s">
        <v>753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181</v>
      </c>
      <c r="AT1">
        <v>2.03</v>
      </c>
      <c r="AU1" t="s">
        <v>213</v>
      </c>
      <c r="AV1">
        <v>1</v>
      </c>
      <c r="AW1">
        <v>2</v>
      </c>
      <c r="AX1">
        <v>85263094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181</v>
      </c>
      <c r="DE1" t="s">
        <v>181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181</v>
      </c>
      <c r="DM1">
        <v>0</v>
      </c>
      <c r="DN1" t="s">
        <v>181</v>
      </c>
      <c r="DO1">
        <v>0</v>
      </c>
    </row>
    <row r="2" spans="1:119">
      <c r="A2">
        <f>ROW(Source!A28)</f>
        <v>28</v>
      </c>
      <c r="B2">
        <v>85260822</v>
      </c>
      <c r="C2">
        <v>85263089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754</v>
      </c>
      <c r="J2" t="s">
        <v>181</v>
      </c>
      <c r="K2" t="s">
        <v>755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181</v>
      </c>
      <c r="AT2">
        <v>0.55</v>
      </c>
      <c r="AU2" t="s">
        <v>213</v>
      </c>
      <c r="AV2">
        <v>2</v>
      </c>
      <c r="AW2">
        <v>2</v>
      </c>
      <c r="AX2">
        <v>85263095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181</v>
      </c>
      <c r="DE2" t="s">
        <v>181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181</v>
      </c>
      <c r="DM2">
        <v>0</v>
      </c>
      <c r="DN2" t="s">
        <v>181</v>
      </c>
      <c r="DO2">
        <v>0</v>
      </c>
    </row>
    <row r="3" spans="1:119">
      <c r="A3">
        <f>ROW(Source!A28)</f>
        <v>28</v>
      </c>
      <c r="B3">
        <v>85260822</v>
      </c>
      <c r="C3">
        <v>85263089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108</v>
      </c>
      <c r="J3" t="s">
        <v>756</v>
      </c>
      <c r="K3" t="s">
        <v>109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181</v>
      </c>
      <c r="AT3">
        <v>0.45</v>
      </c>
      <c r="AU3" t="s">
        <v>213</v>
      </c>
      <c r="AV3">
        <v>1</v>
      </c>
      <c r="AW3">
        <v>2</v>
      </c>
      <c r="AX3">
        <v>85263096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181</v>
      </c>
      <c r="DE3" t="s">
        <v>181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64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85260822</v>
      </c>
      <c r="C4">
        <v>85263089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83</v>
      </c>
      <c r="J4" t="s">
        <v>757</v>
      </c>
      <c r="K4" t="s">
        <v>84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181</v>
      </c>
      <c r="AT4">
        <v>0.1</v>
      </c>
      <c r="AU4" t="s">
        <v>213</v>
      </c>
      <c r="AV4">
        <v>1</v>
      </c>
      <c r="AW4">
        <v>2</v>
      </c>
      <c r="AX4">
        <v>85263097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181</v>
      </c>
      <c r="DE4" t="s">
        <v>181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64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85260757</v>
      </c>
      <c r="C5">
        <v>85263089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752</v>
      </c>
      <c r="J5" t="s">
        <v>181</v>
      </c>
      <c r="K5" t="s">
        <v>753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181</v>
      </c>
      <c r="AT5">
        <v>2.03</v>
      </c>
      <c r="AU5" t="s">
        <v>213</v>
      </c>
      <c r="AV5">
        <v>1</v>
      </c>
      <c r="AW5">
        <v>2</v>
      </c>
      <c r="AX5">
        <v>85263094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181</v>
      </c>
      <c r="DE5" t="s">
        <v>181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181</v>
      </c>
      <c r="DM5">
        <v>0</v>
      </c>
      <c r="DN5" t="s">
        <v>181</v>
      </c>
      <c r="DO5">
        <v>0</v>
      </c>
    </row>
    <row r="6" spans="1:119">
      <c r="A6">
        <f>ROW(Source!A29)</f>
        <v>29</v>
      </c>
      <c r="B6">
        <v>85260757</v>
      </c>
      <c r="C6">
        <v>85263089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754</v>
      </c>
      <c r="J6" t="s">
        <v>181</v>
      </c>
      <c r="K6" t="s">
        <v>755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181</v>
      </c>
      <c r="AT6">
        <v>0.55</v>
      </c>
      <c r="AU6" t="s">
        <v>213</v>
      </c>
      <c r="AV6">
        <v>2</v>
      </c>
      <c r="AW6">
        <v>2</v>
      </c>
      <c r="AX6">
        <v>85263095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181</v>
      </c>
      <c r="DE6" t="s">
        <v>181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181</v>
      </c>
      <c r="DM6">
        <v>0</v>
      </c>
      <c r="DN6" t="s">
        <v>181</v>
      </c>
      <c r="DO6">
        <v>0</v>
      </c>
    </row>
    <row r="7" spans="1:119">
      <c r="A7">
        <f>ROW(Source!A29)</f>
        <v>29</v>
      </c>
      <c r="B7">
        <v>85260757</v>
      </c>
      <c r="C7">
        <v>85263089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108</v>
      </c>
      <c r="J7" t="s">
        <v>756</v>
      </c>
      <c r="K7" t="s">
        <v>109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181</v>
      </c>
      <c r="AT7">
        <v>0.45</v>
      </c>
      <c r="AU7" t="s">
        <v>213</v>
      </c>
      <c r="AV7">
        <v>1</v>
      </c>
      <c r="AW7">
        <v>2</v>
      </c>
      <c r="AX7">
        <v>85263096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181</v>
      </c>
      <c r="DE7" t="s">
        <v>181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64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85260757</v>
      </c>
      <c r="C8">
        <v>85263089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83</v>
      </c>
      <c r="J8" t="s">
        <v>757</v>
      </c>
      <c r="K8" t="s">
        <v>84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181</v>
      </c>
      <c r="AT8">
        <v>0.1</v>
      </c>
      <c r="AU8" t="s">
        <v>213</v>
      </c>
      <c r="AV8">
        <v>1</v>
      </c>
      <c r="AW8">
        <v>2</v>
      </c>
      <c r="AX8">
        <v>85263097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181</v>
      </c>
      <c r="DE8" t="s">
        <v>181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64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85260822</v>
      </c>
      <c r="C9">
        <v>85263098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758</v>
      </c>
      <c r="J9" t="s">
        <v>181</v>
      </c>
      <c r="K9" t="s">
        <v>759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181</v>
      </c>
      <c r="AT9">
        <v>1.24</v>
      </c>
      <c r="AU9" t="s">
        <v>213</v>
      </c>
      <c r="AV9">
        <v>1</v>
      </c>
      <c r="AW9">
        <v>2</v>
      </c>
      <c r="AX9">
        <v>85263103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181</v>
      </c>
      <c r="DE9" t="s">
        <v>181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181</v>
      </c>
      <c r="DM9">
        <v>0</v>
      </c>
      <c r="DN9" t="s">
        <v>181</v>
      </c>
      <c r="DO9">
        <v>0</v>
      </c>
    </row>
    <row r="10" spans="1:119">
      <c r="A10">
        <f>ROW(Source!A30)</f>
        <v>30</v>
      </c>
      <c r="B10">
        <v>85260822</v>
      </c>
      <c r="C10">
        <v>85263098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754</v>
      </c>
      <c r="J10" t="s">
        <v>181</v>
      </c>
      <c r="K10" t="s">
        <v>755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181</v>
      </c>
      <c r="AT10">
        <v>1.1</v>
      </c>
      <c r="AU10" t="s">
        <v>213</v>
      </c>
      <c r="AV10">
        <v>2</v>
      </c>
      <c r="AW10">
        <v>2</v>
      </c>
      <c r="AX10">
        <v>85263104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181</v>
      </c>
      <c r="DE10" t="s">
        <v>181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181</v>
      </c>
      <c r="DM10">
        <v>0</v>
      </c>
      <c r="DN10" t="s">
        <v>181</v>
      </c>
      <c r="DO10">
        <v>0</v>
      </c>
    </row>
    <row r="11" spans="1:119">
      <c r="A11">
        <f>ROW(Source!A30)</f>
        <v>30</v>
      </c>
      <c r="B11">
        <v>85260822</v>
      </c>
      <c r="C11">
        <v>85263098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79</v>
      </c>
      <c r="J11" t="s">
        <v>760</v>
      </c>
      <c r="K11" t="s">
        <v>80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181</v>
      </c>
      <c r="AT11">
        <v>1.04</v>
      </c>
      <c r="AU11" t="s">
        <v>213</v>
      </c>
      <c r="AV11">
        <v>1</v>
      </c>
      <c r="AW11">
        <v>2</v>
      </c>
      <c r="AX11">
        <v>85263105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181</v>
      </c>
      <c r="DE11" t="s">
        <v>181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81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85260822</v>
      </c>
      <c r="C12">
        <v>85263098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83</v>
      </c>
      <c r="J12" t="s">
        <v>757</v>
      </c>
      <c r="K12" t="s">
        <v>84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181</v>
      </c>
      <c r="AT12">
        <v>0.06</v>
      </c>
      <c r="AU12" t="s">
        <v>213</v>
      </c>
      <c r="AV12">
        <v>1</v>
      </c>
      <c r="AW12">
        <v>2</v>
      </c>
      <c r="AX12">
        <v>85263106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181</v>
      </c>
      <c r="DE12" t="s">
        <v>181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64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85260757</v>
      </c>
      <c r="C13">
        <v>85263098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758</v>
      </c>
      <c r="J13" t="s">
        <v>181</v>
      </c>
      <c r="K13" t="s">
        <v>759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181</v>
      </c>
      <c r="AT13">
        <v>1.24</v>
      </c>
      <c r="AU13" t="s">
        <v>213</v>
      </c>
      <c r="AV13">
        <v>1</v>
      </c>
      <c r="AW13">
        <v>2</v>
      </c>
      <c r="AX13">
        <v>85263103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181</v>
      </c>
      <c r="DE13" t="s">
        <v>181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181</v>
      </c>
      <c r="DM13">
        <v>0</v>
      </c>
      <c r="DN13" t="s">
        <v>181</v>
      </c>
      <c r="DO13">
        <v>0</v>
      </c>
    </row>
    <row r="14" spans="1:119">
      <c r="A14">
        <f>ROW(Source!A31)</f>
        <v>31</v>
      </c>
      <c r="B14">
        <v>85260757</v>
      </c>
      <c r="C14">
        <v>85263098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754</v>
      </c>
      <c r="J14" t="s">
        <v>181</v>
      </c>
      <c r="K14" t="s">
        <v>755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181</v>
      </c>
      <c r="AT14">
        <v>1.1</v>
      </c>
      <c r="AU14" t="s">
        <v>213</v>
      </c>
      <c r="AV14">
        <v>2</v>
      </c>
      <c r="AW14">
        <v>2</v>
      </c>
      <c r="AX14">
        <v>85263104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181</v>
      </c>
      <c r="DE14" t="s">
        <v>181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181</v>
      </c>
      <c r="DM14">
        <v>0</v>
      </c>
      <c r="DN14" t="s">
        <v>181</v>
      </c>
      <c r="DO14">
        <v>0</v>
      </c>
    </row>
    <row r="15" spans="1:119">
      <c r="A15">
        <f>ROW(Source!A31)</f>
        <v>31</v>
      </c>
      <c r="B15">
        <v>85260757</v>
      </c>
      <c r="C15">
        <v>85263098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79</v>
      </c>
      <c r="J15" t="s">
        <v>760</v>
      </c>
      <c r="K15" t="s">
        <v>80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181</v>
      </c>
      <c r="AT15">
        <v>1.04</v>
      </c>
      <c r="AU15" t="s">
        <v>213</v>
      </c>
      <c r="AV15">
        <v>1</v>
      </c>
      <c r="AW15">
        <v>2</v>
      </c>
      <c r="AX15">
        <v>85263105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181</v>
      </c>
      <c r="DE15" t="s">
        <v>181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81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85260757</v>
      </c>
      <c r="C16">
        <v>85263098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83</v>
      </c>
      <c r="J16" t="s">
        <v>757</v>
      </c>
      <c r="K16" t="s">
        <v>84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181</v>
      </c>
      <c r="AT16">
        <v>0.06</v>
      </c>
      <c r="AU16" t="s">
        <v>213</v>
      </c>
      <c r="AV16">
        <v>1</v>
      </c>
      <c r="AW16">
        <v>2</v>
      </c>
      <c r="AX16">
        <v>85263106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181</v>
      </c>
      <c r="DE16" t="s">
        <v>181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64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85260822</v>
      </c>
      <c r="C17">
        <v>85263107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181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181</v>
      </c>
      <c r="AT17">
        <v>0.2</v>
      </c>
      <c r="AU17" t="s">
        <v>213</v>
      </c>
      <c r="AV17">
        <v>1</v>
      </c>
      <c r="AW17">
        <v>2</v>
      </c>
      <c r="AX17">
        <v>85263112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181</v>
      </c>
      <c r="DE17" t="s">
        <v>181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181</v>
      </c>
      <c r="DM17">
        <v>0</v>
      </c>
      <c r="DN17" t="s">
        <v>181</v>
      </c>
      <c r="DO17">
        <v>0</v>
      </c>
    </row>
    <row r="18" spans="1:119">
      <c r="A18">
        <f>ROW(Source!A32)</f>
        <v>32</v>
      </c>
      <c r="B18">
        <v>85260822</v>
      </c>
      <c r="C18">
        <v>85263107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754</v>
      </c>
      <c r="J18" t="s">
        <v>181</v>
      </c>
      <c r="K18" t="s">
        <v>755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181</v>
      </c>
      <c r="AT18">
        <v>0.11</v>
      </c>
      <c r="AU18" t="s">
        <v>213</v>
      </c>
      <c r="AV18">
        <v>2</v>
      </c>
      <c r="AW18">
        <v>2</v>
      </c>
      <c r="AX18">
        <v>85263113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181</v>
      </c>
      <c r="DE18" t="s">
        <v>181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181</v>
      </c>
      <c r="DM18">
        <v>0</v>
      </c>
      <c r="DN18" t="s">
        <v>181</v>
      </c>
      <c r="DO18">
        <v>0</v>
      </c>
    </row>
    <row r="19" spans="1:119">
      <c r="A19">
        <f>ROW(Source!A32)</f>
        <v>32</v>
      </c>
      <c r="B19">
        <v>85260822</v>
      </c>
      <c r="C19">
        <v>85263107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761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181</v>
      </c>
      <c r="AT19">
        <v>0.11</v>
      </c>
      <c r="AU19" t="s">
        <v>213</v>
      </c>
      <c r="AV19">
        <v>1</v>
      </c>
      <c r="AW19">
        <v>2</v>
      </c>
      <c r="AX19">
        <v>85263114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181</v>
      </c>
      <c r="DE19" t="s">
        <v>181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181</v>
      </c>
      <c r="DM19">
        <v>0</v>
      </c>
      <c r="DN19" t="s">
        <v>181</v>
      </c>
      <c r="DO19">
        <v>0</v>
      </c>
    </row>
    <row r="20" spans="1:119">
      <c r="A20">
        <f>ROW(Source!A32)</f>
        <v>32</v>
      </c>
      <c r="B20">
        <v>85260822</v>
      </c>
      <c r="C20">
        <v>85263107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762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181</v>
      </c>
      <c r="AT20">
        <v>0.11</v>
      </c>
      <c r="AU20" t="s">
        <v>213</v>
      </c>
      <c r="AV20">
        <v>1</v>
      </c>
      <c r="AW20">
        <v>2</v>
      </c>
      <c r="AX20">
        <v>85263115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181</v>
      </c>
      <c r="DE20" t="s">
        <v>181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64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85260757</v>
      </c>
      <c r="C21">
        <v>85263107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181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181</v>
      </c>
      <c r="AT21">
        <v>0.2</v>
      </c>
      <c r="AU21" t="s">
        <v>213</v>
      </c>
      <c r="AV21">
        <v>1</v>
      </c>
      <c r="AW21">
        <v>2</v>
      </c>
      <c r="AX21">
        <v>85263112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181</v>
      </c>
      <c r="DE21" t="s">
        <v>181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181</v>
      </c>
      <c r="DM21">
        <v>0</v>
      </c>
      <c r="DN21" t="s">
        <v>181</v>
      </c>
      <c r="DO21">
        <v>0</v>
      </c>
    </row>
    <row r="22" spans="1:119">
      <c r="A22">
        <f>ROW(Source!A33)</f>
        <v>33</v>
      </c>
      <c r="B22">
        <v>85260757</v>
      </c>
      <c r="C22">
        <v>85263107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754</v>
      </c>
      <c r="J22" t="s">
        <v>181</v>
      </c>
      <c r="K22" t="s">
        <v>755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181</v>
      </c>
      <c r="AT22">
        <v>0.11</v>
      </c>
      <c r="AU22" t="s">
        <v>213</v>
      </c>
      <c r="AV22">
        <v>2</v>
      </c>
      <c r="AW22">
        <v>2</v>
      </c>
      <c r="AX22">
        <v>85263113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181</v>
      </c>
      <c r="DE22" t="s">
        <v>181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181</v>
      </c>
      <c r="DM22">
        <v>0</v>
      </c>
      <c r="DN22" t="s">
        <v>181</v>
      </c>
      <c r="DO22">
        <v>0</v>
      </c>
    </row>
    <row r="23" spans="1:119">
      <c r="A23">
        <f>ROW(Source!A33)</f>
        <v>33</v>
      </c>
      <c r="B23">
        <v>85260757</v>
      </c>
      <c r="C23">
        <v>85263107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761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181</v>
      </c>
      <c r="AT23">
        <v>0.11</v>
      </c>
      <c r="AU23" t="s">
        <v>213</v>
      </c>
      <c r="AV23">
        <v>1</v>
      </c>
      <c r="AW23">
        <v>2</v>
      </c>
      <c r="AX23">
        <v>85263114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181</v>
      </c>
      <c r="DE23" t="s">
        <v>181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181</v>
      </c>
      <c r="DM23">
        <v>0</v>
      </c>
      <c r="DN23" t="s">
        <v>181</v>
      </c>
      <c r="DO23">
        <v>0</v>
      </c>
    </row>
    <row r="24" spans="1:119">
      <c r="A24">
        <f>ROW(Source!A33)</f>
        <v>33</v>
      </c>
      <c r="B24">
        <v>85260757</v>
      </c>
      <c r="C24">
        <v>85263107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762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181</v>
      </c>
      <c r="AT24">
        <v>0.11</v>
      </c>
      <c r="AU24" t="s">
        <v>213</v>
      </c>
      <c r="AV24">
        <v>1</v>
      </c>
      <c r="AW24">
        <v>2</v>
      </c>
      <c r="AX24">
        <v>85263115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181</v>
      </c>
      <c r="DE24" t="s">
        <v>181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64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85260822</v>
      </c>
      <c r="C25">
        <v>85263116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181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181</v>
      </c>
      <c r="AT25">
        <v>0.41</v>
      </c>
      <c r="AU25" t="s">
        <v>213</v>
      </c>
      <c r="AV25">
        <v>1</v>
      </c>
      <c r="AW25">
        <v>2</v>
      </c>
      <c r="AX25">
        <v>85263122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181</v>
      </c>
      <c r="DE25" t="s">
        <v>181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181</v>
      </c>
      <c r="DM25">
        <v>0</v>
      </c>
      <c r="DN25" t="s">
        <v>181</v>
      </c>
      <c r="DO25">
        <v>0</v>
      </c>
    </row>
    <row r="26" spans="1:119">
      <c r="A26">
        <f>ROW(Source!A34)</f>
        <v>34</v>
      </c>
      <c r="B26">
        <v>85260822</v>
      </c>
      <c r="C26">
        <v>85263116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754</v>
      </c>
      <c r="J26" t="s">
        <v>181</v>
      </c>
      <c r="K26" t="s">
        <v>755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181</v>
      </c>
      <c r="AT26">
        <v>0.44</v>
      </c>
      <c r="AU26" t="s">
        <v>213</v>
      </c>
      <c r="AV26">
        <v>2</v>
      </c>
      <c r="AW26">
        <v>2</v>
      </c>
      <c r="AX26">
        <v>85263123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181</v>
      </c>
      <c r="DE26" t="s">
        <v>181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181</v>
      </c>
      <c r="DM26">
        <v>0</v>
      </c>
      <c r="DN26" t="s">
        <v>181</v>
      </c>
      <c r="DO26">
        <v>0</v>
      </c>
    </row>
    <row r="27" spans="1:119">
      <c r="A27">
        <f>ROW(Source!A34)</f>
        <v>34</v>
      </c>
      <c r="B27">
        <v>85260822</v>
      </c>
      <c r="C27">
        <v>85263116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763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181</v>
      </c>
      <c r="AT27">
        <v>0.22</v>
      </c>
      <c r="AU27" t="s">
        <v>213</v>
      </c>
      <c r="AV27">
        <v>1</v>
      </c>
      <c r="AW27">
        <v>2</v>
      </c>
      <c r="AX27">
        <v>85263124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181</v>
      </c>
      <c r="DE27" t="s">
        <v>181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58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85260822</v>
      </c>
      <c r="C28">
        <v>85263116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761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181</v>
      </c>
      <c r="AT28">
        <v>0.22</v>
      </c>
      <c r="AU28" t="s">
        <v>213</v>
      </c>
      <c r="AV28">
        <v>1</v>
      </c>
      <c r="AW28">
        <v>2</v>
      </c>
      <c r="AX28">
        <v>85263125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181</v>
      </c>
      <c r="DE28" t="s">
        <v>181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181</v>
      </c>
      <c r="DM28">
        <v>0</v>
      </c>
      <c r="DN28" t="s">
        <v>181</v>
      </c>
      <c r="DO28">
        <v>0</v>
      </c>
    </row>
    <row r="29" spans="1:119">
      <c r="A29">
        <f>ROW(Source!A34)</f>
        <v>34</v>
      </c>
      <c r="B29">
        <v>85260822</v>
      </c>
      <c r="C29">
        <v>85263116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762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181</v>
      </c>
      <c r="AT29">
        <v>0.22</v>
      </c>
      <c r="AU29" t="s">
        <v>213</v>
      </c>
      <c r="AV29">
        <v>1</v>
      </c>
      <c r="AW29">
        <v>2</v>
      </c>
      <c r="AX29">
        <v>85263126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181</v>
      </c>
      <c r="DE29" t="s">
        <v>181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64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85260757</v>
      </c>
      <c r="C30">
        <v>85263116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181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181</v>
      </c>
      <c r="AT30">
        <v>0.41</v>
      </c>
      <c r="AU30" t="s">
        <v>213</v>
      </c>
      <c r="AV30">
        <v>1</v>
      </c>
      <c r="AW30">
        <v>2</v>
      </c>
      <c r="AX30">
        <v>85263122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181</v>
      </c>
      <c r="DE30" t="s">
        <v>181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181</v>
      </c>
      <c r="DM30">
        <v>0</v>
      </c>
      <c r="DN30" t="s">
        <v>181</v>
      </c>
      <c r="DO30">
        <v>0</v>
      </c>
    </row>
    <row r="31" spans="1:119">
      <c r="A31">
        <f>ROW(Source!A35)</f>
        <v>35</v>
      </c>
      <c r="B31">
        <v>85260757</v>
      </c>
      <c r="C31">
        <v>85263116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754</v>
      </c>
      <c r="J31" t="s">
        <v>181</v>
      </c>
      <c r="K31" t="s">
        <v>755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181</v>
      </c>
      <c r="AT31">
        <v>0.44</v>
      </c>
      <c r="AU31" t="s">
        <v>213</v>
      </c>
      <c r="AV31">
        <v>2</v>
      </c>
      <c r="AW31">
        <v>2</v>
      </c>
      <c r="AX31">
        <v>85263123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181</v>
      </c>
      <c r="DE31" t="s">
        <v>181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181</v>
      </c>
      <c r="DM31">
        <v>0</v>
      </c>
      <c r="DN31" t="s">
        <v>181</v>
      </c>
      <c r="DO31">
        <v>0</v>
      </c>
    </row>
    <row r="32" spans="1:119">
      <c r="A32">
        <f>ROW(Source!A35)</f>
        <v>35</v>
      </c>
      <c r="B32">
        <v>85260757</v>
      </c>
      <c r="C32">
        <v>85263116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763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181</v>
      </c>
      <c r="AT32">
        <v>0.22</v>
      </c>
      <c r="AU32" t="s">
        <v>213</v>
      </c>
      <c r="AV32">
        <v>1</v>
      </c>
      <c r="AW32">
        <v>2</v>
      </c>
      <c r="AX32">
        <v>85263124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181</v>
      </c>
      <c r="DE32" t="s">
        <v>181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58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85260757</v>
      </c>
      <c r="C33">
        <v>85263116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761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181</v>
      </c>
      <c r="AT33">
        <v>0.22</v>
      </c>
      <c r="AU33" t="s">
        <v>213</v>
      </c>
      <c r="AV33">
        <v>1</v>
      </c>
      <c r="AW33">
        <v>2</v>
      </c>
      <c r="AX33">
        <v>85263125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181</v>
      </c>
      <c r="DE33" t="s">
        <v>181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181</v>
      </c>
      <c r="DM33">
        <v>0</v>
      </c>
      <c r="DN33" t="s">
        <v>181</v>
      </c>
      <c r="DO33">
        <v>0</v>
      </c>
    </row>
    <row r="34" spans="1:119">
      <c r="A34">
        <f>ROW(Source!A35)</f>
        <v>35</v>
      </c>
      <c r="B34">
        <v>85260757</v>
      </c>
      <c r="C34">
        <v>85263116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762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181</v>
      </c>
      <c r="AT34">
        <v>0.22</v>
      </c>
      <c r="AU34" t="s">
        <v>213</v>
      </c>
      <c r="AV34">
        <v>1</v>
      </c>
      <c r="AW34">
        <v>2</v>
      </c>
      <c r="AX34">
        <v>85263126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181</v>
      </c>
      <c r="DE34" t="s">
        <v>181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64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85260822</v>
      </c>
      <c r="C35">
        <v>85263127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758</v>
      </c>
      <c r="J35" t="s">
        <v>181</v>
      </c>
      <c r="K35" t="s">
        <v>759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181</v>
      </c>
      <c r="AT35">
        <v>0.81</v>
      </c>
      <c r="AU35" t="s">
        <v>213</v>
      </c>
      <c r="AV35">
        <v>1</v>
      </c>
      <c r="AW35">
        <v>2</v>
      </c>
      <c r="AX35">
        <v>85263132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181</v>
      </c>
      <c r="DE35" t="s">
        <v>181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181</v>
      </c>
      <c r="DM35">
        <v>0</v>
      </c>
      <c r="DN35" t="s">
        <v>181</v>
      </c>
      <c r="DO35">
        <v>0</v>
      </c>
    </row>
    <row r="36" spans="1:119">
      <c r="A36">
        <f>ROW(Source!A36)</f>
        <v>36</v>
      </c>
      <c r="B36">
        <v>85260822</v>
      </c>
      <c r="C36">
        <v>85263127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754</v>
      </c>
      <c r="J36" t="s">
        <v>181</v>
      </c>
      <c r="K36" t="s">
        <v>755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181</v>
      </c>
      <c r="AT36">
        <v>0.48</v>
      </c>
      <c r="AU36" t="s">
        <v>213</v>
      </c>
      <c r="AV36">
        <v>2</v>
      </c>
      <c r="AW36">
        <v>2</v>
      </c>
      <c r="AX36">
        <v>85263133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181</v>
      </c>
      <c r="DE36" t="s">
        <v>181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181</v>
      </c>
      <c r="DM36">
        <v>0</v>
      </c>
      <c r="DN36" t="s">
        <v>181</v>
      </c>
      <c r="DO36">
        <v>0</v>
      </c>
    </row>
    <row r="37" spans="1:119">
      <c r="A37">
        <f>ROW(Source!A36)</f>
        <v>36</v>
      </c>
      <c r="B37">
        <v>85260822</v>
      </c>
      <c r="C37">
        <v>85263127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79</v>
      </c>
      <c r="J37" t="s">
        <v>760</v>
      </c>
      <c r="K37" t="s">
        <v>80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181</v>
      </c>
      <c r="AT37">
        <v>0.44</v>
      </c>
      <c r="AU37" t="s">
        <v>213</v>
      </c>
      <c r="AV37">
        <v>1</v>
      </c>
      <c r="AW37">
        <v>2</v>
      </c>
      <c r="AX37">
        <v>85263134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181</v>
      </c>
      <c r="DE37" t="s">
        <v>181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81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85260822</v>
      </c>
      <c r="C38">
        <v>85263127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83</v>
      </c>
      <c r="J38" t="s">
        <v>757</v>
      </c>
      <c r="K38" t="s">
        <v>84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181</v>
      </c>
      <c r="AT38">
        <v>0.04</v>
      </c>
      <c r="AU38" t="s">
        <v>213</v>
      </c>
      <c r="AV38">
        <v>1</v>
      </c>
      <c r="AW38">
        <v>2</v>
      </c>
      <c r="AX38">
        <v>85263135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181</v>
      </c>
      <c r="DE38" t="s">
        <v>181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64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85260757</v>
      </c>
      <c r="C39">
        <v>85263127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758</v>
      </c>
      <c r="J39" t="s">
        <v>181</v>
      </c>
      <c r="K39" t="s">
        <v>759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181</v>
      </c>
      <c r="AT39">
        <v>0.81</v>
      </c>
      <c r="AU39" t="s">
        <v>213</v>
      </c>
      <c r="AV39">
        <v>1</v>
      </c>
      <c r="AW39">
        <v>2</v>
      </c>
      <c r="AX39">
        <v>85263132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181</v>
      </c>
      <c r="DE39" t="s">
        <v>181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181</v>
      </c>
      <c r="DM39">
        <v>0</v>
      </c>
      <c r="DN39" t="s">
        <v>181</v>
      </c>
      <c r="DO39">
        <v>0</v>
      </c>
    </row>
    <row r="40" spans="1:119">
      <c r="A40">
        <f>ROW(Source!A37)</f>
        <v>37</v>
      </c>
      <c r="B40">
        <v>85260757</v>
      </c>
      <c r="C40">
        <v>85263127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754</v>
      </c>
      <c r="J40" t="s">
        <v>181</v>
      </c>
      <c r="K40" t="s">
        <v>755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181</v>
      </c>
      <c r="AT40">
        <v>0.48</v>
      </c>
      <c r="AU40" t="s">
        <v>213</v>
      </c>
      <c r="AV40">
        <v>2</v>
      </c>
      <c r="AW40">
        <v>2</v>
      </c>
      <c r="AX40">
        <v>85263133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181</v>
      </c>
      <c r="DE40" t="s">
        <v>181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181</v>
      </c>
      <c r="DM40">
        <v>0</v>
      </c>
      <c r="DN40" t="s">
        <v>181</v>
      </c>
      <c r="DO40">
        <v>0</v>
      </c>
    </row>
    <row r="41" spans="1:119">
      <c r="A41">
        <f>ROW(Source!A37)</f>
        <v>37</v>
      </c>
      <c r="B41">
        <v>85260757</v>
      </c>
      <c r="C41">
        <v>85263127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79</v>
      </c>
      <c r="J41" t="s">
        <v>760</v>
      </c>
      <c r="K41" t="s">
        <v>80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181</v>
      </c>
      <c r="AT41">
        <v>0.44</v>
      </c>
      <c r="AU41" t="s">
        <v>213</v>
      </c>
      <c r="AV41">
        <v>1</v>
      </c>
      <c r="AW41">
        <v>2</v>
      </c>
      <c r="AX41">
        <v>85263134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181</v>
      </c>
      <c r="DE41" t="s">
        <v>181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81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85260757</v>
      </c>
      <c r="C42">
        <v>85263127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83</v>
      </c>
      <c r="J42" t="s">
        <v>757</v>
      </c>
      <c r="K42" t="s">
        <v>84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181</v>
      </c>
      <c r="AT42">
        <v>0.04</v>
      </c>
      <c r="AU42" t="s">
        <v>213</v>
      </c>
      <c r="AV42">
        <v>1</v>
      </c>
      <c r="AW42">
        <v>2</v>
      </c>
      <c r="AX42">
        <v>85263135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181</v>
      </c>
      <c r="DE42" t="s">
        <v>181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64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85260822</v>
      </c>
      <c r="C43">
        <v>85263136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758</v>
      </c>
      <c r="J43" t="s">
        <v>181</v>
      </c>
      <c r="K43" t="s">
        <v>759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181</v>
      </c>
      <c r="AT43">
        <v>1.75</v>
      </c>
      <c r="AU43" t="s">
        <v>213</v>
      </c>
      <c r="AV43">
        <v>1</v>
      </c>
      <c r="AW43">
        <v>2</v>
      </c>
      <c r="AX43">
        <v>85263142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181</v>
      </c>
      <c r="DE43" t="s">
        <v>181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181</v>
      </c>
      <c r="DM43">
        <v>0</v>
      </c>
      <c r="DN43" t="s">
        <v>181</v>
      </c>
      <c r="DO43">
        <v>0</v>
      </c>
    </row>
    <row r="44" spans="1:119">
      <c r="A44">
        <f>ROW(Source!A38)</f>
        <v>38</v>
      </c>
      <c r="B44">
        <v>85260822</v>
      </c>
      <c r="C44">
        <v>85263136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754</v>
      </c>
      <c r="J44" t="s">
        <v>181</v>
      </c>
      <c r="K44" t="s">
        <v>755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181</v>
      </c>
      <c r="AT44">
        <v>1.89</v>
      </c>
      <c r="AU44" t="s">
        <v>213</v>
      </c>
      <c r="AV44">
        <v>2</v>
      </c>
      <c r="AW44">
        <v>2</v>
      </c>
      <c r="AX44">
        <v>85263143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181</v>
      </c>
      <c r="DE44" t="s">
        <v>181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181</v>
      </c>
      <c r="DM44">
        <v>0</v>
      </c>
      <c r="DN44" t="s">
        <v>181</v>
      </c>
      <c r="DO44">
        <v>0</v>
      </c>
    </row>
    <row r="45" spans="1:119">
      <c r="A45">
        <f>ROW(Source!A38)</f>
        <v>38</v>
      </c>
      <c r="B45">
        <v>85260822</v>
      </c>
      <c r="C45">
        <v>85263136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79</v>
      </c>
      <c r="J45" t="s">
        <v>760</v>
      </c>
      <c r="K45" t="s">
        <v>80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181</v>
      </c>
      <c r="AT45">
        <v>0.96</v>
      </c>
      <c r="AU45" t="s">
        <v>213</v>
      </c>
      <c r="AV45">
        <v>1</v>
      </c>
      <c r="AW45">
        <v>2</v>
      </c>
      <c r="AX45">
        <v>85263144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181</v>
      </c>
      <c r="DE45" t="s">
        <v>181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81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85260822</v>
      </c>
      <c r="C46">
        <v>85263136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108</v>
      </c>
      <c r="J46" t="s">
        <v>756</v>
      </c>
      <c r="K46" t="s">
        <v>109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181</v>
      </c>
      <c r="AT46">
        <v>0.84</v>
      </c>
      <c r="AU46" t="s">
        <v>213</v>
      </c>
      <c r="AV46">
        <v>1</v>
      </c>
      <c r="AW46">
        <v>2</v>
      </c>
      <c r="AX46">
        <v>85263145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181</v>
      </c>
      <c r="DE46" t="s">
        <v>181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64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85260822</v>
      </c>
      <c r="C47">
        <v>85263136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83</v>
      </c>
      <c r="J47" t="s">
        <v>757</v>
      </c>
      <c r="K47" t="s">
        <v>84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181</v>
      </c>
      <c r="AT47">
        <v>0.09</v>
      </c>
      <c r="AU47" t="s">
        <v>213</v>
      </c>
      <c r="AV47">
        <v>1</v>
      </c>
      <c r="AW47">
        <v>2</v>
      </c>
      <c r="AX47">
        <v>85263146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181</v>
      </c>
      <c r="DE47" t="s">
        <v>181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64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85260757</v>
      </c>
      <c r="C48">
        <v>85263136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758</v>
      </c>
      <c r="J48" t="s">
        <v>181</v>
      </c>
      <c r="K48" t="s">
        <v>759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181</v>
      </c>
      <c r="AT48">
        <v>1.75</v>
      </c>
      <c r="AU48" t="s">
        <v>213</v>
      </c>
      <c r="AV48">
        <v>1</v>
      </c>
      <c r="AW48">
        <v>2</v>
      </c>
      <c r="AX48">
        <v>85263142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181</v>
      </c>
      <c r="DE48" t="s">
        <v>181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181</v>
      </c>
      <c r="DM48">
        <v>0</v>
      </c>
      <c r="DN48" t="s">
        <v>181</v>
      </c>
      <c r="DO48">
        <v>0</v>
      </c>
    </row>
    <row r="49" spans="1:119">
      <c r="A49">
        <f>ROW(Source!A39)</f>
        <v>39</v>
      </c>
      <c r="B49">
        <v>85260757</v>
      </c>
      <c r="C49">
        <v>85263136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754</v>
      </c>
      <c r="J49" t="s">
        <v>181</v>
      </c>
      <c r="K49" t="s">
        <v>755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181</v>
      </c>
      <c r="AT49">
        <v>1.89</v>
      </c>
      <c r="AU49" t="s">
        <v>213</v>
      </c>
      <c r="AV49">
        <v>2</v>
      </c>
      <c r="AW49">
        <v>2</v>
      </c>
      <c r="AX49">
        <v>85263143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181</v>
      </c>
      <c r="DE49" t="s">
        <v>181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181</v>
      </c>
      <c r="DM49">
        <v>0</v>
      </c>
      <c r="DN49" t="s">
        <v>181</v>
      </c>
      <c r="DO49">
        <v>0</v>
      </c>
    </row>
    <row r="50" spans="1:119">
      <c r="A50">
        <f>ROW(Source!A39)</f>
        <v>39</v>
      </c>
      <c r="B50">
        <v>85260757</v>
      </c>
      <c r="C50">
        <v>85263136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79</v>
      </c>
      <c r="J50" t="s">
        <v>760</v>
      </c>
      <c r="K50" t="s">
        <v>80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181</v>
      </c>
      <c r="AT50">
        <v>0.96</v>
      </c>
      <c r="AU50" t="s">
        <v>213</v>
      </c>
      <c r="AV50">
        <v>1</v>
      </c>
      <c r="AW50">
        <v>2</v>
      </c>
      <c r="AX50">
        <v>85263144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181</v>
      </c>
      <c r="DE50" t="s">
        <v>181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81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85260757</v>
      </c>
      <c r="C51">
        <v>85263136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108</v>
      </c>
      <c r="J51" t="s">
        <v>756</v>
      </c>
      <c r="K51" t="s">
        <v>109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181</v>
      </c>
      <c r="AT51">
        <v>0.84</v>
      </c>
      <c r="AU51" t="s">
        <v>213</v>
      </c>
      <c r="AV51">
        <v>1</v>
      </c>
      <c r="AW51">
        <v>2</v>
      </c>
      <c r="AX51">
        <v>85263145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181</v>
      </c>
      <c r="DE51" t="s">
        <v>181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64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85260757</v>
      </c>
      <c r="C52">
        <v>85263136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83</v>
      </c>
      <c r="J52" t="s">
        <v>757</v>
      </c>
      <c r="K52" t="s">
        <v>84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181</v>
      </c>
      <c r="AT52">
        <v>0.09</v>
      </c>
      <c r="AU52" t="s">
        <v>213</v>
      </c>
      <c r="AV52">
        <v>1</v>
      </c>
      <c r="AW52">
        <v>2</v>
      </c>
      <c r="AX52">
        <v>85263146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181</v>
      </c>
      <c r="DE52" t="s">
        <v>181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64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85260822</v>
      </c>
      <c r="C53">
        <v>85263147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181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181</v>
      </c>
      <c r="AT53">
        <v>0.44</v>
      </c>
      <c r="AU53" t="s">
        <v>213</v>
      </c>
      <c r="AV53">
        <v>1</v>
      </c>
      <c r="AW53">
        <v>2</v>
      </c>
      <c r="AX53">
        <v>85263153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181</v>
      </c>
      <c r="DE53" t="s">
        <v>181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181</v>
      </c>
      <c r="DM53">
        <v>0</v>
      </c>
      <c r="DN53" t="s">
        <v>181</v>
      </c>
      <c r="DO53">
        <v>0</v>
      </c>
    </row>
    <row r="54" spans="1:119">
      <c r="A54">
        <f>ROW(Source!A40)</f>
        <v>40</v>
      </c>
      <c r="B54">
        <v>85260822</v>
      </c>
      <c r="C54">
        <v>85263147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754</v>
      </c>
      <c r="J54" t="s">
        <v>181</v>
      </c>
      <c r="K54" t="s">
        <v>755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181</v>
      </c>
      <c r="AT54">
        <v>0.48</v>
      </c>
      <c r="AU54" t="s">
        <v>213</v>
      </c>
      <c r="AV54">
        <v>2</v>
      </c>
      <c r="AW54">
        <v>2</v>
      </c>
      <c r="AX54">
        <v>85263154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181</v>
      </c>
      <c r="DE54" t="s">
        <v>181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181</v>
      </c>
      <c r="DM54">
        <v>0</v>
      </c>
      <c r="DN54" t="s">
        <v>181</v>
      </c>
      <c r="DO54">
        <v>0</v>
      </c>
    </row>
    <row r="55" spans="1:119">
      <c r="A55">
        <f>ROW(Source!A40)</f>
        <v>40</v>
      </c>
      <c r="B55">
        <v>85260822</v>
      </c>
      <c r="C55">
        <v>85263147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763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181</v>
      </c>
      <c r="AT55">
        <v>0.24</v>
      </c>
      <c r="AU55" t="s">
        <v>213</v>
      </c>
      <c r="AV55">
        <v>1</v>
      </c>
      <c r="AW55">
        <v>2</v>
      </c>
      <c r="AX55">
        <v>85263155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181</v>
      </c>
      <c r="DE55" t="s">
        <v>181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58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85260822</v>
      </c>
      <c r="C56">
        <v>85263147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761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181</v>
      </c>
      <c r="AT56">
        <v>0.24</v>
      </c>
      <c r="AU56" t="s">
        <v>213</v>
      </c>
      <c r="AV56">
        <v>1</v>
      </c>
      <c r="AW56">
        <v>2</v>
      </c>
      <c r="AX56">
        <v>85263156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181</v>
      </c>
      <c r="DE56" t="s">
        <v>181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181</v>
      </c>
      <c r="DM56">
        <v>0</v>
      </c>
      <c r="DN56" t="s">
        <v>181</v>
      </c>
      <c r="DO56">
        <v>0</v>
      </c>
    </row>
    <row r="57" spans="1:119">
      <c r="A57">
        <f>ROW(Source!A40)</f>
        <v>40</v>
      </c>
      <c r="B57">
        <v>85260822</v>
      </c>
      <c r="C57">
        <v>85263147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762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181</v>
      </c>
      <c r="AT57">
        <v>0.24</v>
      </c>
      <c r="AU57" t="s">
        <v>213</v>
      </c>
      <c r="AV57">
        <v>1</v>
      </c>
      <c r="AW57">
        <v>2</v>
      </c>
      <c r="AX57">
        <v>85263157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181</v>
      </c>
      <c r="DE57" t="s">
        <v>181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64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85260757</v>
      </c>
      <c r="C58">
        <v>85263147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181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181</v>
      </c>
      <c r="AT58">
        <v>0.44</v>
      </c>
      <c r="AU58" t="s">
        <v>213</v>
      </c>
      <c r="AV58">
        <v>1</v>
      </c>
      <c r="AW58">
        <v>2</v>
      </c>
      <c r="AX58">
        <v>85263153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181</v>
      </c>
      <c r="DE58" t="s">
        <v>181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181</v>
      </c>
      <c r="DM58">
        <v>0</v>
      </c>
      <c r="DN58" t="s">
        <v>181</v>
      </c>
      <c r="DO58">
        <v>0</v>
      </c>
    </row>
    <row r="59" spans="1:119">
      <c r="A59">
        <f>ROW(Source!A41)</f>
        <v>41</v>
      </c>
      <c r="B59">
        <v>85260757</v>
      </c>
      <c r="C59">
        <v>85263147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754</v>
      </c>
      <c r="J59" t="s">
        <v>181</v>
      </c>
      <c r="K59" t="s">
        <v>755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181</v>
      </c>
      <c r="AT59">
        <v>0.48</v>
      </c>
      <c r="AU59" t="s">
        <v>213</v>
      </c>
      <c r="AV59">
        <v>2</v>
      </c>
      <c r="AW59">
        <v>2</v>
      </c>
      <c r="AX59">
        <v>85263154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181</v>
      </c>
      <c r="DE59" t="s">
        <v>181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181</v>
      </c>
      <c r="DM59">
        <v>0</v>
      </c>
      <c r="DN59" t="s">
        <v>181</v>
      </c>
      <c r="DO59">
        <v>0</v>
      </c>
    </row>
    <row r="60" spans="1:119">
      <c r="A60">
        <f>ROW(Source!A41)</f>
        <v>41</v>
      </c>
      <c r="B60">
        <v>85260757</v>
      </c>
      <c r="C60">
        <v>85263147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763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181</v>
      </c>
      <c r="AT60">
        <v>0.24</v>
      </c>
      <c r="AU60" t="s">
        <v>213</v>
      </c>
      <c r="AV60">
        <v>1</v>
      </c>
      <c r="AW60">
        <v>2</v>
      </c>
      <c r="AX60">
        <v>85263155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181</v>
      </c>
      <c r="DE60" t="s">
        <v>181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58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85260757</v>
      </c>
      <c r="C61">
        <v>85263147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761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181</v>
      </c>
      <c r="AT61">
        <v>0.24</v>
      </c>
      <c r="AU61" t="s">
        <v>213</v>
      </c>
      <c r="AV61">
        <v>1</v>
      </c>
      <c r="AW61">
        <v>2</v>
      </c>
      <c r="AX61">
        <v>85263156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181</v>
      </c>
      <c r="DE61" t="s">
        <v>181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181</v>
      </c>
      <c r="DM61">
        <v>0</v>
      </c>
      <c r="DN61" t="s">
        <v>181</v>
      </c>
      <c r="DO61">
        <v>0</v>
      </c>
    </row>
    <row r="62" spans="1:119">
      <c r="A62">
        <f>ROW(Source!A41)</f>
        <v>41</v>
      </c>
      <c r="B62">
        <v>85260757</v>
      </c>
      <c r="C62">
        <v>85263147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762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181</v>
      </c>
      <c r="AT62">
        <v>0.24</v>
      </c>
      <c r="AU62" t="s">
        <v>213</v>
      </c>
      <c r="AV62">
        <v>1</v>
      </c>
      <c r="AW62">
        <v>2</v>
      </c>
      <c r="AX62">
        <v>85263157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181</v>
      </c>
      <c r="DE62" t="s">
        <v>181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64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85260822</v>
      </c>
      <c r="C63">
        <v>85263158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181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181</v>
      </c>
      <c r="AT63">
        <v>0.25</v>
      </c>
      <c r="AU63" t="s">
        <v>213</v>
      </c>
      <c r="AV63">
        <v>1</v>
      </c>
      <c r="AW63">
        <v>2</v>
      </c>
      <c r="AX63">
        <v>85263163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181</v>
      </c>
      <c r="DE63" t="s">
        <v>181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181</v>
      </c>
      <c r="DM63">
        <v>0</v>
      </c>
      <c r="DN63" t="s">
        <v>181</v>
      </c>
      <c r="DO63">
        <v>0</v>
      </c>
    </row>
    <row r="64" spans="1:119">
      <c r="A64">
        <f>ROW(Source!A42)</f>
        <v>42</v>
      </c>
      <c r="B64">
        <v>85260822</v>
      </c>
      <c r="C64">
        <v>85263158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754</v>
      </c>
      <c r="J64" t="s">
        <v>181</v>
      </c>
      <c r="K64" t="s">
        <v>755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181</v>
      </c>
      <c r="AT64">
        <v>0.14</v>
      </c>
      <c r="AU64" t="s">
        <v>213</v>
      </c>
      <c r="AV64">
        <v>2</v>
      </c>
      <c r="AW64">
        <v>2</v>
      </c>
      <c r="AX64">
        <v>85263164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181</v>
      </c>
      <c r="DE64" t="s">
        <v>181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181</v>
      </c>
      <c r="DM64">
        <v>0</v>
      </c>
      <c r="DN64" t="s">
        <v>181</v>
      </c>
      <c r="DO64">
        <v>0</v>
      </c>
    </row>
    <row r="65" spans="1:119">
      <c r="A65">
        <f>ROW(Source!A42)</f>
        <v>42</v>
      </c>
      <c r="B65">
        <v>85260822</v>
      </c>
      <c r="C65">
        <v>85263158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761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181</v>
      </c>
      <c r="AT65">
        <v>0.14</v>
      </c>
      <c r="AU65" t="s">
        <v>213</v>
      </c>
      <c r="AV65">
        <v>1</v>
      </c>
      <c r="AW65">
        <v>2</v>
      </c>
      <c r="AX65">
        <v>85263165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181</v>
      </c>
      <c r="DE65" t="s">
        <v>181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181</v>
      </c>
      <c r="DM65">
        <v>0</v>
      </c>
      <c r="DN65" t="s">
        <v>181</v>
      </c>
      <c r="DO65">
        <v>0</v>
      </c>
    </row>
    <row r="66" spans="1:119">
      <c r="A66">
        <f>ROW(Source!A42)</f>
        <v>42</v>
      </c>
      <c r="B66">
        <v>85260822</v>
      </c>
      <c r="C66">
        <v>85263158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762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181</v>
      </c>
      <c r="AT66">
        <v>0.14</v>
      </c>
      <c r="AU66" t="s">
        <v>213</v>
      </c>
      <c r="AV66">
        <v>1</v>
      </c>
      <c r="AW66">
        <v>2</v>
      </c>
      <c r="AX66">
        <v>85263166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181</v>
      </c>
      <c r="DE66" t="s">
        <v>181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64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85260757</v>
      </c>
      <c r="C67">
        <v>85263158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181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181</v>
      </c>
      <c r="AT67">
        <v>0.25</v>
      </c>
      <c r="AU67" t="s">
        <v>213</v>
      </c>
      <c r="AV67">
        <v>1</v>
      </c>
      <c r="AW67">
        <v>2</v>
      </c>
      <c r="AX67">
        <v>85263163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181</v>
      </c>
      <c r="DE67" t="s">
        <v>181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181</v>
      </c>
      <c r="DM67">
        <v>0</v>
      </c>
      <c r="DN67" t="s">
        <v>181</v>
      </c>
      <c r="DO67">
        <v>0</v>
      </c>
    </row>
    <row r="68" spans="1:119">
      <c r="A68">
        <f>ROW(Source!A43)</f>
        <v>43</v>
      </c>
      <c r="B68">
        <v>85260757</v>
      </c>
      <c r="C68">
        <v>85263158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754</v>
      </c>
      <c r="J68" t="s">
        <v>181</v>
      </c>
      <c r="K68" t="s">
        <v>755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181</v>
      </c>
      <c r="AT68">
        <v>0.14</v>
      </c>
      <c r="AU68" t="s">
        <v>213</v>
      </c>
      <c r="AV68">
        <v>2</v>
      </c>
      <c r="AW68">
        <v>2</v>
      </c>
      <c r="AX68">
        <v>85263164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181</v>
      </c>
      <c r="DE68" t="s">
        <v>181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181</v>
      </c>
      <c r="DM68">
        <v>0</v>
      </c>
      <c r="DN68" t="s">
        <v>181</v>
      </c>
      <c r="DO68">
        <v>0</v>
      </c>
    </row>
    <row r="69" spans="1:119">
      <c r="A69">
        <f>ROW(Source!A43)</f>
        <v>43</v>
      </c>
      <c r="B69">
        <v>85260757</v>
      </c>
      <c r="C69">
        <v>85263158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761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181</v>
      </c>
      <c r="AT69">
        <v>0.14</v>
      </c>
      <c r="AU69" t="s">
        <v>213</v>
      </c>
      <c r="AV69">
        <v>1</v>
      </c>
      <c r="AW69">
        <v>2</v>
      </c>
      <c r="AX69">
        <v>85263165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181</v>
      </c>
      <c r="DE69" t="s">
        <v>181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181</v>
      </c>
      <c r="DM69">
        <v>0</v>
      </c>
      <c r="DN69" t="s">
        <v>181</v>
      </c>
      <c r="DO69">
        <v>0</v>
      </c>
    </row>
    <row r="70" spans="1:119">
      <c r="A70">
        <f>ROW(Source!A43)</f>
        <v>43</v>
      </c>
      <c r="B70">
        <v>85260757</v>
      </c>
      <c r="C70">
        <v>85263158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762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181</v>
      </c>
      <c r="AT70">
        <v>0.14</v>
      </c>
      <c r="AU70" t="s">
        <v>213</v>
      </c>
      <c r="AV70">
        <v>1</v>
      </c>
      <c r="AW70">
        <v>2</v>
      </c>
      <c r="AX70">
        <v>85263166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181</v>
      </c>
      <c r="DE70" t="s">
        <v>181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64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85260822</v>
      </c>
      <c r="C71">
        <v>85263167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181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181</v>
      </c>
      <c r="AT71">
        <v>0.3</v>
      </c>
      <c r="AU71" t="s">
        <v>213</v>
      </c>
      <c r="AV71">
        <v>1</v>
      </c>
      <c r="AW71">
        <v>2</v>
      </c>
      <c r="AX71">
        <v>85263172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181</v>
      </c>
      <c r="DE71" t="s">
        <v>181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181</v>
      </c>
      <c r="DM71">
        <v>0</v>
      </c>
      <c r="DN71" t="s">
        <v>181</v>
      </c>
      <c r="DO71">
        <v>0</v>
      </c>
    </row>
    <row r="72" spans="1:119">
      <c r="A72">
        <f>ROW(Source!A44)</f>
        <v>44</v>
      </c>
      <c r="B72">
        <v>85260822</v>
      </c>
      <c r="C72">
        <v>85263167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754</v>
      </c>
      <c r="J72" t="s">
        <v>181</v>
      </c>
      <c r="K72" t="s">
        <v>755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181</v>
      </c>
      <c r="AT72">
        <v>0.16</v>
      </c>
      <c r="AU72" t="s">
        <v>213</v>
      </c>
      <c r="AV72">
        <v>2</v>
      </c>
      <c r="AW72">
        <v>2</v>
      </c>
      <c r="AX72">
        <v>85263173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181</v>
      </c>
      <c r="DE72" t="s">
        <v>181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181</v>
      </c>
      <c r="DM72">
        <v>0</v>
      </c>
      <c r="DN72" t="s">
        <v>181</v>
      </c>
      <c r="DO72">
        <v>0</v>
      </c>
    </row>
    <row r="73" spans="1:119">
      <c r="A73">
        <f>ROW(Source!A44)</f>
        <v>44</v>
      </c>
      <c r="B73">
        <v>85260822</v>
      </c>
      <c r="C73">
        <v>85263167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761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181</v>
      </c>
      <c r="AT73">
        <v>0.16</v>
      </c>
      <c r="AU73" t="s">
        <v>213</v>
      </c>
      <c r="AV73">
        <v>1</v>
      </c>
      <c r="AW73">
        <v>2</v>
      </c>
      <c r="AX73">
        <v>85263174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181</v>
      </c>
      <c r="DE73" t="s">
        <v>181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181</v>
      </c>
      <c r="DM73">
        <v>0</v>
      </c>
      <c r="DN73" t="s">
        <v>181</v>
      </c>
      <c r="DO73">
        <v>0</v>
      </c>
    </row>
    <row r="74" spans="1:119">
      <c r="A74">
        <f>ROW(Source!A44)</f>
        <v>44</v>
      </c>
      <c r="B74">
        <v>85260822</v>
      </c>
      <c r="C74">
        <v>85263167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762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181</v>
      </c>
      <c r="AT74">
        <v>0.16</v>
      </c>
      <c r="AU74" t="s">
        <v>213</v>
      </c>
      <c r="AV74">
        <v>1</v>
      </c>
      <c r="AW74">
        <v>2</v>
      </c>
      <c r="AX74">
        <v>85263175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181</v>
      </c>
      <c r="DE74" t="s">
        <v>181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64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85260757</v>
      </c>
      <c r="C75">
        <v>85263167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181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181</v>
      </c>
      <c r="AT75">
        <v>0.3</v>
      </c>
      <c r="AU75" t="s">
        <v>213</v>
      </c>
      <c r="AV75">
        <v>1</v>
      </c>
      <c r="AW75">
        <v>2</v>
      </c>
      <c r="AX75">
        <v>85263172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181</v>
      </c>
      <c r="DE75" t="s">
        <v>181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181</v>
      </c>
      <c r="DM75">
        <v>0</v>
      </c>
      <c r="DN75" t="s">
        <v>181</v>
      </c>
      <c r="DO75">
        <v>0</v>
      </c>
    </row>
    <row r="76" spans="1:119">
      <c r="A76">
        <f>ROW(Source!A45)</f>
        <v>45</v>
      </c>
      <c r="B76">
        <v>85260757</v>
      </c>
      <c r="C76">
        <v>85263167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754</v>
      </c>
      <c r="J76" t="s">
        <v>181</v>
      </c>
      <c r="K76" t="s">
        <v>755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181</v>
      </c>
      <c r="AT76">
        <v>0.16</v>
      </c>
      <c r="AU76" t="s">
        <v>213</v>
      </c>
      <c r="AV76">
        <v>2</v>
      </c>
      <c r="AW76">
        <v>2</v>
      </c>
      <c r="AX76">
        <v>85263173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181</v>
      </c>
      <c r="DE76" t="s">
        <v>181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181</v>
      </c>
      <c r="DM76">
        <v>0</v>
      </c>
      <c r="DN76" t="s">
        <v>181</v>
      </c>
      <c r="DO76">
        <v>0</v>
      </c>
    </row>
    <row r="77" spans="1:119">
      <c r="A77">
        <f>ROW(Source!A45)</f>
        <v>45</v>
      </c>
      <c r="B77">
        <v>85260757</v>
      </c>
      <c r="C77">
        <v>85263167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761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181</v>
      </c>
      <c r="AT77">
        <v>0.16</v>
      </c>
      <c r="AU77" t="s">
        <v>213</v>
      </c>
      <c r="AV77">
        <v>1</v>
      </c>
      <c r="AW77">
        <v>2</v>
      </c>
      <c r="AX77">
        <v>85263174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181</v>
      </c>
      <c r="DE77" t="s">
        <v>181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181</v>
      </c>
      <c r="DM77">
        <v>0</v>
      </c>
      <c r="DN77" t="s">
        <v>181</v>
      </c>
      <c r="DO77">
        <v>0</v>
      </c>
    </row>
    <row r="78" spans="1:119">
      <c r="A78">
        <f>ROW(Source!A45)</f>
        <v>45</v>
      </c>
      <c r="B78">
        <v>85260757</v>
      </c>
      <c r="C78">
        <v>85263167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762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181</v>
      </c>
      <c r="AT78">
        <v>0.16</v>
      </c>
      <c r="AU78" t="s">
        <v>213</v>
      </c>
      <c r="AV78">
        <v>1</v>
      </c>
      <c r="AW78">
        <v>2</v>
      </c>
      <c r="AX78">
        <v>85263175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181</v>
      </c>
      <c r="DE78" t="s">
        <v>181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64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85260822</v>
      </c>
      <c r="C79">
        <v>85263176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764</v>
      </c>
      <c r="J79" t="s">
        <v>181</v>
      </c>
      <c r="K79" t="s">
        <v>765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181</v>
      </c>
      <c r="AT79">
        <v>16.1</v>
      </c>
      <c r="AU79" t="s">
        <v>248</v>
      </c>
      <c r="AV79">
        <v>1</v>
      </c>
      <c r="AW79">
        <v>2</v>
      </c>
      <c r="AX79">
        <v>85263188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181</v>
      </c>
      <c r="DE79" t="s">
        <v>181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181</v>
      </c>
      <c r="DM79">
        <v>0</v>
      </c>
      <c r="DN79" t="s">
        <v>181</v>
      </c>
      <c r="DO79">
        <v>0</v>
      </c>
    </row>
    <row r="80" spans="1:119">
      <c r="A80">
        <f>ROW(Source!A46)</f>
        <v>46</v>
      </c>
      <c r="B80">
        <v>85260822</v>
      </c>
      <c r="C80">
        <v>85263176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754</v>
      </c>
      <c r="J80" t="s">
        <v>181</v>
      </c>
      <c r="K80" t="s">
        <v>755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181</v>
      </c>
      <c r="AT80">
        <v>4.44</v>
      </c>
      <c r="AU80" t="s">
        <v>248</v>
      </c>
      <c r="AV80">
        <v>2</v>
      </c>
      <c r="AW80">
        <v>2</v>
      </c>
      <c r="AX80">
        <v>85263189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181</v>
      </c>
      <c r="DE80" t="s">
        <v>181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181</v>
      </c>
      <c r="DM80">
        <v>0</v>
      </c>
      <c r="DN80" t="s">
        <v>181</v>
      </c>
      <c r="DO80">
        <v>0</v>
      </c>
    </row>
    <row r="81" spans="1:119">
      <c r="A81">
        <f>ROW(Source!A46)</f>
        <v>46</v>
      </c>
      <c r="B81">
        <v>85260822</v>
      </c>
      <c r="C81">
        <v>85263176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108</v>
      </c>
      <c r="J81" t="s">
        <v>756</v>
      </c>
      <c r="K81" t="s">
        <v>109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181</v>
      </c>
      <c r="AT81">
        <v>1.18</v>
      </c>
      <c r="AU81" t="s">
        <v>248</v>
      </c>
      <c r="AV81">
        <v>1</v>
      </c>
      <c r="AW81">
        <v>2</v>
      </c>
      <c r="AX81">
        <v>85263190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181</v>
      </c>
      <c r="DE81" t="s">
        <v>181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64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85260822</v>
      </c>
      <c r="C82">
        <v>85263176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83</v>
      </c>
      <c r="J82" t="s">
        <v>757</v>
      </c>
      <c r="K82" t="s">
        <v>84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181</v>
      </c>
      <c r="AT82">
        <v>0.89</v>
      </c>
      <c r="AU82" t="s">
        <v>248</v>
      </c>
      <c r="AV82">
        <v>1</v>
      </c>
      <c r="AW82">
        <v>2</v>
      </c>
      <c r="AX82">
        <v>85263191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181</v>
      </c>
      <c r="DE82" t="s">
        <v>181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64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85260822</v>
      </c>
      <c r="C83">
        <v>85263176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762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181</v>
      </c>
      <c r="AT83">
        <v>2.37</v>
      </c>
      <c r="AU83" t="s">
        <v>248</v>
      </c>
      <c r="AV83">
        <v>1</v>
      </c>
      <c r="AW83">
        <v>2</v>
      </c>
      <c r="AX83">
        <v>85263192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181</v>
      </c>
      <c r="DE83" t="s">
        <v>181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64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85260822</v>
      </c>
      <c r="C84">
        <v>85263176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766</v>
      </c>
      <c r="J84" t="s">
        <v>767</v>
      </c>
      <c r="K84" t="s">
        <v>768</v>
      </c>
      <c r="L84">
        <v>1346</v>
      </c>
      <c r="N84">
        <v>1009</v>
      </c>
      <c r="O84" t="s">
        <v>88</v>
      </c>
      <c r="P84" t="s">
        <v>88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181</v>
      </c>
      <c r="AT84">
        <v>0.02</v>
      </c>
      <c r="AU84" t="s">
        <v>247</v>
      </c>
      <c r="AV84">
        <v>0</v>
      </c>
      <c r="AW84">
        <v>2</v>
      </c>
      <c r="AX84">
        <v>85263193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181</v>
      </c>
      <c r="DE84" t="s">
        <v>181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181</v>
      </c>
      <c r="DM84">
        <v>0</v>
      </c>
      <c r="DN84" t="s">
        <v>181</v>
      </c>
      <c r="DO84">
        <v>0</v>
      </c>
    </row>
    <row r="85" spans="1:119">
      <c r="A85">
        <f>ROW(Source!A46)</f>
        <v>46</v>
      </c>
      <c r="B85">
        <v>85260822</v>
      </c>
      <c r="C85">
        <v>85263176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86</v>
      </c>
      <c r="J85" t="s">
        <v>769</v>
      </c>
      <c r="K85" t="s">
        <v>87</v>
      </c>
      <c r="L85">
        <v>1346</v>
      </c>
      <c r="N85">
        <v>1009</v>
      </c>
      <c r="O85" t="s">
        <v>88</v>
      </c>
      <c r="P85" t="s">
        <v>88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181</v>
      </c>
      <c r="AT85">
        <v>0.1</v>
      </c>
      <c r="AU85" t="s">
        <v>247</v>
      </c>
      <c r="AV85">
        <v>0</v>
      </c>
      <c r="AW85">
        <v>2</v>
      </c>
      <c r="AX85">
        <v>85263194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181</v>
      </c>
      <c r="DE85" t="s">
        <v>181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181</v>
      </c>
      <c r="DM85">
        <v>0</v>
      </c>
      <c r="DN85" t="s">
        <v>181</v>
      </c>
      <c r="DO85">
        <v>0</v>
      </c>
    </row>
    <row r="86" spans="1:119">
      <c r="A86">
        <f>ROW(Source!A46)</f>
        <v>46</v>
      </c>
      <c r="B86">
        <v>85260822</v>
      </c>
      <c r="C86">
        <v>85263176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91</v>
      </c>
      <c r="J86" t="s">
        <v>770</v>
      </c>
      <c r="K86" t="s">
        <v>92</v>
      </c>
      <c r="L86">
        <v>1346</v>
      </c>
      <c r="N86">
        <v>1009</v>
      </c>
      <c r="O86" t="s">
        <v>88</v>
      </c>
      <c r="P86" t="s">
        <v>88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181</v>
      </c>
      <c r="AT86">
        <v>0.02</v>
      </c>
      <c r="AU86" t="s">
        <v>247</v>
      </c>
      <c r="AV86">
        <v>0</v>
      </c>
      <c r="AW86">
        <v>2</v>
      </c>
      <c r="AX86">
        <v>85263195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181</v>
      </c>
      <c r="DE86" t="s">
        <v>181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181</v>
      </c>
      <c r="DM86">
        <v>0</v>
      </c>
      <c r="DN86" t="s">
        <v>181</v>
      </c>
      <c r="DO86">
        <v>0</v>
      </c>
    </row>
    <row r="87" spans="1:119">
      <c r="A87">
        <f>ROW(Source!A46)</f>
        <v>46</v>
      </c>
      <c r="B87">
        <v>85260822</v>
      </c>
      <c r="C87">
        <v>85263176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771</v>
      </c>
      <c r="J87" t="s">
        <v>772</v>
      </c>
      <c r="K87" t="s">
        <v>773</v>
      </c>
      <c r="L87">
        <v>1348</v>
      </c>
      <c r="N87">
        <v>1009</v>
      </c>
      <c r="O87" t="s">
        <v>252</v>
      </c>
      <c r="P87" t="s">
        <v>252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181</v>
      </c>
      <c r="AT87">
        <v>0.0004</v>
      </c>
      <c r="AU87" t="s">
        <v>247</v>
      </c>
      <c r="AV87">
        <v>0</v>
      </c>
      <c r="AW87">
        <v>2</v>
      </c>
      <c r="AX87">
        <v>85263196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181</v>
      </c>
      <c r="DE87" t="s">
        <v>181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181</v>
      </c>
      <c r="DM87">
        <v>0</v>
      </c>
      <c r="DN87" t="s">
        <v>181</v>
      </c>
      <c r="DO87">
        <v>0</v>
      </c>
    </row>
    <row r="88" spans="1:119">
      <c r="A88">
        <f>ROW(Source!A46)</f>
        <v>46</v>
      </c>
      <c r="B88">
        <v>85260822</v>
      </c>
      <c r="C88">
        <v>85263176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774</v>
      </c>
      <c r="J88" t="s">
        <v>775</v>
      </c>
      <c r="K88" t="s">
        <v>776</v>
      </c>
      <c r="L88">
        <v>1371</v>
      </c>
      <c r="N88">
        <v>1013</v>
      </c>
      <c r="O88" t="s">
        <v>210</v>
      </c>
      <c r="P88" t="s">
        <v>210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181</v>
      </c>
      <c r="AT88">
        <v>2.1</v>
      </c>
      <c r="AU88" t="s">
        <v>247</v>
      </c>
      <c r="AV88">
        <v>0</v>
      </c>
      <c r="AW88">
        <v>2</v>
      </c>
      <c r="AX88">
        <v>85263197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181</v>
      </c>
      <c r="DE88" t="s">
        <v>181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181</v>
      </c>
      <c r="DM88">
        <v>0</v>
      </c>
      <c r="DN88" t="s">
        <v>181</v>
      </c>
      <c r="DO88">
        <v>0</v>
      </c>
    </row>
    <row r="89" spans="1:119">
      <c r="A89">
        <f>ROW(Source!A46)</f>
        <v>46</v>
      </c>
      <c r="B89">
        <v>85260822</v>
      </c>
      <c r="C89">
        <v>85263176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250</v>
      </c>
      <c r="J89" t="s">
        <v>181</v>
      </c>
      <c r="K89" t="s">
        <v>251</v>
      </c>
      <c r="L89">
        <v>1348</v>
      </c>
      <c r="N89">
        <v>1009</v>
      </c>
      <c r="O89" t="s">
        <v>252</v>
      </c>
      <c r="P89" t="s">
        <v>252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181</v>
      </c>
      <c r="AT89">
        <v>0</v>
      </c>
      <c r="AU89" t="s">
        <v>247</v>
      </c>
      <c r="AV89">
        <v>0</v>
      </c>
      <c r="AW89">
        <v>2</v>
      </c>
      <c r="AX89">
        <v>85263198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181</v>
      </c>
      <c r="DE89" t="s">
        <v>181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181</v>
      </c>
      <c r="DM89">
        <v>0</v>
      </c>
      <c r="DN89" t="s">
        <v>181</v>
      </c>
      <c r="DO89">
        <v>0</v>
      </c>
    </row>
    <row r="90" spans="1:119">
      <c r="A90">
        <f>ROW(Source!A47)</f>
        <v>47</v>
      </c>
      <c r="B90">
        <v>85260757</v>
      </c>
      <c r="C90">
        <v>85263176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764</v>
      </c>
      <c r="J90" t="s">
        <v>181</v>
      </c>
      <c r="K90" t="s">
        <v>765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181</v>
      </c>
      <c r="AT90">
        <v>16.1</v>
      </c>
      <c r="AU90" t="s">
        <v>248</v>
      </c>
      <c r="AV90">
        <v>1</v>
      </c>
      <c r="AW90">
        <v>2</v>
      </c>
      <c r="AX90">
        <v>85263188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181</v>
      </c>
      <c r="DE90" t="s">
        <v>181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181</v>
      </c>
      <c r="DM90">
        <v>0</v>
      </c>
      <c r="DN90" t="s">
        <v>181</v>
      </c>
      <c r="DO90">
        <v>0</v>
      </c>
    </row>
    <row r="91" spans="1:119">
      <c r="A91">
        <f>ROW(Source!A47)</f>
        <v>47</v>
      </c>
      <c r="B91">
        <v>85260757</v>
      </c>
      <c r="C91">
        <v>85263176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754</v>
      </c>
      <c r="J91" t="s">
        <v>181</v>
      </c>
      <c r="K91" t="s">
        <v>755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181</v>
      </c>
      <c r="AT91">
        <v>4.44</v>
      </c>
      <c r="AU91" t="s">
        <v>248</v>
      </c>
      <c r="AV91">
        <v>2</v>
      </c>
      <c r="AW91">
        <v>2</v>
      </c>
      <c r="AX91">
        <v>85263189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181</v>
      </c>
      <c r="DE91" t="s">
        <v>181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181</v>
      </c>
      <c r="DM91">
        <v>0</v>
      </c>
      <c r="DN91" t="s">
        <v>181</v>
      </c>
      <c r="DO91">
        <v>0</v>
      </c>
    </row>
    <row r="92" spans="1:119">
      <c r="A92">
        <f>ROW(Source!A47)</f>
        <v>47</v>
      </c>
      <c r="B92">
        <v>85260757</v>
      </c>
      <c r="C92">
        <v>85263176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108</v>
      </c>
      <c r="J92" t="s">
        <v>756</v>
      </c>
      <c r="K92" t="s">
        <v>109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181</v>
      </c>
      <c r="AT92">
        <v>1.18</v>
      </c>
      <c r="AU92" t="s">
        <v>248</v>
      </c>
      <c r="AV92">
        <v>1</v>
      </c>
      <c r="AW92">
        <v>2</v>
      </c>
      <c r="AX92">
        <v>85263190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181</v>
      </c>
      <c r="DE92" t="s">
        <v>181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64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85260757</v>
      </c>
      <c r="C93">
        <v>85263176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83</v>
      </c>
      <c r="J93" t="s">
        <v>757</v>
      </c>
      <c r="K93" t="s">
        <v>84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181</v>
      </c>
      <c r="AT93">
        <v>0.89</v>
      </c>
      <c r="AU93" t="s">
        <v>248</v>
      </c>
      <c r="AV93">
        <v>1</v>
      </c>
      <c r="AW93">
        <v>2</v>
      </c>
      <c r="AX93">
        <v>85263191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181</v>
      </c>
      <c r="DE93" t="s">
        <v>181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64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85260757</v>
      </c>
      <c r="C94">
        <v>85263176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762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181</v>
      </c>
      <c r="AT94">
        <v>2.37</v>
      </c>
      <c r="AU94" t="s">
        <v>248</v>
      </c>
      <c r="AV94">
        <v>1</v>
      </c>
      <c r="AW94">
        <v>2</v>
      </c>
      <c r="AX94">
        <v>85263192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181</v>
      </c>
      <c r="DE94" t="s">
        <v>181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64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85260757</v>
      </c>
      <c r="C95">
        <v>85263176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766</v>
      </c>
      <c r="J95" t="s">
        <v>767</v>
      </c>
      <c r="K95" t="s">
        <v>768</v>
      </c>
      <c r="L95">
        <v>1346</v>
      </c>
      <c r="N95">
        <v>1009</v>
      </c>
      <c r="O95" t="s">
        <v>88</v>
      </c>
      <c r="P95" t="s">
        <v>88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181</v>
      </c>
      <c r="AT95">
        <v>0.02</v>
      </c>
      <c r="AU95" t="s">
        <v>247</v>
      </c>
      <c r="AV95">
        <v>0</v>
      </c>
      <c r="AW95">
        <v>2</v>
      </c>
      <c r="AX95">
        <v>85263193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181</v>
      </c>
      <c r="DE95" t="s">
        <v>181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181</v>
      </c>
      <c r="DM95">
        <v>0</v>
      </c>
      <c r="DN95" t="s">
        <v>181</v>
      </c>
      <c r="DO95">
        <v>0</v>
      </c>
    </row>
    <row r="96" spans="1:119">
      <c r="A96">
        <f>ROW(Source!A47)</f>
        <v>47</v>
      </c>
      <c r="B96">
        <v>85260757</v>
      </c>
      <c r="C96">
        <v>85263176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86</v>
      </c>
      <c r="J96" t="s">
        <v>769</v>
      </c>
      <c r="K96" t="s">
        <v>87</v>
      </c>
      <c r="L96">
        <v>1346</v>
      </c>
      <c r="N96">
        <v>1009</v>
      </c>
      <c r="O96" t="s">
        <v>88</v>
      </c>
      <c r="P96" t="s">
        <v>88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181</v>
      </c>
      <c r="AT96">
        <v>0.1</v>
      </c>
      <c r="AU96" t="s">
        <v>247</v>
      </c>
      <c r="AV96">
        <v>0</v>
      </c>
      <c r="AW96">
        <v>2</v>
      </c>
      <c r="AX96">
        <v>85263194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181</v>
      </c>
      <c r="DE96" t="s">
        <v>181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181</v>
      </c>
      <c r="DM96">
        <v>0</v>
      </c>
      <c r="DN96" t="s">
        <v>181</v>
      </c>
      <c r="DO96">
        <v>0</v>
      </c>
    </row>
    <row r="97" spans="1:119">
      <c r="A97">
        <f>ROW(Source!A47)</f>
        <v>47</v>
      </c>
      <c r="B97">
        <v>85260757</v>
      </c>
      <c r="C97">
        <v>85263176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91</v>
      </c>
      <c r="J97" t="s">
        <v>770</v>
      </c>
      <c r="K97" t="s">
        <v>92</v>
      </c>
      <c r="L97">
        <v>1346</v>
      </c>
      <c r="N97">
        <v>1009</v>
      </c>
      <c r="O97" t="s">
        <v>88</v>
      </c>
      <c r="P97" t="s">
        <v>88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181</v>
      </c>
      <c r="AT97">
        <v>0.02</v>
      </c>
      <c r="AU97" t="s">
        <v>247</v>
      </c>
      <c r="AV97">
        <v>0</v>
      </c>
      <c r="AW97">
        <v>2</v>
      </c>
      <c r="AX97">
        <v>85263195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181</v>
      </c>
      <c r="DE97" t="s">
        <v>181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181</v>
      </c>
      <c r="DM97">
        <v>0</v>
      </c>
      <c r="DN97" t="s">
        <v>181</v>
      </c>
      <c r="DO97">
        <v>0</v>
      </c>
    </row>
    <row r="98" spans="1:119">
      <c r="A98">
        <f>ROW(Source!A47)</f>
        <v>47</v>
      </c>
      <c r="B98">
        <v>85260757</v>
      </c>
      <c r="C98">
        <v>85263176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771</v>
      </c>
      <c r="J98" t="s">
        <v>772</v>
      </c>
      <c r="K98" t="s">
        <v>773</v>
      </c>
      <c r="L98">
        <v>1348</v>
      </c>
      <c r="N98">
        <v>1009</v>
      </c>
      <c r="O98" t="s">
        <v>252</v>
      </c>
      <c r="P98" t="s">
        <v>252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181</v>
      </c>
      <c r="AT98">
        <v>0.0004</v>
      </c>
      <c r="AU98" t="s">
        <v>247</v>
      </c>
      <c r="AV98">
        <v>0</v>
      </c>
      <c r="AW98">
        <v>2</v>
      </c>
      <c r="AX98">
        <v>85263196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181</v>
      </c>
      <c r="DE98" t="s">
        <v>181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181</v>
      </c>
      <c r="DM98">
        <v>0</v>
      </c>
      <c r="DN98" t="s">
        <v>181</v>
      </c>
      <c r="DO98">
        <v>0</v>
      </c>
    </row>
    <row r="99" spans="1:119">
      <c r="A99">
        <f>ROW(Source!A47)</f>
        <v>47</v>
      </c>
      <c r="B99">
        <v>85260757</v>
      </c>
      <c r="C99">
        <v>85263176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774</v>
      </c>
      <c r="J99" t="s">
        <v>775</v>
      </c>
      <c r="K99" t="s">
        <v>776</v>
      </c>
      <c r="L99">
        <v>1371</v>
      </c>
      <c r="N99">
        <v>1013</v>
      </c>
      <c r="O99" t="s">
        <v>210</v>
      </c>
      <c r="P99" t="s">
        <v>210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181</v>
      </c>
      <c r="AT99">
        <v>2.1</v>
      </c>
      <c r="AU99" t="s">
        <v>247</v>
      </c>
      <c r="AV99">
        <v>0</v>
      </c>
      <c r="AW99">
        <v>2</v>
      </c>
      <c r="AX99">
        <v>85263197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181</v>
      </c>
      <c r="DE99" t="s">
        <v>181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181</v>
      </c>
      <c r="DM99">
        <v>0</v>
      </c>
      <c r="DN99" t="s">
        <v>181</v>
      </c>
      <c r="DO99">
        <v>0</v>
      </c>
    </row>
    <row r="100" spans="1:119">
      <c r="A100">
        <f>ROW(Source!A47)</f>
        <v>47</v>
      </c>
      <c r="B100">
        <v>85260757</v>
      </c>
      <c r="C100">
        <v>85263176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250</v>
      </c>
      <c r="J100" t="s">
        <v>181</v>
      </c>
      <c r="K100" t="s">
        <v>251</v>
      </c>
      <c r="L100">
        <v>1348</v>
      </c>
      <c r="N100">
        <v>1009</v>
      </c>
      <c r="O100" t="s">
        <v>252</v>
      </c>
      <c r="P100" t="s">
        <v>252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181</v>
      </c>
      <c r="AT100">
        <v>0</v>
      </c>
      <c r="AU100" t="s">
        <v>247</v>
      </c>
      <c r="AV100">
        <v>0</v>
      </c>
      <c r="AW100">
        <v>2</v>
      </c>
      <c r="AX100">
        <v>85263198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181</v>
      </c>
      <c r="DE100" t="s">
        <v>181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181</v>
      </c>
      <c r="DM100">
        <v>0</v>
      </c>
      <c r="DN100" t="s">
        <v>181</v>
      </c>
      <c r="DO100">
        <v>0</v>
      </c>
    </row>
    <row r="101" spans="1:119">
      <c r="A101">
        <f>ROW(Source!A50)</f>
        <v>50</v>
      </c>
      <c r="B101">
        <v>85260822</v>
      </c>
      <c r="C101">
        <v>85263200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764</v>
      </c>
      <c r="J101" t="s">
        <v>181</v>
      </c>
      <c r="K101" t="s">
        <v>765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181</v>
      </c>
      <c r="AT101">
        <v>84.69</v>
      </c>
      <c r="AU101" t="s">
        <v>258</v>
      </c>
      <c r="AV101">
        <v>1</v>
      </c>
      <c r="AW101">
        <v>2</v>
      </c>
      <c r="AX101">
        <v>85263209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181</v>
      </c>
      <c r="DE101" t="s">
        <v>181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181</v>
      </c>
      <c r="DM101">
        <v>0</v>
      </c>
      <c r="DN101" t="s">
        <v>181</v>
      </c>
      <c r="DO101">
        <v>0</v>
      </c>
    </row>
    <row r="102" spans="1:119">
      <c r="A102">
        <f>ROW(Source!A50)</f>
        <v>50</v>
      </c>
      <c r="B102">
        <v>85260822</v>
      </c>
      <c r="C102">
        <v>85263200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754</v>
      </c>
      <c r="J102" t="s">
        <v>181</v>
      </c>
      <c r="K102" t="s">
        <v>755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181</v>
      </c>
      <c r="AT102">
        <v>0.65</v>
      </c>
      <c r="AU102" t="s">
        <v>258</v>
      </c>
      <c r="AV102">
        <v>2</v>
      </c>
      <c r="AW102">
        <v>2</v>
      </c>
      <c r="AX102">
        <v>85263210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181</v>
      </c>
      <c r="DE102" t="s">
        <v>181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181</v>
      </c>
      <c r="DM102">
        <v>0</v>
      </c>
      <c r="DN102" t="s">
        <v>181</v>
      </c>
      <c r="DO102">
        <v>0</v>
      </c>
    </row>
    <row r="103" spans="1:119">
      <c r="A103">
        <f>ROW(Source!A50)</f>
        <v>50</v>
      </c>
      <c r="B103">
        <v>85260822</v>
      </c>
      <c r="C103">
        <v>85263200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83</v>
      </c>
      <c r="J103" t="s">
        <v>757</v>
      </c>
      <c r="K103" t="s">
        <v>84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181</v>
      </c>
      <c r="AT103">
        <v>0.65</v>
      </c>
      <c r="AU103" t="s">
        <v>258</v>
      </c>
      <c r="AV103">
        <v>1</v>
      </c>
      <c r="AW103">
        <v>2</v>
      </c>
      <c r="AX103">
        <v>85263211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181</v>
      </c>
      <c r="DE103" t="s">
        <v>181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64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85260822</v>
      </c>
      <c r="C104">
        <v>85263200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777</v>
      </c>
      <c r="J104" t="s">
        <v>778</v>
      </c>
      <c r="K104" t="s">
        <v>779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181</v>
      </c>
      <c r="AT104">
        <v>9.51</v>
      </c>
      <c r="AU104" t="s">
        <v>258</v>
      </c>
      <c r="AV104">
        <v>1</v>
      </c>
      <c r="AW104">
        <v>2</v>
      </c>
      <c r="AX104">
        <v>85263212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181</v>
      </c>
      <c r="DE104" t="s">
        <v>181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181</v>
      </c>
      <c r="DM104">
        <v>0</v>
      </c>
      <c r="DN104" t="s">
        <v>181</v>
      </c>
      <c r="DO104">
        <v>0</v>
      </c>
    </row>
    <row r="105" spans="1:119">
      <c r="A105">
        <f>ROW(Source!A50)</f>
        <v>50</v>
      </c>
      <c r="B105">
        <v>85260822</v>
      </c>
      <c r="C105">
        <v>85263200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780</v>
      </c>
      <c r="J105" t="s">
        <v>781</v>
      </c>
      <c r="K105" t="s">
        <v>782</v>
      </c>
      <c r="L105">
        <v>1383</v>
      </c>
      <c r="N105">
        <v>1013</v>
      </c>
      <c r="O105" t="s">
        <v>783</v>
      </c>
      <c r="P105" t="s">
        <v>783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181</v>
      </c>
      <c r="AT105">
        <v>21.51</v>
      </c>
      <c r="AU105" t="s">
        <v>247</v>
      </c>
      <c r="AV105">
        <v>0</v>
      </c>
      <c r="AW105">
        <v>2</v>
      </c>
      <c r="AX105">
        <v>85263213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181</v>
      </c>
      <c r="DE105" t="s">
        <v>181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181</v>
      </c>
      <c r="DM105">
        <v>0</v>
      </c>
      <c r="DN105" t="s">
        <v>181</v>
      </c>
      <c r="DO105">
        <v>0</v>
      </c>
    </row>
    <row r="106" spans="1:119">
      <c r="A106">
        <f>ROW(Source!A50)</f>
        <v>50</v>
      </c>
      <c r="B106">
        <v>85260822</v>
      </c>
      <c r="C106">
        <v>85263200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784</v>
      </c>
      <c r="J106" t="s">
        <v>785</v>
      </c>
      <c r="K106" t="s">
        <v>786</v>
      </c>
      <c r="L106">
        <v>1346</v>
      </c>
      <c r="N106">
        <v>1009</v>
      </c>
      <c r="O106" t="s">
        <v>88</v>
      </c>
      <c r="P106" t="s">
        <v>88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181</v>
      </c>
      <c r="AT106">
        <v>8.1</v>
      </c>
      <c r="AU106" t="s">
        <v>247</v>
      </c>
      <c r="AV106">
        <v>0</v>
      </c>
      <c r="AW106">
        <v>2</v>
      </c>
      <c r="AX106">
        <v>85263214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181</v>
      </c>
      <c r="DE106" t="s">
        <v>181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181</v>
      </c>
      <c r="DM106">
        <v>0</v>
      </c>
      <c r="DN106" t="s">
        <v>181</v>
      </c>
      <c r="DO106">
        <v>0</v>
      </c>
    </row>
    <row r="107" spans="1:119">
      <c r="A107">
        <f>ROW(Source!A50)</f>
        <v>50</v>
      </c>
      <c r="B107">
        <v>85260822</v>
      </c>
      <c r="C107">
        <v>85263200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265</v>
      </c>
      <c r="J107" t="s">
        <v>181</v>
      </c>
      <c r="K107" t="s">
        <v>266</v>
      </c>
      <c r="L107">
        <v>1348</v>
      </c>
      <c r="N107">
        <v>1009</v>
      </c>
      <c r="O107" t="s">
        <v>252</v>
      </c>
      <c r="P107" t="s">
        <v>252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181</v>
      </c>
      <c r="AT107">
        <v>1</v>
      </c>
      <c r="AU107" t="s">
        <v>247</v>
      </c>
      <c r="AV107">
        <v>0</v>
      </c>
      <c r="AW107">
        <v>2</v>
      </c>
      <c r="AX107">
        <v>85263215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181</v>
      </c>
      <c r="DE107" t="s">
        <v>181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181</v>
      </c>
      <c r="DM107">
        <v>0</v>
      </c>
      <c r="DN107" t="s">
        <v>181</v>
      </c>
      <c r="DO107">
        <v>0</v>
      </c>
    </row>
    <row r="108" spans="1:119">
      <c r="A108">
        <f>ROW(Source!A50)</f>
        <v>50</v>
      </c>
      <c r="B108">
        <v>85260822</v>
      </c>
      <c r="C108">
        <v>85263200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787</v>
      </c>
      <c r="J108" t="s">
        <v>788</v>
      </c>
      <c r="K108" t="s">
        <v>789</v>
      </c>
      <c r="L108">
        <v>1348</v>
      </c>
      <c r="N108">
        <v>1009</v>
      </c>
      <c r="O108" t="s">
        <v>252</v>
      </c>
      <c r="P108" t="s">
        <v>252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181</v>
      </c>
      <c r="AT108">
        <v>0.0001</v>
      </c>
      <c r="AU108" t="s">
        <v>247</v>
      </c>
      <c r="AV108">
        <v>0</v>
      </c>
      <c r="AW108">
        <v>2</v>
      </c>
      <c r="AX108">
        <v>85263216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181</v>
      </c>
      <c r="DE108" t="s">
        <v>181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181</v>
      </c>
      <c r="DM108">
        <v>0</v>
      </c>
      <c r="DN108" t="s">
        <v>181</v>
      </c>
      <c r="DO108">
        <v>0</v>
      </c>
    </row>
    <row r="109" spans="1:119">
      <c r="A109">
        <f>ROW(Source!A51)</f>
        <v>51</v>
      </c>
      <c r="B109">
        <v>85260757</v>
      </c>
      <c r="C109">
        <v>85263200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764</v>
      </c>
      <c r="J109" t="s">
        <v>181</v>
      </c>
      <c r="K109" t="s">
        <v>765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181</v>
      </c>
      <c r="AT109">
        <v>84.69</v>
      </c>
      <c r="AU109" t="s">
        <v>258</v>
      </c>
      <c r="AV109">
        <v>1</v>
      </c>
      <c r="AW109">
        <v>2</v>
      </c>
      <c r="AX109">
        <v>85263209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181</v>
      </c>
      <c r="DE109" t="s">
        <v>181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181</v>
      </c>
      <c r="DM109">
        <v>0</v>
      </c>
      <c r="DN109" t="s">
        <v>181</v>
      </c>
      <c r="DO109">
        <v>0</v>
      </c>
    </row>
    <row r="110" spans="1:119">
      <c r="A110">
        <f>ROW(Source!A51)</f>
        <v>51</v>
      </c>
      <c r="B110">
        <v>85260757</v>
      </c>
      <c r="C110">
        <v>85263200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754</v>
      </c>
      <c r="J110" t="s">
        <v>181</v>
      </c>
      <c r="K110" t="s">
        <v>755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181</v>
      </c>
      <c r="AT110">
        <v>0.65</v>
      </c>
      <c r="AU110" t="s">
        <v>258</v>
      </c>
      <c r="AV110">
        <v>2</v>
      </c>
      <c r="AW110">
        <v>2</v>
      </c>
      <c r="AX110">
        <v>85263210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181</v>
      </c>
      <c r="DE110" t="s">
        <v>181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181</v>
      </c>
      <c r="DM110">
        <v>0</v>
      </c>
      <c r="DN110" t="s">
        <v>181</v>
      </c>
      <c r="DO110">
        <v>0</v>
      </c>
    </row>
    <row r="111" spans="1:119">
      <c r="A111">
        <f>ROW(Source!A51)</f>
        <v>51</v>
      </c>
      <c r="B111">
        <v>85260757</v>
      </c>
      <c r="C111">
        <v>85263200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83</v>
      </c>
      <c r="J111" t="s">
        <v>757</v>
      </c>
      <c r="K111" t="s">
        <v>84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181</v>
      </c>
      <c r="AT111">
        <v>0.65</v>
      </c>
      <c r="AU111" t="s">
        <v>258</v>
      </c>
      <c r="AV111">
        <v>1</v>
      </c>
      <c r="AW111">
        <v>2</v>
      </c>
      <c r="AX111">
        <v>85263211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181</v>
      </c>
      <c r="DE111" t="s">
        <v>181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64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85260757</v>
      </c>
      <c r="C112">
        <v>85263200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777</v>
      </c>
      <c r="J112" t="s">
        <v>778</v>
      </c>
      <c r="K112" t="s">
        <v>779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181</v>
      </c>
      <c r="AT112">
        <v>9.51</v>
      </c>
      <c r="AU112" t="s">
        <v>258</v>
      </c>
      <c r="AV112">
        <v>1</v>
      </c>
      <c r="AW112">
        <v>2</v>
      </c>
      <c r="AX112">
        <v>85263212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181</v>
      </c>
      <c r="DE112" t="s">
        <v>181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181</v>
      </c>
      <c r="DM112">
        <v>0</v>
      </c>
      <c r="DN112" t="s">
        <v>181</v>
      </c>
      <c r="DO112">
        <v>0</v>
      </c>
    </row>
    <row r="113" spans="1:119">
      <c r="A113">
        <f>ROW(Source!A51)</f>
        <v>51</v>
      </c>
      <c r="B113">
        <v>85260757</v>
      </c>
      <c r="C113">
        <v>85263200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780</v>
      </c>
      <c r="J113" t="s">
        <v>781</v>
      </c>
      <c r="K113" t="s">
        <v>782</v>
      </c>
      <c r="L113">
        <v>1383</v>
      </c>
      <c r="N113">
        <v>1013</v>
      </c>
      <c r="O113" t="s">
        <v>783</v>
      </c>
      <c r="P113" t="s">
        <v>783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181</v>
      </c>
      <c r="AT113">
        <v>21.51</v>
      </c>
      <c r="AU113" t="s">
        <v>247</v>
      </c>
      <c r="AV113">
        <v>0</v>
      </c>
      <c r="AW113">
        <v>2</v>
      </c>
      <c r="AX113">
        <v>85263213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181</v>
      </c>
      <c r="DE113" t="s">
        <v>181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181</v>
      </c>
      <c r="DM113">
        <v>0</v>
      </c>
      <c r="DN113" t="s">
        <v>181</v>
      </c>
      <c r="DO113">
        <v>0</v>
      </c>
    </row>
    <row r="114" spans="1:119">
      <c r="A114">
        <f>ROW(Source!A51)</f>
        <v>51</v>
      </c>
      <c r="B114">
        <v>85260757</v>
      </c>
      <c r="C114">
        <v>85263200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784</v>
      </c>
      <c r="J114" t="s">
        <v>785</v>
      </c>
      <c r="K114" t="s">
        <v>786</v>
      </c>
      <c r="L114">
        <v>1346</v>
      </c>
      <c r="N114">
        <v>1009</v>
      </c>
      <c r="O114" t="s">
        <v>88</v>
      </c>
      <c r="P114" t="s">
        <v>88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181</v>
      </c>
      <c r="AT114">
        <v>8.1</v>
      </c>
      <c r="AU114" t="s">
        <v>247</v>
      </c>
      <c r="AV114">
        <v>0</v>
      </c>
      <c r="AW114">
        <v>2</v>
      </c>
      <c r="AX114">
        <v>85263214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181</v>
      </c>
      <c r="DE114" t="s">
        <v>181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181</v>
      </c>
      <c r="DM114">
        <v>0</v>
      </c>
      <c r="DN114" t="s">
        <v>181</v>
      </c>
      <c r="DO114">
        <v>0</v>
      </c>
    </row>
    <row r="115" spans="1:119">
      <c r="A115">
        <f>ROW(Source!A51)</f>
        <v>51</v>
      </c>
      <c r="B115">
        <v>85260757</v>
      </c>
      <c r="C115">
        <v>85263200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265</v>
      </c>
      <c r="J115" t="s">
        <v>181</v>
      </c>
      <c r="K115" t="s">
        <v>266</v>
      </c>
      <c r="L115">
        <v>1348</v>
      </c>
      <c r="N115">
        <v>1009</v>
      </c>
      <c r="O115" t="s">
        <v>252</v>
      </c>
      <c r="P115" t="s">
        <v>252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181</v>
      </c>
      <c r="AT115">
        <v>1</v>
      </c>
      <c r="AU115" t="s">
        <v>247</v>
      </c>
      <c r="AV115">
        <v>0</v>
      </c>
      <c r="AW115">
        <v>2</v>
      </c>
      <c r="AX115">
        <v>85263215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181</v>
      </c>
      <c r="DE115" t="s">
        <v>181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181</v>
      </c>
      <c r="DM115">
        <v>0</v>
      </c>
      <c r="DN115" t="s">
        <v>181</v>
      </c>
      <c r="DO115">
        <v>0</v>
      </c>
    </row>
    <row r="116" spans="1:119">
      <c r="A116">
        <f>ROW(Source!A51)</f>
        <v>51</v>
      </c>
      <c r="B116">
        <v>85260757</v>
      </c>
      <c r="C116">
        <v>85263200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787</v>
      </c>
      <c r="J116" t="s">
        <v>788</v>
      </c>
      <c r="K116" t="s">
        <v>789</v>
      </c>
      <c r="L116">
        <v>1348</v>
      </c>
      <c r="N116">
        <v>1009</v>
      </c>
      <c r="O116" t="s">
        <v>252</v>
      </c>
      <c r="P116" t="s">
        <v>252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181</v>
      </c>
      <c r="AT116">
        <v>0.0001</v>
      </c>
      <c r="AU116" t="s">
        <v>247</v>
      </c>
      <c r="AV116">
        <v>0</v>
      </c>
      <c r="AW116">
        <v>2</v>
      </c>
      <c r="AX116">
        <v>85263216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181</v>
      </c>
      <c r="DE116" t="s">
        <v>181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181</v>
      </c>
      <c r="DM116">
        <v>0</v>
      </c>
      <c r="DN116" t="s">
        <v>181</v>
      </c>
      <c r="DO116">
        <v>0</v>
      </c>
    </row>
    <row r="117" spans="1:119">
      <c r="A117">
        <f>ROW(Source!A54)</f>
        <v>54</v>
      </c>
      <c r="B117">
        <v>85260822</v>
      </c>
      <c r="C117">
        <v>85263218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764</v>
      </c>
      <c r="J117" t="s">
        <v>181</v>
      </c>
      <c r="K117" t="s">
        <v>765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181</v>
      </c>
      <c r="AT117">
        <v>0.35</v>
      </c>
      <c r="AU117" t="s">
        <v>248</v>
      </c>
      <c r="AV117">
        <v>1</v>
      </c>
      <c r="AW117">
        <v>2</v>
      </c>
      <c r="AX117">
        <v>85263223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181</v>
      </c>
      <c r="DE117" t="s">
        <v>181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181</v>
      </c>
      <c r="DM117">
        <v>0</v>
      </c>
      <c r="DN117" t="s">
        <v>181</v>
      </c>
      <c r="DO117">
        <v>0</v>
      </c>
    </row>
    <row r="118" spans="1:119">
      <c r="A118">
        <f>ROW(Source!A54)</f>
        <v>54</v>
      </c>
      <c r="B118">
        <v>85260822</v>
      </c>
      <c r="C118">
        <v>85263218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754</v>
      </c>
      <c r="J118" t="s">
        <v>181</v>
      </c>
      <c r="K118" t="s">
        <v>755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181</v>
      </c>
      <c r="AT118">
        <v>0.15</v>
      </c>
      <c r="AU118" t="s">
        <v>248</v>
      </c>
      <c r="AV118">
        <v>2</v>
      </c>
      <c r="AW118">
        <v>2</v>
      </c>
      <c r="AX118">
        <v>85263224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181</v>
      </c>
      <c r="DE118" t="s">
        <v>181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181</v>
      </c>
      <c r="DM118">
        <v>0</v>
      </c>
      <c r="DN118" t="s">
        <v>181</v>
      </c>
      <c r="DO118">
        <v>0</v>
      </c>
    </row>
    <row r="119" spans="1:119">
      <c r="A119">
        <f>ROW(Source!A54)</f>
        <v>54</v>
      </c>
      <c r="B119">
        <v>85260822</v>
      </c>
      <c r="C119">
        <v>85263218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763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181</v>
      </c>
      <c r="AT119">
        <v>0.15</v>
      </c>
      <c r="AU119" t="s">
        <v>248</v>
      </c>
      <c r="AV119">
        <v>1</v>
      </c>
      <c r="AW119">
        <v>2</v>
      </c>
      <c r="AX119">
        <v>85263225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181</v>
      </c>
      <c r="DE119" t="s">
        <v>181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58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85260822</v>
      </c>
      <c r="C120">
        <v>85263218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275</v>
      </c>
      <c r="J120" t="s">
        <v>181</v>
      </c>
      <c r="K120" t="s">
        <v>276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181</v>
      </c>
      <c r="AT120">
        <v>2</v>
      </c>
      <c r="AU120" t="s">
        <v>181</v>
      </c>
      <c r="AV120">
        <v>0</v>
      </c>
      <c r="AW120">
        <v>2</v>
      </c>
      <c r="AX120">
        <v>85263226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181</v>
      </c>
      <c r="DE120" t="s">
        <v>181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181</v>
      </c>
      <c r="DM120">
        <v>0</v>
      </c>
      <c r="DN120" t="s">
        <v>181</v>
      </c>
      <c r="DO120">
        <v>0</v>
      </c>
    </row>
    <row r="121" spans="1:119">
      <c r="A121">
        <f>ROW(Source!A55)</f>
        <v>55</v>
      </c>
      <c r="B121">
        <v>85260757</v>
      </c>
      <c r="C121">
        <v>85263218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764</v>
      </c>
      <c r="J121" t="s">
        <v>181</v>
      </c>
      <c r="K121" t="s">
        <v>765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181</v>
      </c>
      <c r="AT121">
        <v>0.35</v>
      </c>
      <c r="AU121" t="s">
        <v>248</v>
      </c>
      <c r="AV121">
        <v>1</v>
      </c>
      <c r="AW121">
        <v>2</v>
      </c>
      <c r="AX121">
        <v>85263223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181</v>
      </c>
      <c r="DE121" t="s">
        <v>181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181</v>
      </c>
      <c r="DM121">
        <v>0</v>
      </c>
      <c r="DN121" t="s">
        <v>181</v>
      </c>
      <c r="DO121">
        <v>0</v>
      </c>
    </row>
    <row r="122" spans="1:119">
      <c r="A122">
        <f>ROW(Source!A55)</f>
        <v>55</v>
      </c>
      <c r="B122">
        <v>85260757</v>
      </c>
      <c r="C122">
        <v>85263218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754</v>
      </c>
      <c r="J122" t="s">
        <v>181</v>
      </c>
      <c r="K122" t="s">
        <v>755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181</v>
      </c>
      <c r="AT122">
        <v>0.15</v>
      </c>
      <c r="AU122" t="s">
        <v>248</v>
      </c>
      <c r="AV122">
        <v>2</v>
      </c>
      <c r="AW122">
        <v>2</v>
      </c>
      <c r="AX122">
        <v>85263224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181</v>
      </c>
      <c r="DE122" t="s">
        <v>181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181</v>
      </c>
      <c r="DM122">
        <v>0</v>
      </c>
      <c r="DN122" t="s">
        <v>181</v>
      </c>
      <c r="DO122">
        <v>0</v>
      </c>
    </row>
    <row r="123" spans="1:119">
      <c r="A123">
        <f>ROW(Source!A55)</f>
        <v>55</v>
      </c>
      <c r="B123">
        <v>85260757</v>
      </c>
      <c r="C123">
        <v>85263218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763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181</v>
      </c>
      <c r="AT123">
        <v>0.15</v>
      </c>
      <c r="AU123" t="s">
        <v>248</v>
      </c>
      <c r="AV123">
        <v>1</v>
      </c>
      <c r="AW123">
        <v>2</v>
      </c>
      <c r="AX123">
        <v>85263225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181</v>
      </c>
      <c r="DE123" t="s">
        <v>181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58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85260757</v>
      </c>
      <c r="C124">
        <v>85263218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275</v>
      </c>
      <c r="J124" t="s">
        <v>181</v>
      </c>
      <c r="K124" t="s">
        <v>276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181</v>
      </c>
      <c r="AT124">
        <v>2</v>
      </c>
      <c r="AU124" t="s">
        <v>181</v>
      </c>
      <c r="AV124">
        <v>0</v>
      </c>
      <c r="AW124">
        <v>2</v>
      </c>
      <c r="AX124">
        <v>85263226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181</v>
      </c>
      <c r="DE124" t="s">
        <v>181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181</v>
      </c>
      <c r="DM124">
        <v>0</v>
      </c>
      <c r="DN124" t="s">
        <v>181</v>
      </c>
      <c r="DO124">
        <v>0</v>
      </c>
    </row>
    <row r="125" spans="1:119">
      <c r="A125">
        <f>ROW(Source!A58)</f>
        <v>58</v>
      </c>
      <c r="B125">
        <v>85260822</v>
      </c>
      <c r="C125">
        <v>85263228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790</v>
      </c>
      <c r="J125" t="s">
        <v>181</v>
      </c>
      <c r="K125" t="s">
        <v>791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181</v>
      </c>
      <c r="AT125">
        <v>0.4</v>
      </c>
      <c r="AU125" t="s">
        <v>248</v>
      </c>
      <c r="AV125">
        <v>1</v>
      </c>
      <c r="AW125">
        <v>2</v>
      </c>
      <c r="AX125">
        <v>85263235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181</v>
      </c>
      <c r="DE125" t="s">
        <v>181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181</v>
      </c>
      <c r="DM125">
        <v>0</v>
      </c>
      <c r="DN125" t="s">
        <v>181</v>
      </c>
      <c r="DO125">
        <v>0</v>
      </c>
    </row>
    <row r="126" spans="1:119">
      <c r="A126">
        <f>ROW(Source!A58)</f>
        <v>58</v>
      </c>
      <c r="B126">
        <v>85260822</v>
      </c>
      <c r="C126">
        <v>85263228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754</v>
      </c>
      <c r="J126" t="s">
        <v>181</v>
      </c>
      <c r="K126" t="s">
        <v>755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181</v>
      </c>
      <c r="AT126">
        <v>0.01</v>
      </c>
      <c r="AU126" t="s">
        <v>248</v>
      </c>
      <c r="AV126">
        <v>2</v>
      </c>
      <c r="AW126">
        <v>2</v>
      </c>
      <c r="AX126">
        <v>85263236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181</v>
      </c>
      <c r="DE126" t="s">
        <v>181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181</v>
      </c>
      <c r="DM126">
        <v>0</v>
      </c>
      <c r="DN126" t="s">
        <v>181</v>
      </c>
      <c r="DO126">
        <v>0</v>
      </c>
    </row>
    <row r="127" spans="1:119">
      <c r="A127">
        <f>ROW(Source!A58)</f>
        <v>58</v>
      </c>
      <c r="B127">
        <v>85260822</v>
      </c>
      <c r="C127">
        <v>85263228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763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181</v>
      </c>
      <c r="AT127">
        <v>0.004</v>
      </c>
      <c r="AU127" t="s">
        <v>248</v>
      </c>
      <c r="AV127">
        <v>1</v>
      </c>
      <c r="AW127">
        <v>2</v>
      </c>
      <c r="AX127">
        <v>85263237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181</v>
      </c>
      <c r="DE127" t="s">
        <v>181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58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85260822</v>
      </c>
      <c r="C128">
        <v>85263228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83</v>
      </c>
      <c r="J128" t="s">
        <v>757</v>
      </c>
      <c r="K128" t="s">
        <v>84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181</v>
      </c>
      <c r="AT128">
        <v>0.004</v>
      </c>
      <c r="AU128" t="s">
        <v>248</v>
      </c>
      <c r="AV128">
        <v>1</v>
      </c>
      <c r="AW128">
        <v>2</v>
      </c>
      <c r="AX128">
        <v>85263238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181</v>
      </c>
      <c r="DE128" t="s">
        <v>181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64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85260822</v>
      </c>
      <c r="C129">
        <v>85263228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792</v>
      </c>
      <c r="J129" t="s">
        <v>793</v>
      </c>
      <c r="K129" t="s">
        <v>794</v>
      </c>
      <c r="L129">
        <v>1346</v>
      </c>
      <c r="N129">
        <v>1009</v>
      </c>
      <c r="O129" t="s">
        <v>88</v>
      </c>
      <c r="P129" t="s">
        <v>88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181</v>
      </c>
      <c r="AT129">
        <v>0.08</v>
      </c>
      <c r="AU129" t="s">
        <v>247</v>
      </c>
      <c r="AV129">
        <v>0</v>
      </c>
      <c r="AW129">
        <v>2</v>
      </c>
      <c r="AX129">
        <v>85263239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181</v>
      </c>
      <c r="DE129" t="s">
        <v>181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181</v>
      </c>
      <c r="DM129">
        <v>0</v>
      </c>
      <c r="DN129" t="s">
        <v>181</v>
      </c>
      <c r="DO129">
        <v>0</v>
      </c>
    </row>
    <row r="130" spans="1:119">
      <c r="A130">
        <f>ROW(Source!A58)</f>
        <v>58</v>
      </c>
      <c r="B130">
        <v>85260822</v>
      </c>
      <c r="C130">
        <v>85263228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275</v>
      </c>
      <c r="J130" t="s">
        <v>181</v>
      </c>
      <c r="K130" t="s">
        <v>276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181</v>
      </c>
      <c r="AT130">
        <v>2</v>
      </c>
      <c r="AU130" t="s">
        <v>181</v>
      </c>
      <c r="AV130">
        <v>0</v>
      </c>
      <c r="AW130">
        <v>2</v>
      </c>
      <c r="AX130">
        <v>85263240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181</v>
      </c>
      <c r="DE130" t="s">
        <v>181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181</v>
      </c>
      <c r="DM130">
        <v>0</v>
      </c>
      <c r="DN130" t="s">
        <v>181</v>
      </c>
      <c r="DO130">
        <v>0</v>
      </c>
    </row>
    <row r="131" spans="1:119">
      <c r="A131">
        <f>ROW(Source!A59)</f>
        <v>59</v>
      </c>
      <c r="B131">
        <v>85260757</v>
      </c>
      <c r="C131">
        <v>85263228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790</v>
      </c>
      <c r="J131" t="s">
        <v>181</v>
      </c>
      <c r="K131" t="s">
        <v>791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181</v>
      </c>
      <c r="AT131">
        <v>0.4</v>
      </c>
      <c r="AU131" t="s">
        <v>248</v>
      </c>
      <c r="AV131">
        <v>1</v>
      </c>
      <c r="AW131">
        <v>2</v>
      </c>
      <c r="AX131">
        <v>85263235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181</v>
      </c>
      <c r="DE131" t="s">
        <v>181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181</v>
      </c>
      <c r="DM131">
        <v>0</v>
      </c>
      <c r="DN131" t="s">
        <v>181</v>
      </c>
      <c r="DO131">
        <v>0</v>
      </c>
    </row>
    <row r="132" spans="1:119">
      <c r="A132">
        <f>ROW(Source!A59)</f>
        <v>59</v>
      </c>
      <c r="B132">
        <v>85260757</v>
      </c>
      <c r="C132">
        <v>85263228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754</v>
      </c>
      <c r="J132" t="s">
        <v>181</v>
      </c>
      <c r="K132" t="s">
        <v>755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181</v>
      </c>
      <c r="AT132">
        <v>0.01</v>
      </c>
      <c r="AU132" t="s">
        <v>248</v>
      </c>
      <c r="AV132">
        <v>2</v>
      </c>
      <c r="AW132">
        <v>2</v>
      </c>
      <c r="AX132">
        <v>85263236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181</v>
      </c>
      <c r="DE132" t="s">
        <v>181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181</v>
      </c>
      <c r="DM132">
        <v>0</v>
      </c>
      <c r="DN132" t="s">
        <v>181</v>
      </c>
      <c r="DO132">
        <v>0</v>
      </c>
    </row>
    <row r="133" spans="1:119">
      <c r="A133">
        <f>ROW(Source!A59)</f>
        <v>59</v>
      </c>
      <c r="B133">
        <v>85260757</v>
      </c>
      <c r="C133">
        <v>85263228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763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181</v>
      </c>
      <c r="AT133">
        <v>0.004</v>
      </c>
      <c r="AU133" t="s">
        <v>248</v>
      </c>
      <c r="AV133">
        <v>1</v>
      </c>
      <c r="AW133">
        <v>2</v>
      </c>
      <c r="AX133">
        <v>85263237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181</v>
      </c>
      <c r="DE133" t="s">
        <v>181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58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85260757</v>
      </c>
      <c r="C134">
        <v>85263228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83</v>
      </c>
      <c r="J134" t="s">
        <v>757</v>
      </c>
      <c r="K134" t="s">
        <v>84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181</v>
      </c>
      <c r="AT134">
        <v>0.004</v>
      </c>
      <c r="AU134" t="s">
        <v>248</v>
      </c>
      <c r="AV134">
        <v>1</v>
      </c>
      <c r="AW134">
        <v>2</v>
      </c>
      <c r="AX134">
        <v>85263238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181</v>
      </c>
      <c r="DE134" t="s">
        <v>181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64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85260757</v>
      </c>
      <c r="C135">
        <v>85263228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792</v>
      </c>
      <c r="J135" t="s">
        <v>793</v>
      </c>
      <c r="K135" t="s">
        <v>794</v>
      </c>
      <c r="L135">
        <v>1346</v>
      </c>
      <c r="N135">
        <v>1009</v>
      </c>
      <c r="O135" t="s">
        <v>88</v>
      </c>
      <c r="P135" t="s">
        <v>88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181</v>
      </c>
      <c r="AT135">
        <v>0.08</v>
      </c>
      <c r="AU135" t="s">
        <v>247</v>
      </c>
      <c r="AV135">
        <v>0</v>
      </c>
      <c r="AW135">
        <v>2</v>
      </c>
      <c r="AX135">
        <v>85263239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181</v>
      </c>
      <c r="DE135" t="s">
        <v>181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181</v>
      </c>
      <c r="DM135">
        <v>0</v>
      </c>
      <c r="DN135" t="s">
        <v>181</v>
      </c>
      <c r="DO135">
        <v>0</v>
      </c>
    </row>
    <row r="136" spans="1:119">
      <c r="A136">
        <f>ROW(Source!A59)</f>
        <v>59</v>
      </c>
      <c r="B136">
        <v>85260757</v>
      </c>
      <c r="C136">
        <v>85263228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275</v>
      </c>
      <c r="J136" t="s">
        <v>181</v>
      </c>
      <c r="K136" t="s">
        <v>276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181</v>
      </c>
      <c r="AT136">
        <v>2</v>
      </c>
      <c r="AU136" t="s">
        <v>181</v>
      </c>
      <c r="AV136">
        <v>0</v>
      </c>
      <c r="AW136">
        <v>2</v>
      </c>
      <c r="AX136">
        <v>85263240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181</v>
      </c>
      <c r="DE136" t="s">
        <v>181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181</v>
      </c>
      <c r="DM136">
        <v>0</v>
      </c>
      <c r="DN136" t="s">
        <v>181</v>
      </c>
      <c r="DO136">
        <v>0</v>
      </c>
    </row>
    <row r="137" spans="1:119">
      <c r="A137">
        <f>ROW(Source!A62)</f>
        <v>62</v>
      </c>
      <c r="B137">
        <v>85260822</v>
      </c>
      <c r="C137">
        <v>85263242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795</v>
      </c>
      <c r="J137" t="s">
        <v>181</v>
      </c>
      <c r="K137" t="s">
        <v>796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181</v>
      </c>
      <c r="AT137">
        <v>1.27</v>
      </c>
      <c r="AU137" t="s">
        <v>213</v>
      </c>
      <c r="AV137">
        <v>1</v>
      </c>
      <c r="AW137">
        <v>2</v>
      </c>
      <c r="AX137">
        <v>85263247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181</v>
      </c>
      <c r="DE137" t="s">
        <v>181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181</v>
      </c>
      <c r="DM137">
        <v>0</v>
      </c>
      <c r="DN137" t="s">
        <v>181</v>
      </c>
      <c r="DO137">
        <v>0</v>
      </c>
    </row>
    <row r="138" spans="1:119">
      <c r="A138">
        <f>ROW(Source!A62)</f>
        <v>62</v>
      </c>
      <c r="B138">
        <v>85260822</v>
      </c>
      <c r="C138">
        <v>85263242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754</v>
      </c>
      <c r="J138" t="s">
        <v>181</v>
      </c>
      <c r="K138" t="s">
        <v>755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181</v>
      </c>
      <c r="AT138">
        <v>0.41</v>
      </c>
      <c r="AU138" t="s">
        <v>213</v>
      </c>
      <c r="AV138">
        <v>2</v>
      </c>
      <c r="AW138">
        <v>2</v>
      </c>
      <c r="AX138">
        <v>85263248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181</v>
      </c>
      <c r="DE138" t="s">
        <v>181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181</v>
      </c>
      <c r="DM138">
        <v>0</v>
      </c>
      <c r="DN138" t="s">
        <v>181</v>
      </c>
      <c r="DO138">
        <v>0</v>
      </c>
    </row>
    <row r="139" spans="1:119">
      <c r="A139">
        <f>ROW(Source!A62)</f>
        <v>62</v>
      </c>
      <c r="B139">
        <v>85260822</v>
      </c>
      <c r="C139">
        <v>85263242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108</v>
      </c>
      <c r="J139" t="s">
        <v>756</v>
      </c>
      <c r="K139" t="s">
        <v>109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181</v>
      </c>
      <c r="AT139">
        <v>0.35</v>
      </c>
      <c r="AU139" t="s">
        <v>213</v>
      </c>
      <c r="AV139">
        <v>1</v>
      </c>
      <c r="AW139">
        <v>2</v>
      </c>
      <c r="AX139">
        <v>85263249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181</v>
      </c>
      <c r="DE139" t="s">
        <v>181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64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85260822</v>
      </c>
      <c r="C140">
        <v>85263242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83</v>
      </c>
      <c r="J140" t="s">
        <v>757</v>
      </c>
      <c r="K140" t="s">
        <v>84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181</v>
      </c>
      <c r="AT140">
        <v>0.06</v>
      </c>
      <c r="AU140" t="s">
        <v>213</v>
      </c>
      <c r="AV140">
        <v>1</v>
      </c>
      <c r="AW140">
        <v>2</v>
      </c>
      <c r="AX140">
        <v>85263250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181</v>
      </c>
      <c r="DE140" t="s">
        <v>181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64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85260757</v>
      </c>
      <c r="C141">
        <v>85263242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795</v>
      </c>
      <c r="J141" t="s">
        <v>181</v>
      </c>
      <c r="K141" t="s">
        <v>796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181</v>
      </c>
      <c r="AT141">
        <v>1.27</v>
      </c>
      <c r="AU141" t="s">
        <v>213</v>
      </c>
      <c r="AV141">
        <v>1</v>
      </c>
      <c r="AW141">
        <v>2</v>
      </c>
      <c r="AX141">
        <v>85263247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181</v>
      </c>
      <c r="DE141" t="s">
        <v>181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181</v>
      </c>
      <c r="DM141">
        <v>0</v>
      </c>
      <c r="DN141" t="s">
        <v>181</v>
      </c>
      <c r="DO141">
        <v>0</v>
      </c>
    </row>
    <row r="142" spans="1:119">
      <c r="A142">
        <f>ROW(Source!A63)</f>
        <v>63</v>
      </c>
      <c r="B142">
        <v>85260757</v>
      </c>
      <c r="C142">
        <v>85263242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754</v>
      </c>
      <c r="J142" t="s">
        <v>181</v>
      </c>
      <c r="K142" t="s">
        <v>755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181</v>
      </c>
      <c r="AT142">
        <v>0.41</v>
      </c>
      <c r="AU142" t="s">
        <v>213</v>
      </c>
      <c r="AV142">
        <v>2</v>
      </c>
      <c r="AW142">
        <v>2</v>
      </c>
      <c r="AX142">
        <v>85263248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181</v>
      </c>
      <c r="DE142" t="s">
        <v>181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181</v>
      </c>
      <c r="DM142">
        <v>0</v>
      </c>
      <c r="DN142" t="s">
        <v>181</v>
      </c>
      <c r="DO142">
        <v>0</v>
      </c>
    </row>
    <row r="143" spans="1:119">
      <c r="A143">
        <f>ROW(Source!A63)</f>
        <v>63</v>
      </c>
      <c r="B143">
        <v>85260757</v>
      </c>
      <c r="C143">
        <v>85263242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108</v>
      </c>
      <c r="J143" t="s">
        <v>756</v>
      </c>
      <c r="K143" t="s">
        <v>109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181</v>
      </c>
      <c r="AT143">
        <v>0.35</v>
      </c>
      <c r="AU143" t="s">
        <v>213</v>
      </c>
      <c r="AV143">
        <v>1</v>
      </c>
      <c r="AW143">
        <v>2</v>
      </c>
      <c r="AX143">
        <v>85263249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181</v>
      </c>
      <c r="DE143" t="s">
        <v>181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64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85260757</v>
      </c>
      <c r="C144">
        <v>85263242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83</v>
      </c>
      <c r="J144" t="s">
        <v>757</v>
      </c>
      <c r="K144" t="s">
        <v>84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181</v>
      </c>
      <c r="AT144">
        <v>0.06</v>
      </c>
      <c r="AU144" t="s">
        <v>213</v>
      </c>
      <c r="AV144">
        <v>1</v>
      </c>
      <c r="AW144">
        <v>2</v>
      </c>
      <c r="AX144">
        <v>85263250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181</v>
      </c>
      <c r="DE144" t="s">
        <v>181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64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85260822</v>
      </c>
      <c r="C145">
        <v>85263251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797</v>
      </c>
      <c r="J145" t="s">
        <v>181</v>
      </c>
      <c r="K145" t="s">
        <v>798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181</v>
      </c>
      <c r="AT145">
        <v>0.15</v>
      </c>
      <c r="AU145" t="s">
        <v>213</v>
      </c>
      <c r="AV145">
        <v>1</v>
      </c>
      <c r="AW145">
        <v>2</v>
      </c>
      <c r="AX145">
        <v>85263256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181</v>
      </c>
      <c r="DE145" t="s">
        <v>181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181</v>
      </c>
      <c r="DM145">
        <v>0</v>
      </c>
      <c r="DN145" t="s">
        <v>181</v>
      </c>
      <c r="DO145">
        <v>0</v>
      </c>
    </row>
    <row r="146" spans="1:119">
      <c r="A146">
        <f>ROW(Source!A64)</f>
        <v>64</v>
      </c>
      <c r="B146">
        <v>85260822</v>
      </c>
      <c r="C146">
        <v>85263251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754</v>
      </c>
      <c r="J146" t="s">
        <v>181</v>
      </c>
      <c r="K146" t="s">
        <v>755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181</v>
      </c>
      <c r="AT146">
        <v>0.08</v>
      </c>
      <c r="AU146" t="s">
        <v>213</v>
      </c>
      <c r="AV146">
        <v>2</v>
      </c>
      <c r="AW146">
        <v>2</v>
      </c>
      <c r="AX146">
        <v>85263257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181</v>
      </c>
      <c r="DE146" t="s">
        <v>181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181</v>
      </c>
      <c r="DM146">
        <v>0</v>
      </c>
      <c r="DN146" t="s">
        <v>181</v>
      </c>
      <c r="DO146">
        <v>0</v>
      </c>
    </row>
    <row r="147" spans="1:119">
      <c r="A147">
        <f>ROW(Source!A64)</f>
        <v>64</v>
      </c>
      <c r="B147">
        <v>85260822</v>
      </c>
      <c r="C147">
        <v>85263251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108</v>
      </c>
      <c r="J147" t="s">
        <v>756</v>
      </c>
      <c r="K147" t="s">
        <v>109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181</v>
      </c>
      <c r="AT147">
        <v>0.07</v>
      </c>
      <c r="AU147" t="s">
        <v>213</v>
      </c>
      <c r="AV147">
        <v>1</v>
      </c>
      <c r="AW147">
        <v>2</v>
      </c>
      <c r="AX147">
        <v>85263258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181</v>
      </c>
      <c r="DE147" t="s">
        <v>181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64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85260822</v>
      </c>
      <c r="C148">
        <v>85263251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83</v>
      </c>
      <c r="J148" t="s">
        <v>757</v>
      </c>
      <c r="K148" t="s">
        <v>84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181</v>
      </c>
      <c r="AT148">
        <v>0.01</v>
      </c>
      <c r="AU148" t="s">
        <v>213</v>
      </c>
      <c r="AV148">
        <v>1</v>
      </c>
      <c r="AW148">
        <v>2</v>
      </c>
      <c r="AX148">
        <v>85263259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181</v>
      </c>
      <c r="DE148" t="s">
        <v>181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64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85260757</v>
      </c>
      <c r="C149">
        <v>85263251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797</v>
      </c>
      <c r="J149" t="s">
        <v>181</v>
      </c>
      <c r="K149" t="s">
        <v>798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181</v>
      </c>
      <c r="AT149">
        <v>0.15</v>
      </c>
      <c r="AU149" t="s">
        <v>213</v>
      </c>
      <c r="AV149">
        <v>1</v>
      </c>
      <c r="AW149">
        <v>2</v>
      </c>
      <c r="AX149">
        <v>85263256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181</v>
      </c>
      <c r="DE149" t="s">
        <v>181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181</v>
      </c>
      <c r="DM149">
        <v>0</v>
      </c>
      <c r="DN149" t="s">
        <v>181</v>
      </c>
      <c r="DO149">
        <v>0</v>
      </c>
    </row>
    <row r="150" spans="1:119">
      <c r="A150">
        <f>ROW(Source!A65)</f>
        <v>65</v>
      </c>
      <c r="B150">
        <v>85260757</v>
      </c>
      <c r="C150">
        <v>85263251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754</v>
      </c>
      <c r="J150" t="s">
        <v>181</v>
      </c>
      <c r="K150" t="s">
        <v>755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181</v>
      </c>
      <c r="AT150">
        <v>0.08</v>
      </c>
      <c r="AU150" t="s">
        <v>213</v>
      </c>
      <c r="AV150">
        <v>2</v>
      </c>
      <c r="AW150">
        <v>2</v>
      </c>
      <c r="AX150">
        <v>85263257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181</v>
      </c>
      <c r="DE150" t="s">
        <v>181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181</v>
      </c>
      <c r="DM150">
        <v>0</v>
      </c>
      <c r="DN150" t="s">
        <v>181</v>
      </c>
      <c r="DO150">
        <v>0</v>
      </c>
    </row>
    <row r="151" spans="1:119">
      <c r="A151">
        <f>ROW(Source!A65)</f>
        <v>65</v>
      </c>
      <c r="B151">
        <v>85260757</v>
      </c>
      <c r="C151">
        <v>85263251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108</v>
      </c>
      <c r="J151" t="s">
        <v>756</v>
      </c>
      <c r="K151" t="s">
        <v>109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181</v>
      </c>
      <c r="AT151">
        <v>0.07</v>
      </c>
      <c r="AU151" t="s">
        <v>213</v>
      </c>
      <c r="AV151">
        <v>1</v>
      </c>
      <c r="AW151">
        <v>2</v>
      </c>
      <c r="AX151">
        <v>85263258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181</v>
      </c>
      <c r="DE151" t="s">
        <v>181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64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85260757</v>
      </c>
      <c r="C152">
        <v>85263251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83</v>
      </c>
      <c r="J152" t="s">
        <v>757</v>
      </c>
      <c r="K152" t="s">
        <v>84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181</v>
      </c>
      <c r="AT152">
        <v>0.01</v>
      </c>
      <c r="AU152" t="s">
        <v>213</v>
      </c>
      <c r="AV152">
        <v>1</v>
      </c>
      <c r="AW152">
        <v>2</v>
      </c>
      <c r="AX152">
        <v>85263259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181</v>
      </c>
      <c r="DE152" t="s">
        <v>181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64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85260822</v>
      </c>
      <c r="C153">
        <v>85263260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181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181</v>
      </c>
      <c r="AT153">
        <v>0.66</v>
      </c>
      <c r="AU153" t="s">
        <v>181</v>
      </c>
      <c r="AV153">
        <v>1</v>
      </c>
      <c r="AW153">
        <v>2</v>
      </c>
      <c r="AX153">
        <v>85263264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181</v>
      </c>
      <c r="DE153" t="s">
        <v>181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181</v>
      </c>
      <c r="DM153">
        <v>0</v>
      </c>
      <c r="DN153" t="s">
        <v>181</v>
      </c>
      <c r="DO153">
        <v>0</v>
      </c>
    </row>
    <row r="154" spans="1:119">
      <c r="A154">
        <f>ROW(Source!A66)</f>
        <v>66</v>
      </c>
      <c r="B154">
        <v>85260822</v>
      </c>
      <c r="C154">
        <v>85263260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754</v>
      </c>
      <c r="J154" t="s">
        <v>181</v>
      </c>
      <c r="K154" t="s">
        <v>755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181</v>
      </c>
      <c r="AT154">
        <v>0.03</v>
      </c>
      <c r="AU154" t="s">
        <v>181</v>
      </c>
      <c r="AV154">
        <v>2</v>
      </c>
      <c r="AW154">
        <v>2</v>
      </c>
      <c r="AX154">
        <v>85263265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181</v>
      </c>
      <c r="DE154" t="s">
        <v>181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181</v>
      </c>
      <c r="DM154">
        <v>0</v>
      </c>
      <c r="DN154" t="s">
        <v>181</v>
      </c>
      <c r="DO154">
        <v>0</v>
      </c>
    </row>
    <row r="155" spans="1:119">
      <c r="A155">
        <f>ROW(Source!A66)</f>
        <v>66</v>
      </c>
      <c r="B155">
        <v>85260822</v>
      </c>
      <c r="C155">
        <v>85263260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83</v>
      </c>
      <c r="J155" t="s">
        <v>757</v>
      </c>
      <c r="K155" t="s">
        <v>84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181</v>
      </c>
      <c r="AT155">
        <v>0.03</v>
      </c>
      <c r="AU155" t="s">
        <v>181</v>
      </c>
      <c r="AV155">
        <v>1</v>
      </c>
      <c r="AW155">
        <v>2</v>
      </c>
      <c r="AX155">
        <v>85263266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181</v>
      </c>
      <c r="DE155" t="s">
        <v>181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64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85260757</v>
      </c>
      <c r="C156">
        <v>85263260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181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181</v>
      </c>
      <c r="AT156">
        <v>0.66</v>
      </c>
      <c r="AU156" t="s">
        <v>181</v>
      </c>
      <c r="AV156">
        <v>1</v>
      </c>
      <c r="AW156">
        <v>2</v>
      </c>
      <c r="AX156">
        <v>85263264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181</v>
      </c>
      <c r="DE156" t="s">
        <v>181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181</v>
      </c>
      <c r="DM156">
        <v>0</v>
      </c>
      <c r="DN156" t="s">
        <v>181</v>
      </c>
      <c r="DO156">
        <v>0</v>
      </c>
    </row>
    <row r="157" spans="1:119">
      <c r="A157">
        <f>ROW(Source!A67)</f>
        <v>67</v>
      </c>
      <c r="B157">
        <v>85260757</v>
      </c>
      <c r="C157">
        <v>85263260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754</v>
      </c>
      <c r="J157" t="s">
        <v>181</v>
      </c>
      <c r="K157" t="s">
        <v>755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181</v>
      </c>
      <c r="AT157">
        <v>0.03</v>
      </c>
      <c r="AU157" t="s">
        <v>181</v>
      </c>
      <c r="AV157">
        <v>2</v>
      </c>
      <c r="AW157">
        <v>2</v>
      </c>
      <c r="AX157">
        <v>85263265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181</v>
      </c>
      <c r="DE157" t="s">
        <v>181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181</v>
      </c>
      <c r="DM157">
        <v>0</v>
      </c>
      <c r="DN157" t="s">
        <v>181</v>
      </c>
      <c r="DO157">
        <v>0</v>
      </c>
    </row>
    <row r="158" spans="1:119">
      <c r="A158">
        <f>ROW(Source!A67)</f>
        <v>67</v>
      </c>
      <c r="B158">
        <v>85260757</v>
      </c>
      <c r="C158">
        <v>85263260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83</v>
      </c>
      <c r="J158" t="s">
        <v>757</v>
      </c>
      <c r="K158" t="s">
        <v>84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181</v>
      </c>
      <c r="AT158">
        <v>0.03</v>
      </c>
      <c r="AU158" t="s">
        <v>181</v>
      </c>
      <c r="AV158">
        <v>1</v>
      </c>
      <c r="AW158">
        <v>2</v>
      </c>
      <c r="AX158">
        <v>85263266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181</v>
      </c>
      <c r="DE158" t="s">
        <v>181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64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85260822</v>
      </c>
      <c r="C159">
        <v>85263267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181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181</v>
      </c>
      <c r="AT159">
        <v>1.03</v>
      </c>
      <c r="AU159" t="s">
        <v>213</v>
      </c>
      <c r="AV159">
        <v>1</v>
      </c>
      <c r="AW159">
        <v>2</v>
      </c>
      <c r="AX159">
        <v>85263271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181</v>
      </c>
      <c r="DE159" t="s">
        <v>181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181</v>
      </c>
      <c r="DM159">
        <v>0</v>
      </c>
      <c r="DN159" t="s">
        <v>181</v>
      </c>
      <c r="DO159">
        <v>0</v>
      </c>
    </row>
    <row r="160" spans="1:119">
      <c r="A160">
        <f>ROW(Source!A68)</f>
        <v>68</v>
      </c>
      <c r="B160">
        <v>85260822</v>
      </c>
      <c r="C160">
        <v>85263267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754</v>
      </c>
      <c r="J160" t="s">
        <v>181</v>
      </c>
      <c r="K160" t="s">
        <v>755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181</v>
      </c>
      <c r="AT160">
        <v>0.05</v>
      </c>
      <c r="AU160" t="s">
        <v>213</v>
      </c>
      <c r="AV160">
        <v>2</v>
      </c>
      <c r="AW160">
        <v>2</v>
      </c>
      <c r="AX160">
        <v>85263272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181</v>
      </c>
      <c r="DE160" t="s">
        <v>181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181</v>
      </c>
      <c r="DM160">
        <v>0</v>
      </c>
      <c r="DN160" t="s">
        <v>181</v>
      </c>
      <c r="DO160">
        <v>0</v>
      </c>
    </row>
    <row r="161" spans="1:119">
      <c r="A161">
        <f>ROW(Source!A68)</f>
        <v>68</v>
      </c>
      <c r="B161">
        <v>85260822</v>
      </c>
      <c r="C161">
        <v>85263267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83</v>
      </c>
      <c r="J161" t="s">
        <v>757</v>
      </c>
      <c r="K161" t="s">
        <v>84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181</v>
      </c>
      <c r="AT161">
        <v>0.05</v>
      </c>
      <c r="AU161" t="s">
        <v>213</v>
      </c>
      <c r="AV161">
        <v>1</v>
      </c>
      <c r="AW161">
        <v>2</v>
      </c>
      <c r="AX161">
        <v>85263273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181</v>
      </c>
      <c r="DE161" t="s">
        <v>181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64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85260757</v>
      </c>
      <c r="C162">
        <v>85263267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181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181</v>
      </c>
      <c r="AT162">
        <v>1.03</v>
      </c>
      <c r="AU162" t="s">
        <v>213</v>
      </c>
      <c r="AV162">
        <v>1</v>
      </c>
      <c r="AW162">
        <v>2</v>
      </c>
      <c r="AX162">
        <v>85263271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181</v>
      </c>
      <c r="DE162" t="s">
        <v>181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181</v>
      </c>
      <c r="DM162">
        <v>0</v>
      </c>
      <c r="DN162" t="s">
        <v>181</v>
      </c>
      <c r="DO162">
        <v>0</v>
      </c>
    </row>
    <row r="163" spans="1:119">
      <c r="A163">
        <f>ROW(Source!A69)</f>
        <v>69</v>
      </c>
      <c r="B163">
        <v>85260757</v>
      </c>
      <c r="C163">
        <v>85263267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754</v>
      </c>
      <c r="J163" t="s">
        <v>181</v>
      </c>
      <c r="K163" t="s">
        <v>755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181</v>
      </c>
      <c r="AT163">
        <v>0.05</v>
      </c>
      <c r="AU163" t="s">
        <v>213</v>
      </c>
      <c r="AV163">
        <v>2</v>
      </c>
      <c r="AW163">
        <v>2</v>
      </c>
      <c r="AX163">
        <v>85263272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181</v>
      </c>
      <c r="DE163" t="s">
        <v>181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181</v>
      </c>
      <c r="DM163">
        <v>0</v>
      </c>
      <c r="DN163" t="s">
        <v>181</v>
      </c>
      <c r="DO163">
        <v>0</v>
      </c>
    </row>
    <row r="164" spans="1:119">
      <c r="A164">
        <f>ROW(Source!A69)</f>
        <v>69</v>
      </c>
      <c r="B164">
        <v>85260757</v>
      </c>
      <c r="C164">
        <v>85263267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83</v>
      </c>
      <c r="J164" t="s">
        <v>757</v>
      </c>
      <c r="K164" t="s">
        <v>84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181</v>
      </c>
      <c r="AT164">
        <v>0.05</v>
      </c>
      <c r="AU164" t="s">
        <v>213</v>
      </c>
      <c r="AV164">
        <v>1</v>
      </c>
      <c r="AW164">
        <v>2</v>
      </c>
      <c r="AX164">
        <v>85263273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181</v>
      </c>
      <c r="DE164" t="s">
        <v>181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64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85260822</v>
      </c>
      <c r="C165">
        <v>85263274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799</v>
      </c>
      <c r="J165" t="s">
        <v>181</v>
      </c>
      <c r="K165" t="s">
        <v>800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181</v>
      </c>
      <c r="AT165">
        <v>3.14</v>
      </c>
      <c r="AU165" t="s">
        <v>298</v>
      </c>
      <c r="AV165">
        <v>1</v>
      </c>
      <c r="AW165">
        <v>2</v>
      </c>
      <c r="AX165">
        <v>85263282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181</v>
      </c>
      <c r="DE165" t="s">
        <v>181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181</v>
      </c>
      <c r="DM165">
        <v>0</v>
      </c>
      <c r="DN165" t="s">
        <v>181</v>
      </c>
      <c r="DO165">
        <v>0</v>
      </c>
    </row>
    <row r="166" spans="1:119">
      <c r="A166">
        <f>ROW(Source!A70)</f>
        <v>70</v>
      </c>
      <c r="B166">
        <v>85260822</v>
      </c>
      <c r="C166">
        <v>85263274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801</v>
      </c>
      <c r="J166" t="s">
        <v>802</v>
      </c>
      <c r="K166" t="s">
        <v>803</v>
      </c>
      <c r="L166">
        <v>1346</v>
      </c>
      <c r="N166">
        <v>1009</v>
      </c>
      <c r="O166" t="s">
        <v>88</v>
      </c>
      <c r="P166" t="s">
        <v>88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181</v>
      </c>
      <c r="AT166">
        <v>0.08</v>
      </c>
      <c r="AU166" t="s">
        <v>247</v>
      </c>
      <c r="AV166">
        <v>0</v>
      </c>
      <c r="AW166">
        <v>2</v>
      </c>
      <c r="AX166">
        <v>85263283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181</v>
      </c>
      <c r="DE166" t="s">
        <v>181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181</v>
      </c>
      <c r="DM166">
        <v>0</v>
      </c>
      <c r="DN166" t="s">
        <v>181</v>
      </c>
      <c r="DO166">
        <v>0</v>
      </c>
    </row>
    <row r="167" spans="1:119">
      <c r="A167">
        <f>ROW(Source!A70)</f>
        <v>70</v>
      </c>
      <c r="B167">
        <v>85260822</v>
      </c>
      <c r="C167">
        <v>85263274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804</v>
      </c>
      <c r="J167" t="s">
        <v>805</v>
      </c>
      <c r="K167" t="s">
        <v>806</v>
      </c>
      <c r="L167">
        <v>1348</v>
      </c>
      <c r="N167">
        <v>1009</v>
      </c>
      <c r="O167" t="s">
        <v>252</v>
      </c>
      <c r="P167" t="s">
        <v>252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181</v>
      </c>
      <c r="AT167">
        <v>0.0003</v>
      </c>
      <c r="AU167" t="s">
        <v>247</v>
      </c>
      <c r="AV167">
        <v>0</v>
      </c>
      <c r="AW167">
        <v>2</v>
      </c>
      <c r="AX167">
        <v>85263284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181</v>
      </c>
      <c r="DE167" t="s">
        <v>181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181</v>
      </c>
      <c r="DM167">
        <v>0</v>
      </c>
      <c r="DN167" t="s">
        <v>181</v>
      </c>
      <c r="DO167">
        <v>0</v>
      </c>
    </row>
    <row r="168" spans="1:119">
      <c r="A168">
        <f>ROW(Source!A70)</f>
        <v>70</v>
      </c>
      <c r="B168">
        <v>85260822</v>
      </c>
      <c r="C168">
        <v>85263274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807</v>
      </c>
      <c r="J168" t="s">
        <v>808</v>
      </c>
      <c r="K168" t="s">
        <v>809</v>
      </c>
      <c r="L168">
        <v>1346</v>
      </c>
      <c r="N168">
        <v>1009</v>
      </c>
      <c r="O168" t="s">
        <v>88</v>
      </c>
      <c r="P168" t="s">
        <v>88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181</v>
      </c>
      <c r="AT168">
        <v>0.08</v>
      </c>
      <c r="AU168" t="s">
        <v>247</v>
      </c>
      <c r="AV168">
        <v>0</v>
      </c>
      <c r="AW168">
        <v>2</v>
      </c>
      <c r="AX168">
        <v>85263285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181</v>
      </c>
      <c r="DE168" t="s">
        <v>181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181</v>
      </c>
      <c r="DM168">
        <v>0</v>
      </c>
      <c r="DN168" t="s">
        <v>181</v>
      </c>
      <c r="DO168">
        <v>0</v>
      </c>
    </row>
    <row r="169" spans="1:119">
      <c r="A169">
        <f>ROW(Source!A70)</f>
        <v>70</v>
      </c>
      <c r="B169">
        <v>85260822</v>
      </c>
      <c r="C169">
        <v>85263274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810</v>
      </c>
      <c r="J169" t="s">
        <v>811</v>
      </c>
      <c r="K169" t="s">
        <v>812</v>
      </c>
      <c r="L169">
        <v>1346</v>
      </c>
      <c r="N169">
        <v>1009</v>
      </c>
      <c r="O169" t="s">
        <v>88</v>
      </c>
      <c r="P169" t="s">
        <v>88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181</v>
      </c>
      <c r="AT169">
        <v>0.5</v>
      </c>
      <c r="AU169" t="s">
        <v>247</v>
      </c>
      <c r="AV169">
        <v>0</v>
      </c>
      <c r="AW169">
        <v>2</v>
      </c>
      <c r="AX169">
        <v>85263286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181</v>
      </c>
      <c r="DE169" t="s">
        <v>181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181</v>
      </c>
      <c r="DM169">
        <v>0</v>
      </c>
      <c r="DN169" t="s">
        <v>181</v>
      </c>
      <c r="DO169">
        <v>0</v>
      </c>
    </row>
    <row r="170" spans="1:119">
      <c r="A170">
        <f>ROW(Source!A70)</f>
        <v>70</v>
      </c>
      <c r="B170">
        <v>85260822</v>
      </c>
      <c r="C170">
        <v>85263274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813</v>
      </c>
      <c r="J170" t="s">
        <v>814</v>
      </c>
      <c r="K170" t="s">
        <v>815</v>
      </c>
      <c r="L170">
        <v>1348</v>
      </c>
      <c r="N170">
        <v>1009</v>
      </c>
      <c r="O170" t="s">
        <v>252</v>
      </c>
      <c r="P170" t="s">
        <v>252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181</v>
      </c>
      <c r="AT170">
        <v>0.00015</v>
      </c>
      <c r="AU170" t="s">
        <v>247</v>
      </c>
      <c r="AV170">
        <v>0</v>
      </c>
      <c r="AW170">
        <v>2</v>
      </c>
      <c r="AX170">
        <v>85263287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181</v>
      </c>
      <c r="DE170" t="s">
        <v>181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181</v>
      </c>
      <c r="DM170">
        <v>0</v>
      </c>
      <c r="DN170" t="s">
        <v>181</v>
      </c>
      <c r="DO170">
        <v>0</v>
      </c>
    </row>
    <row r="171" spans="1:119">
      <c r="A171">
        <f>ROW(Source!A70)</f>
        <v>70</v>
      </c>
      <c r="B171">
        <v>85260822</v>
      </c>
      <c r="C171">
        <v>85263274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816</v>
      </c>
      <c r="J171" t="s">
        <v>817</v>
      </c>
      <c r="K171" t="s">
        <v>818</v>
      </c>
      <c r="L171">
        <v>1371</v>
      </c>
      <c r="N171">
        <v>1013</v>
      </c>
      <c r="O171" t="s">
        <v>210</v>
      </c>
      <c r="P171" t="s">
        <v>210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181</v>
      </c>
      <c r="AT171">
        <v>1</v>
      </c>
      <c r="AU171" t="s">
        <v>247</v>
      </c>
      <c r="AV171">
        <v>0</v>
      </c>
      <c r="AW171">
        <v>2</v>
      </c>
      <c r="AX171">
        <v>85263288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181</v>
      </c>
      <c r="DE171" t="s">
        <v>181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181</v>
      </c>
      <c r="DM171">
        <v>0</v>
      </c>
      <c r="DN171" t="s">
        <v>181</v>
      </c>
      <c r="DO171">
        <v>0</v>
      </c>
    </row>
    <row r="172" spans="1:119">
      <c r="A172">
        <f>ROW(Source!A71)</f>
        <v>71</v>
      </c>
      <c r="B172">
        <v>85260757</v>
      </c>
      <c r="C172">
        <v>85263274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799</v>
      </c>
      <c r="J172" t="s">
        <v>181</v>
      </c>
      <c r="K172" t="s">
        <v>800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181</v>
      </c>
      <c r="AT172">
        <v>3.14</v>
      </c>
      <c r="AU172" t="s">
        <v>298</v>
      </c>
      <c r="AV172">
        <v>1</v>
      </c>
      <c r="AW172">
        <v>2</v>
      </c>
      <c r="AX172">
        <v>85263282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181</v>
      </c>
      <c r="DE172" t="s">
        <v>181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181</v>
      </c>
      <c r="DM172">
        <v>0</v>
      </c>
      <c r="DN172" t="s">
        <v>181</v>
      </c>
      <c r="DO172">
        <v>0</v>
      </c>
    </row>
    <row r="173" spans="1:119">
      <c r="A173">
        <f>ROW(Source!A71)</f>
        <v>71</v>
      </c>
      <c r="B173">
        <v>85260757</v>
      </c>
      <c r="C173">
        <v>85263274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801</v>
      </c>
      <c r="J173" t="s">
        <v>802</v>
      </c>
      <c r="K173" t="s">
        <v>803</v>
      </c>
      <c r="L173">
        <v>1346</v>
      </c>
      <c r="N173">
        <v>1009</v>
      </c>
      <c r="O173" t="s">
        <v>88</v>
      </c>
      <c r="P173" t="s">
        <v>88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181</v>
      </c>
      <c r="AT173">
        <v>0.08</v>
      </c>
      <c r="AU173" t="s">
        <v>247</v>
      </c>
      <c r="AV173">
        <v>0</v>
      </c>
      <c r="AW173">
        <v>2</v>
      </c>
      <c r="AX173">
        <v>85263283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181</v>
      </c>
      <c r="DE173" t="s">
        <v>181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181</v>
      </c>
      <c r="DM173">
        <v>0</v>
      </c>
      <c r="DN173" t="s">
        <v>181</v>
      </c>
      <c r="DO173">
        <v>0</v>
      </c>
    </row>
    <row r="174" spans="1:119">
      <c r="A174">
        <f>ROW(Source!A71)</f>
        <v>71</v>
      </c>
      <c r="B174">
        <v>85260757</v>
      </c>
      <c r="C174">
        <v>85263274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804</v>
      </c>
      <c r="J174" t="s">
        <v>805</v>
      </c>
      <c r="K174" t="s">
        <v>806</v>
      </c>
      <c r="L174">
        <v>1348</v>
      </c>
      <c r="N174">
        <v>1009</v>
      </c>
      <c r="O174" t="s">
        <v>252</v>
      </c>
      <c r="P174" t="s">
        <v>252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181</v>
      </c>
      <c r="AT174">
        <v>0.0003</v>
      </c>
      <c r="AU174" t="s">
        <v>247</v>
      </c>
      <c r="AV174">
        <v>0</v>
      </c>
      <c r="AW174">
        <v>2</v>
      </c>
      <c r="AX174">
        <v>85263284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181</v>
      </c>
      <c r="DE174" t="s">
        <v>181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181</v>
      </c>
      <c r="DM174">
        <v>0</v>
      </c>
      <c r="DN174" t="s">
        <v>181</v>
      </c>
      <c r="DO174">
        <v>0</v>
      </c>
    </row>
    <row r="175" spans="1:119">
      <c r="A175">
        <f>ROW(Source!A71)</f>
        <v>71</v>
      </c>
      <c r="B175">
        <v>85260757</v>
      </c>
      <c r="C175">
        <v>85263274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807</v>
      </c>
      <c r="J175" t="s">
        <v>808</v>
      </c>
      <c r="K175" t="s">
        <v>809</v>
      </c>
      <c r="L175">
        <v>1346</v>
      </c>
      <c r="N175">
        <v>1009</v>
      </c>
      <c r="O175" t="s">
        <v>88</v>
      </c>
      <c r="P175" t="s">
        <v>88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181</v>
      </c>
      <c r="AT175">
        <v>0.08</v>
      </c>
      <c r="AU175" t="s">
        <v>247</v>
      </c>
      <c r="AV175">
        <v>0</v>
      </c>
      <c r="AW175">
        <v>2</v>
      </c>
      <c r="AX175">
        <v>85263285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181</v>
      </c>
      <c r="DE175" t="s">
        <v>181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181</v>
      </c>
      <c r="DM175">
        <v>0</v>
      </c>
      <c r="DN175" t="s">
        <v>181</v>
      </c>
      <c r="DO175">
        <v>0</v>
      </c>
    </row>
    <row r="176" spans="1:119">
      <c r="A176">
        <f>ROW(Source!A71)</f>
        <v>71</v>
      </c>
      <c r="B176">
        <v>85260757</v>
      </c>
      <c r="C176">
        <v>85263274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810</v>
      </c>
      <c r="J176" t="s">
        <v>811</v>
      </c>
      <c r="K176" t="s">
        <v>812</v>
      </c>
      <c r="L176">
        <v>1346</v>
      </c>
      <c r="N176">
        <v>1009</v>
      </c>
      <c r="O176" t="s">
        <v>88</v>
      </c>
      <c r="P176" t="s">
        <v>88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181</v>
      </c>
      <c r="AT176">
        <v>0.5</v>
      </c>
      <c r="AU176" t="s">
        <v>247</v>
      </c>
      <c r="AV176">
        <v>0</v>
      </c>
      <c r="AW176">
        <v>2</v>
      </c>
      <c r="AX176">
        <v>85263286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181</v>
      </c>
      <c r="DE176" t="s">
        <v>181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181</v>
      </c>
      <c r="DM176">
        <v>0</v>
      </c>
      <c r="DN176" t="s">
        <v>181</v>
      </c>
      <c r="DO176">
        <v>0</v>
      </c>
    </row>
    <row r="177" spans="1:119">
      <c r="A177">
        <f>ROW(Source!A71)</f>
        <v>71</v>
      </c>
      <c r="B177">
        <v>85260757</v>
      </c>
      <c r="C177">
        <v>85263274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813</v>
      </c>
      <c r="J177" t="s">
        <v>814</v>
      </c>
      <c r="K177" t="s">
        <v>815</v>
      </c>
      <c r="L177">
        <v>1348</v>
      </c>
      <c r="N177">
        <v>1009</v>
      </c>
      <c r="O177" t="s">
        <v>252</v>
      </c>
      <c r="P177" t="s">
        <v>252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181</v>
      </c>
      <c r="AT177">
        <v>0.00015</v>
      </c>
      <c r="AU177" t="s">
        <v>247</v>
      </c>
      <c r="AV177">
        <v>0</v>
      </c>
      <c r="AW177">
        <v>2</v>
      </c>
      <c r="AX177">
        <v>85263287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181</v>
      </c>
      <c r="DE177" t="s">
        <v>181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181</v>
      </c>
      <c r="DM177">
        <v>0</v>
      </c>
      <c r="DN177" t="s">
        <v>181</v>
      </c>
      <c r="DO177">
        <v>0</v>
      </c>
    </row>
    <row r="178" spans="1:119">
      <c r="A178">
        <f>ROW(Source!A71)</f>
        <v>71</v>
      </c>
      <c r="B178">
        <v>85260757</v>
      </c>
      <c r="C178">
        <v>85263274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816</v>
      </c>
      <c r="J178" t="s">
        <v>817</v>
      </c>
      <c r="K178" t="s">
        <v>818</v>
      </c>
      <c r="L178">
        <v>1371</v>
      </c>
      <c r="N178">
        <v>1013</v>
      </c>
      <c r="O178" t="s">
        <v>210</v>
      </c>
      <c r="P178" t="s">
        <v>210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181</v>
      </c>
      <c r="AT178">
        <v>1</v>
      </c>
      <c r="AU178" t="s">
        <v>247</v>
      </c>
      <c r="AV178">
        <v>0</v>
      </c>
      <c r="AW178">
        <v>2</v>
      </c>
      <c r="AX178">
        <v>85263288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181</v>
      </c>
      <c r="DE178" t="s">
        <v>181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181</v>
      </c>
      <c r="DM178">
        <v>0</v>
      </c>
      <c r="DN178" t="s">
        <v>181</v>
      </c>
      <c r="DO178">
        <v>0</v>
      </c>
    </row>
    <row r="179" spans="1:119">
      <c r="A179">
        <f>ROW(Source!A72)</f>
        <v>72</v>
      </c>
      <c r="B179">
        <v>85260822</v>
      </c>
      <c r="C179">
        <v>85263289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819</v>
      </c>
      <c r="J179" t="s">
        <v>181</v>
      </c>
      <c r="K179" t="s">
        <v>820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181</v>
      </c>
      <c r="AT179">
        <v>2.06</v>
      </c>
      <c r="AU179" t="s">
        <v>298</v>
      </c>
      <c r="AV179">
        <v>1</v>
      </c>
      <c r="AW179">
        <v>2</v>
      </c>
      <c r="AX179">
        <v>85263300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181</v>
      </c>
      <c r="DE179" t="s">
        <v>181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181</v>
      </c>
      <c r="DM179">
        <v>0</v>
      </c>
      <c r="DN179" t="s">
        <v>181</v>
      </c>
      <c r="DO179">
        <v>0</v>
      </c>
    </row>
    <row r="180" spans="1:119">
      <c r="A180">
        <f>ROW(Source!A72)</f>
        <v>72</v>
      </c>
      <c r="B180">
        <v>85260822</v>
      </c>
      <c r="C180">
        <v>85263289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754</v>
      </c>
      <c r="J180" t="s">
        <v>181</v>
      </c>
      <c r="K180" t="s">
        <v>755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181</v>
      </c>
      <c r="AT180">
        <v>0.18</v>
      </c>
      <c r="AU180" t="s">
        <v>298</v>
      </c>
      <c r="AV180">
        <v>2</v>
      </c>
      <c r="AW180">
        <v>2</v>
      </c>
      <c r="AX180">
        <v>85263301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181</v>
      </c>
      <c r="DE180" t="s">
        <v>181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181</v>
      </c>
      <c r="DM180">
        <v>0</v>
      </c>
      <c r="DN180" t="s">
        <v>181</v>
      </c>
      <c r="DO180">
        <v>0</v>
      </c>
    </row>
    <row r="181" spans="1:119">
      <c r="A181">
        <f>ROW(Source!A72)</f>
        <v>72</v>
      </c>
      <c r="B181">
        <v>85260822</v>
      </c>
      <c r="C181">
        <v>85263289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763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181</v>
      </c>
      <c r="AT181">
        <v>0.09</v>
      </c>
      <c r="AU181" t="s">
        <v>298</v>
      </c>
      <c r="AV181">
        <v>1</v>
      </c>
      <c r="AW181">
        <v>2</v>
      </c>
      <c r="AX181">
        <v>85263302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181</v>
      </c>
      <c r="DE181" t="s">
        <v>181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58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85260822</v>
      </c>
      <c r="C182">
        <v>85263289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83</v>
      </c>
      <c r="J182" t="s">
        <v>757</v>
      </c>
      <c r="K182" t="s">
        <v>84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181</v>
      </c>
      <c r="AT182">
        <v>0.09</v>
      </c>
      <c r="AU182" t="s">
        <v>298</v>
      </c>
      <c r="AV182">
        <v>1</v>
      </c>
      <c r="AW182">
        <v>2</v>
      </c>
      <c r="AX182">
        <v>85263303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181</v>
      </c>
      <c r="DE182" t="s">
        <v>181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64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85260822</v>
      </c>
      <c r="C183">
        <v>85263289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777</v>
      </c>
      <c r="J183" t="s">
        <v>778</v>
      </c>
      <c r="K183" t="s">
        <v>779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181</v>
      </c>
      <c r="AT183">
        <v>0.66</v>
      </c>
      <c r="AU183" t="s">
        <v>298</v>
      </c>
      <c r="AV183">
        <v>1</v>
      </c>
      <c r="AW183">
        <v>2</v>
      </c>
      <c r="AX183">
        <v>85263304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181</v>
      </c>
      <c r="DE183" t="s">
        <v>181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181</v>
      </c>
      <c r="DM183">
        <v>0</v>
      </c>
      <c r="DN183" t="s">
        <v>181</v>
      </c>
      <c r="DO183">
        <v>0</v>
      </c>
    </row>
    <row r="184" spans="1:119">
      <c r="A184">
        <f>ROW(Source!A72)</f>
        <v>72</v>
      </c>
      <c r="B184">
        <v>85260822</v>
      </c>
      <c r="C184">
        <v>85263289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784</v>
      </c>
      <c r="J184" t="s">
        <v>785</v>
      </c>
      <c r="K184" t="s">
        <v>786</v>
      </c>
      <c r="L184">
        <v>1346</v>
      </c>
      <c r="N184">
        <v>1009</v>
      </c>
      <c r="O184" t="s">
        <v>88</v>
      </c>
      <c r="P184" t="s">
        <v>88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181</v>
      </c>
      <c r="AT184">
        <v>0.15</v>
      </c>
      <c r="AU184" t="s">
        <v>247</v>
      </c>
      <c r="AV184">
        <v>0</v>
      </c>
      <c r="AW184">
        <v>2</v>
      </c>
      <c r="AX184">
        <v>85263305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181</v>
      </c>
      <c r="DE184" t="s">
        <v>181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181</v>
      </c>
      <c r="DM184">
        <v>0</v>
      </c>
      <c r="DN184" t="s">
        <v>181</v>
      </c>
      <c r="DO184">
        <v>0</v>
      </c>
    </row>
    <row r="185" spans="1:119">
      <c r="A185">
        <f>ROW(Source!A72)</f>
        <v>72</v>
      </c>
      <c r="B185">
        <v>85260822</v>
      </c>
      <c r="C185">
        <v>85263289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792</v>
      </c>
      <c r="J185" t="s">
        <v>793</v>
      </c>
      <c r="K185" t="s">
        <v>794</v>
      </c>
      <c r="L185">
        <v>1346</v>
      </c>
      <c r="N185">
        <v>1009</v>
      </c>
      <c r="O185" t="s">
        <v>88</v>
      </c>
      <c r="P185" t="s">
        <v>88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181</v>
      </c>
      <c r="AT185">
        <v>0.17</v>
      </c>
      <c r="AU185" t="s">
        <v>247</v>
      </c>
      <c r="AV185">
        <v>0</v>
      </c>
      <c r="AW185">
        <v>2</v>
      </c>
      <c r="AX185">
        <v>85263306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181</v>
      </c>
      <c r="DE185" t="s">
        <v>181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181</v>
      </c>
      <c r="DM185">
        <v>0</v>
      </c>
      <c r="DN185" t="s">
        <v>181</v>
      </c>
      <c r="DO185">
        <v>0</v>
      </c>
    </row>
    <row r="186" spans="1:119">
      <c r="A186">
        <f>ROW(Source!A72)</f>
        <v>72</v>
      </c>
      <c r="B186">
        <v>85260822</v>
      </c>
      <c r="C186">
        <v>85263289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821</v>
      </c>
      <c r="J186" t="s">
        <v>822</v>
      </c>
      <c r="K186" t="s">
        <v>823</v>
      </c>
      <c r="L186">
        <v>1348</v>
      </c>
      <c r="N186">
        <v>1009</v>
      </c>
      <c r="O186" t="s">
        <v>252</v>
      </c>
      <c r="P186" t="s">
        <v>252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181</v>
      </c>
      <c r="AT186">
        <v>0.015</v>
      </c>
      <c r="AU186" t="s">
        <v>247</v>
      </c>
      <c r="AV186">
        <v>0</v>
      </c>
      <c r="AW186">
        <v>2</v>
      </c>
      <c r="AX186">
        <v>85263307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181</v>
      </c>
      <c r="DE186" t="s">
        <v>181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181</v>
      </c>
      <c r="DM186">
        <v>0</v>
      </c>
      <c r="DN186" t="s">
        <v>181</v>
      </c>
      <c r="DO186">
        <v>0</v>
      </c>
    </row>
    <row r="187" spans="1:119">
      <c r="A187">
        <f>ROW(Source!A72)</f>
        <v>72</v>
      </c>
      <c r="B187">
        <v>85260822</v>
      </c>
      <c r="C187">
        <v>85263289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807</v>
      </c>
      <c r="J187" t="s">
        <v>808</v>
      </c>
      <c r="K187" t="s">
        <v>809</v>
      </c>
      <c r="L187">
        <v>1346</v>
      </c>
      <c r="N187">
        <v>1009</v>
      </c>
      <c r="O187" t="s">
        <v>88</v>
      </c>
      <c r="P187" t="s">
        <v>88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181</v>
      </c>
      <c r="AT187">
        <v>0.03</v>
      </c>
      <c r="AU187" t="s">
        <v>247</v>
      </c>
      <c r="AV187">
        <v>0</v>
      </c>
      <c r="AW187">
        <v>2</v>
      </c>
      <c r="AX187">
        <v>85263308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181</v>
      </c>
      <c r="DE187" t="s">
        <v>181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181</v>
      </c>
      <c r="DM187">
        <v>0</v>
      </c>
      <c r="DN187" t="s">
        <v>181</v>
      </c>
      <c r="DO187">
        <v>0</v>
      </c>
    </row>
    <row r="188" spans="1:119">
      <c r="A188">
        <f>ROW(Source!A72)</f>
        <v>72</v>
      </c>
      <c r="B188">
        <v>85260822</v>
      </c>
      <c r="C188">
        <v>85263289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275</v>
      </c>
      <c r="J188" t="s">
        <v>181</v>
      </c>
      <c r="K188" t="s">
        <v>276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181</v>
      </c>
      <c r="AT188">
        <v>2</v>
      </c>
      <c r="AU188" t="s">
        <v>181</v>
      </c>
      <c r="AV188">
        <v>0</v>
      </c>
      <c r="AW188">
        <v>2</v>
      </c>
      <c r="AX188">
        <v>85263309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181</v>
      </c>
      <c r="DE188" t="s">
        <v>181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181</v>
      </c>
      <c r="DM188">
        <v>0</v>
      </c>
      <c r="DN188" t="s">
        <v>181</v>
      </c>
      <c r="DO188">
        <v>0</v>
      </c>
    </row>
    <row r="189" spans="1:119">
      <c r="A189">
        <f>ROW(Source!A73)</f>
        <v>73</v>
      </c>
      <c r="B189">
        <v>85260757</v>
      </c>
      <c r="C189">
        <v>85263289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819</v>
      </c>
      <c r="J189" t="s">
        <v>181</v>
      </c>
      <c r="K189" t="s">
        <v>820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181</v>
      </c>
      <c r="AT189">
        <v>2.06</v>
      </c>
      <c r="AU189" t="s">
        <v>298</v>
      </c>
      <c r="AV189">
        <v>1</v>
      </c>
      <c r="AW189">
        <v>2</v>
      </c>
      <c r="AX189">
        <v>85263300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181</v>
      </c>
      <c r="DE189" t="s">
        <v>181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181</v>
      </c>
      <c r="DM189">
        <v>0</v>
      </c>
      <c r="DN189" t="s">
        <v>181</v>
      </c>
      <c r="DO189">
        <v>0</v>
      </c>
    </row>
    <row r="190" spans="1:119">
      <c r="A190">
        <f>ROW(Source!A73)</f>
        <v>73</v>
      </c>
      <c r="B190">
        <v>85260757</v>
      </c>
      <c r="C190">
        <v>85263289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754</v>
      </c>
      <c r="J190" t="s">
        <v>181</v>
      </c>
      <c r="K190" t="s">
        <v>755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181</v>
      </c>
      <c r="AT190">
        <v>0.18</v>
      </c>
      <c r="AU190" t="s">
        <v>298</v>
      </c>
      <c r="AV190">
        <v>2</v>
      </c>
      <c r="AW190">
        <v>2</v>
      </c>
      <c r="AX190">
        <v>85263301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181</v>
      </c>
      <c r="DE190" t="s">
        <v>181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181</v>
      </c>
      <c r="DM190">
        <v>0</v>
      </c>
      <c r="DN190" t="s">
        <v>181</v>
      </c>
      <c r="DO190">
        <v>0</v>
      </c>
    </row>
    <row r="191" spans="1:119">
      <c r="A191">
        <f>ROW(Source!A73)</f>
        <v>73</v>
      </c>
      <c r="B191">
        <v>85260757</v>
      </c>
      <c r="C191">
        <v>85263289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763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181</v>
      </c>
      <c r="AT191">
        <v>0.09</v>
      </c>
      <c r="AU191" t="s">
        <v>298</v>
      </c>
      <c r="AV191">
        <v>1</v>
      </c>
      <c r="AW191">
        <v>2</v>
      </c>
      <c r="AX191">
        <v>85263302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181</v>
      </c>
      <c r="DE191" t="s">
        <v>181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58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85260757</v>
      </c>
      <c r="C192">
        <v>85263289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83</v>
      </c>
      <c r="J192" t="s">
        <v>757</v>
      </c>
      <c r="K192" t="s">
        <v>84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181</v>
      </c>
      <c r="AT192">
        <v>0.09</v>
      </c>
      <c r="AU192" t="s">
        <v>298</v>
      </c>
      <c r="AV192">
        <v>1</v>
      </c>
      <c r="AW192">
        <v>2</v>
      </c>
      <c r="AX192">
        <v>85263303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181</v>
      </c>
      <c r="DE192" t="s">
        <v>181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64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85260757</v>
      </c>
      <c r="C193">
        <v>85263289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777</v>
      </c>
      <c r="J193" t="s">
        <v>778</v>
      </c>
      <c r="K193" t="s">
        <v>779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181</v>
      </c>
      <c r="AT193">
        <v>0.66</v>
      </c>
      <c r="AU193" t="s">
        <v>298</v>
      </c>
      <c r="AV193">
        <v>1</v>
      </c>
      <c r="AW193">
        <v>2</v>
      </c>
      <c r="AX193">
        <v>85263304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181</v>
      </c>
      <c r="DE193" t="s">
        <v>181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181</v>
      </c>
      <c r="DM193">
        <v>0</v>
      </c>
      <c r="DN193" t="s">
        <v>181</v>
      </c>
      <c r="DO193">
        <v>0</v>
      </c>
    </row>
    <row r="194" spans="1:119">
      <c r="A194">
        <f>ROW(Source!A73)</f>
        <v>73</v>
      </c>
      <c r="B194">
        <v>85260757</v>
      </c>
      <c r="C194">
        <v>85263289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784</v>
      </c>
      <c r="J194" t="s">
        <v>785</v>
      </c>
      <c r="K194" t="s">
        <v>786</v>
      </c>
      <c r="L194">
        <v>1346</v>
      </c>
      <c r="N194">
        <v>1009</v>
      </c>
      <c r="O194" t="s">
        <v>88</v>
      </c>
      <c r="P194" t="s">
        <v>88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181</v>
      </c>
      <c r="AT194">
        <v>0.15</v>
      </c>
      <c r="AU194" t="s">
        <v>247</v>
      </c>
      <c r="AV194">
        <v>0</v>
      </c>
      <c r="AW194">
        <v>2</v>
      </c>
      <c r="AX194">
        <v>85263305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181</v>
      </c>
      <c r="DE194" t="s">
        <v>181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181</v>
      </c>
      <c r="DM194">
        <v>0</v>
      </c>
      <c r="DN194" t="s">
        <v>181</v>
      </c>
      <c r="DO194">
        <v>0</v>
      </c>
    </row>
    <row r="195" spans="1:119">
      <c r="A195">
        <f>ROW(Source!A73)</f>
        <v>73</v>
      </c>
      <c r="B195">
        <v>85260757</v>
      </c>
      <c r="C195">
        <v>85263289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792</v>
      </c>
      <c r="J195" t="s">
        <v>793</v>
      </c>
      <c r="K195" t="s">
        <v>794</v>
      </c>
      <c r="L195">
        <v>1346</v>
      </c>
      <c r="N195">
        <v>1009</v>
      </c>
      <c r="O195" t="s">
        <v>88</v>
      </c>
      <c r="P195" t="s">
        <v>88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181</v>
      </c>
      <c r="AT195">
        <v>0.17</v>
      </c>
      <c r="AU195" t="s">
        <v>247</v>
      </c>
      <c r="AV195">
        <v>0</v>
      </c>
      <c r="AW195">
        <v>2</v>
      </c>
      <c r="AX195">
        <v>85263306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181</v>
      </c>
      <c r="DE195" t="s">
        <v>181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181</v>
      </c>
      <c r="DM195">
        <v>0</v>
      </c>
      <c r="DN195" t="s">
        <v>181</v>
      </c>
      <c r="DO195">
        <v>0</v>
      </c>
    </row>
    <row r="196" spans="1:119">
      <c r="A196">
        <f>ROW(Source!A73)</f>
        <v>73</v>
      </c>
      <c r="B196">
        <v>85260757</v>
      </c>
      <c r="C196">
        <v>85263289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821</v>
      </c>
      <c r="J196" t="s">
        <v>822</v>
      </c>
      <c r="K196" t="s">
        <v>823</v>
      </c>
      <c r="L196">
        <v>1348</v>
      </c>
      <c r="N196">
        <v>1009</v>
      </c>
      <c r="O196" t="s">
        <v>252</v>
      </c>
      <c r="P196" t="s">
        <v>252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181</v>
      </c>
      <c r="AT196">
        <v>0.015</v>
      </c>
      <c r="AU196" t="s">
        <v>247</v>
      </c>
      <c r="AV196">
        <v>0</v>
      </c>
      <c r="AW196">
        <v>2</v>
      </c>
      <c r="AX196">
        <v>85263307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181</v>
      </c>
      <c r="DE196" t="s">
        <v>181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181</v>
      </c>
      <c r="DM196">
        <v>0</v>
      </c>
      <c r="DN196" t="s">
        <v>181</v>
      </c>
      <c r="DO196">
        <v>0</v>
      </c>
    </row>
    <row r="197" spans="1:119">
      <c r="A197">
        <f>ROW(Source!A73)</f>
        <v>73</v>
      </c>
      <c r="B197">
        <v>85260757</v>
      </c>
      <c r="C197">
        <v>85263289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807</v>
      </c>
      <c r="J197" t="s">
        <v>808</v>
      </c>
      <c r="K197" t="s">
        <v>809</v>
      </c>
      <c r="L197">
        <v>1346</v>
      </c>
      <c r="N197">
        <v>1009</v>
      </c>
      <c r="O197" t="s">
        <v>88</v>
      </c>
      <c r="P197" t="s">
        <v>88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181</v>
      </c>
      <c r="AT197">
        <v>0.03</v>
      </c>
      <c r="AU197" t="s">
        <v>247</v>
      </c>
      <c r="AV197">
        <v>0</v>
      </c>
      <c r="AW197">
        <v>2</v>
      </c>
      <c r="AX197">
        <v>85263308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181</v>
      </c>
      <c r="DE197" t="s">
        <v>181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181</v>
      </c>
      <c r="DM197">
        <v>0</v>
      </c>
      <c r="DN197" t="s">
        <v>181</v>
      </c>
      <c r="DO197">
        <v>0</v>
      </c>
    </row>
    <row r="198" spans="1:119">
      <c r="A198">
        <f>ROW(Source!A73)</f>
        <v>73</v>
      </c>
      <c r="B198">
        <v>85260757</v>
      </c>
      <c r="C198">
        <v>85263289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275</v>
      </c>
      <c r="J198" t="s">
        <v>181</v>
      </c>
      <c r="K198" t="s">
        <v>276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181</v>
      </c>
      <c r="AT198">
        <v>2</v>
      </c>
      <c r="AU198" t="s">
        <v>181</v>
      </c>
      <c r="AV198">
        <v>0</v>
      </c>
      <c r="AW198">
        <v>2</v>
      </c>
      <c r="AX198">
        <v>85263309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181</v>
      </c>
      <c r="DE198" t="s">
        <v>181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181</v>
      </c>
      <c r="DM198">
        <v>0</v>
      </c>
      <c r="DN198" t="s">
        <v>181</v>
      </c>
      <c r="DO198">
        <v>0</v>
      </c>
    </row>
    <row r="199" spans="1:119">
      <c r="A199">
        <f>ROW(Source!A111)</f>
        <v>111</v>
      </c>
      <c r="B199">
        <v>85260822</v>
      </c>
      <c r="C199">
        <v>85263311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824</v>
      </c>
      <c r="J199" t="s">
        <v>181</v>
      </c>
      <c r="K199" t="s">
        <v>825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181</v>
      </c>
      <c r="AT199">
        <v>2.88</v>
      </c>
      <c r="AU199" t="s">
        <v>370</v>
      </c>
      <c r="AV199">
        <v>1</v>
      </c>
      <c r="AW199">
        <v>2</v>
      </c>
      <c r="AX199">
        <v>85263315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181</v>
      </c>
      <c r="DE199" t="s">
        <v>181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181</v>
      </c>
      <c r="DM199">
        <v>0</v>
      </c>
      <c r="DN199" t="s">
        <v>181</v>
      </c>
      <c r="DO199">
        <v>0</v>
      </c>
    </row>
    <row r="200" spans="1:119">
      <c r="A200">
        <f>ROW(Source!A111)</f>
        <v>111</v>
      </c>
      <c r="B200">
        <v>85260822</v>
      </c>
      <c r="C200">
        <v>85263311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754</v>
      </c>
      <c r="J200" t="s">
        <v>181</v>
      </c>
      <c r="K200" t="s">
        <v>755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181</v>
      </c>
      <c r="AT200">
        <v>1.4</v>
      </c>
      <c r="AU200" t="s">
        <v>370</v>
      </c>
      <c r="AV200">
        <v>2</v>
      </c>
      <c r="AW200">
        <v>2</v>
      </c>
      <c r="AX200">
        <v>85263316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181</v>
      </c>
      <c r="DE200" t="s">
        <v>181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181</v>
      </c>
      <c r="DM200">
        <v>0</v>
      </c>
      <c r="DN200" t="s">
        <v>181</v>
      </c>
      <c r="DO200">
        <v>0</v>
      </c>
    </row>
    <row r="201" spans="1:119">
      <c r="A201">
        <f>ROW(Source!A111)</f>
        <v>111</v>
      </c>
      <c r="B201">
        <v>85260822</v>
      </c>
      <c r="C201">
        <v>85263311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826</v>
      </c>
      <c r="J201" t="s">
        <v>827</v>
      </c>
      <c r="K201" t="s">
        <v>828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181</v>
      </c>
      <c r="AT201">
        <v>1.4</v>
      </c>
      <c r="AU201" t="s">
        <v>370</v>
      </c>
      <c r="AV201">
        <v>1</v>
      </c>
      <c r="AW201">
        <v>2</v>
      </c>
      <c r="AX201">
        <v>85263317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181</v>
      </c>
      <c r="DE201" t="s">
        <v>181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81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85260757</v>
      </c>
      <c r="C202">
        <v>85263311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824</v>
      </c>
      <c r="J202" t="s">
        <v>181</v>
      </c>
      <c r="K202" t="s">
        <v>825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181</v>
      </c>
      <c r="AT202">
        <v>2.88</v>
      </c>
      <c r="AU202" t="s">
        <v>370</v>
      </c>
      <c r="AV202">
        <v>1</v>
      </c>
      <c r="AW202">
        <v>2</v>
      </c>
      <c r="AX202">
        <v>85263315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181</v>
      </c>
      <c r="DE202" t="s">
        <v>181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181</v>
      </c>
      <c r="DM202">
        <v>0</v>
      </c>
      <c r="DN202" t="s">
        <v>181</v>
      </c>
      <c r="DO202">
        <v>0</v>
      </c>
    </row>
    <row r="203" spans="1:119">
      <c r="A203">
        <f>ROW(Source!A112)</f>
        <v>112</v>
      </c>
      <c r="B203">
        <v>85260757</v>
      </c>
      <c r="C203">
        <v>85263311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754</v>
      </c>
      <c r="J203" t="s">
        <v>181</v>
      </c>
      <c r="K203" t="s">
        <v>755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181</v>
      </c>
      <c r="AT203">
        <v>1.4</v>
      </c>
      <c r="AU203" t="s">
        <v>370</v>
      </c>
      <c r="AV203">
        <v>2</v>
      </c>
      <c r="AW203">
        <v>2</v>
      </c>
      <c r="AX203">
        <v>85263316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181</v>
      </c>
      <c r="DE203" t="s">
        <v>181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181</v>
      </c>
      <c r="DM203">
        <v>0</v>
      </c>
      <c r="DN203" t="s">
        <v>181</v>
      </c>
      <c r="DO203">
        <v>0</v>
      </c>
    </row>
    <row r="204" spans="1:119">
      <c r="A204">
        <f>ROW(Source!A112)</f>
        <v>112</v>
      </c>
      <c r="B204">
        <v>85260757</v>
      </c>
      <c r="C204">
        <v>85263311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826</v>
      </c>
      <c r="J204" t="s">
        <v>827</v>
      </c>
      <c r="K204" t="s">
        <v>828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181</v>
      </c>
      <c r="AT204">
        <v>1.4</v>
      </c>
      <c r="AU204" t="s">
        <v>370</v>
      </c>
      <c r="AV204">
        <v>1</v>
      </c>
      <c r="AW204">
        <v>2</v>
      </c>
      <c r="AX204">
        <v>85263317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181</v>
      </c>
      <c r="DE204" t="s">
        <v>181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81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85260822</v>
      </c>
      <c r="C205">
        <v>85263319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752</v>
      </c>
      <c r="J205" t="s">
        <v>181</v>
      </c>
      <c r="K205" t="s">
        <v>753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181</v>
      </c>
      <c r="AT205">
        <v>4.43</v>
      </c>
      <c r="AU205" t="s">
        <v>370</v>
      </c>
      <c r="AV205">
        <v>1</v>
      </c>
      <c r="AW205">
        <v>2</v>
      </c>
      <c r="AX205">
        <v>85263321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181</v>
      </c>
      <c r="DE205" t="s">
        <v>181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181</v>
      </c>
      <c r="DM205">
        <v>0</v>
      </c>
      <c r="DN205" t="s">
        <v>181</v>
      </c>
      <c r="DO205">
        <v>0</v>
      </c>
    </row>
    <row r="206" spans="1:119">
      <c r="A206">
        <f>ROW(Source!A114)</f>
        <v>114</v>
      </c>
      <c r="B206">
        <v>85260757</v>
      </c>
      <c r="C206">
        <v>85263319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752</v>
      </c>
      <c r="J206" t="s">
        <v>181</v>
      </c>
      <c r="K206" t="s">
        <v>753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181</v>
      </c>
      <c r="AT206">
        <v>4.43</v>
      </c>
      <c r="AU206" t="s">
        <v>370</v>
      </c>
      <c r="AV206">
        <v>1</v>
      </c>
      <c r="AW206">
        <v>2</v>
      </c>
      <c r="AX206">
        <v>85263321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181</v>
      </c>
      <c r="DE206" t="s">
        <v>181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181</v>
      </c>
      <c r="DM206">
        <v>0</v>
      </c>
      <c r="DN206" t="s">
        <v>181</v>
      </c>
      <c r="DO206">
        <v>0</v>
      </c>
    </row>
    <row r="207" spans="1:119">
      <c r="A207">
        <f>ROW(Source!A115)</f>
        <v>115</v>
      </c>
      <c r="B207">
        <v>85260822</v>
      </c>
      <c r="C207">
        <v>85263322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51</v>
      </c>
      <c r="J207" t="s">
        <v>181</v>
      </c>
      <c r="K207" t="s">
        <v>52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181</v>
      </c>
      <c r="AT207">
        <v>0.44</v>
      </c>
      <c r="AU207" t="s">
        <v>370</v>
      </c>
      <c r="AV207">
        <v>1</v>
      </c>
      <c r="AW207">
        <v>2</v>
      </c>
      <c r="AX207">
        <v>85263328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911.62</v>
      </c>
      <c r="CV207">
        <f>ROUND(Y207*Source!I115,7)</f>
        <v>1.518</v>
      </c>
      <c r="CW207">
        <v>0</v>
      </c>
      <c r="CX207">
        <f>ROUND(Y207*Source!I115,7)</f>
        <v>1.518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181</v>
      </c>
      <c r="DE207" t="s">
        <v>181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1048.36</v>
      </c>
      <c r="DJ207">
        <f>DI207</f>
        <v>1048.36</v>
      </c>
      <c r="DK207">
        <v>1</v>
      </c>
      <c r="DL207" t="s">
        <v>181</v>
      </c>
      <c r="DM207">
        <v>0</v>
      </c>
      <c r="DN207" t="s">
        <v>181</v>
      </c>
      <c r="DO207">
        <v>0</v>
      </c>
    </row>
    <row r="208" spans="1:119">
      <c r="A208">
        <f>ROW(Source!A115)</f>
        <v>115</v>
      </c>
      <c r="B208">
        <v>85260822</v>
      </c>
      <c r="C208">
        <v>85263322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754</v>
      </c>
      <c r="J208" t="s">
        <v>181</v>
      </c>
      <c r="K208" t="s">
        <v>755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181</v>
      </c>
      <c r="AT208">
        <v>0.48</v>
      </c>
      <c r="AU208" t="s">
        <v>370</v>
      </c>
      <c r="AV208">
        <v>2</v>
      </c>
      <c r="AW208">
        <v>2</v>
      </c>
      <c r="AX208">
        <v>85263329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1.656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181</v>
      </c>
      <c r="DE208" t="s">
        <v>181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181</v>
      </c>
      <c r="DM208">
        <v>0</v>
      </c>
      <c r="DN208" t="s">
        <v>181</v>
      </c>
      <c r="DO208">
        <v>0</v>
      </c>
    </row>
    <row r="209" spans="1:119">
      <c r="A209">
        <f>ROW(Source!A115)</f>
        <v>115</v>
      </c>
      <c r="B209">
        <v>85260822</v>
      </c>
      <c r="C209">
        <v>85263322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55</v>
      </c>
      <c r="J209" t="s">
        <v>763</v>
      </c>
      <c r="K209" t="s">
        <v>56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181</v>
      </c>
      <c r="AT209">
        <v>0.24</v>
      </c>
      <c r="AU209" t="s">
        <v>370</v>
      </c>
      <c r="AV209">
        <v>1</v>
      </c>
      <c r="AW209">
        <v>2</v>
      </c>
      <c r="AX209">
        <v>85263330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0.828</v>
      </c>
      <c r="CX209">
        <f>ROUND(Y209*Source!I115,7)</f>
        <v>0.828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181</v>
      </c>
      <c r="DE209" t="s">
        <v>181</v>
      </c>
      <c r="DF209">
        <f t="shared" si="63"/>
        <v>0</v>
      </c>
      <c r="DG209">
        <f t="shared" si="37"/>
        <v>1346.57</v>
      </c>
      <c r="DH209">
        <f t="shared" si="61"/>
        <v>902.9</v>
      </c>
      <c r="DI209">
        <f t="shared" si="62"/>
        <v>0</v>
      </c>
      <c r="DJ209">
        <f>DG209+DH209</f>
        <v>2249.47</v>
      </c>
      <c r="DK209">
        <v>1</v>
      </c>
      <c r="DL209" t="s">
        <v>58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85260822</v>
      </c>
      <c r="C210">
        <v>85263322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60</v>
      </c>
      <c r="J210" t="s">
        <v>761</v>
      </c>
      <c r="K210" t="s">
        <v>61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181</v>
      </c>
      <c r="AT210">
        <v>0.24</v>
      </c>
      <c r="AU210" t="s">
        <v>370</v>
      </c>
      <c r="AV210">
        <v>1</v>
      </c>
      <c r="AW210">
        <v>2</v>
      </c>
      <c r="AX210">
        <v>85263331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0.828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181</v>
      </c>
      <c r="DE210" t="s">
        <v>181</v>
      </c>
      <c r="DF210">
        <f t="shared" si="63"/>
        <v>0</v>
      </c>
      <c r="DG210">
        <f t="shared" si="37"/>
        <v>11.48</v>
      </c>
      <c r="DH210">
        <f t="shared" si="61"/>
        <v>0</v>
      </c>
      <c r="DI210">
        <f t="shared" si="62"/>
        <v>0</v>
      </c>
      <c r="DJ210">
        <f>DG210+DH210</f>
        <v>11.48</v>
      </c>
      <c r="DK210">
        <v>1</v>
      </c>
      <c r="DL210" t="s">
        <v>181</v>
      </c>
      <c r="DM210">
        <v>0</v>
      </c>
      <c r="DN210" t="s">
        <v>181</v>
      </c>
      <c r="DO210">
        <v>0</v>
      </c>
    </row>
    <row r="211" spans="1:119">
      <c r="A211">
        <f>ROW(Source!A115)</f>
        <v>115</v>
      </c>
      <c r="B211">
        <v>85260822</v>
      </c>
      <c r="C211">
        <v>85263322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62</v>
      </c>
      <c r="J211" t="s">
        <v>762</v>
      </c>
      <c r="K211" t="s">
        <v>63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181</v>
      </c>
      <c r="AT211">
        <v>0.24</v>
      </c>
      <c r="AU211" t="s">
        <v>370</v>
      </c>
      <c r="AV211">
        <v>1</v>
      </c>
      <c r="AW211">
        <v>2</v>
      </c>
      <c r="AX211">
        <v>85263332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0.828</v>
      </c>
      <c r="CX211">
        <f>ROUND(Y211*Source!I115,7)</f>
        <v>0.828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181</v>
      </c>
      <c r="DE211" t="s">
        <v>181</v>
      </c>
      <c r="DF211">
        <f t="shared" si="63"/>
        <v>0</v>
      </c>
      <c r="DG211">
        <f>ROUND(ROUND(AF211*AJ211,2)*CX211,2)</f>
        <v>525.22</v>
      </c>
      <c r="DH211">
        <f t="shared" si="61"/>
        <v>672.16</v>
      </c>
      <c r="DI211">
        <f t="shared" si="62"/>
        <v>0</v>
      </c>
      <c r="DJ211">
        <f>DG211+DH211</f>
        <v>1197.38</v>
      </c>
      <c r="DK211">
        <v>0</v>
      </c>
      <c r="DL211" t="s">
        <v>64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85260757</v>
      </c>
      <c r="C212">
        <v>85263322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51</v>
      </c>
      <c r="J212" t="s">
        <v>181</v>
      </c>
      <c r="K212" t="s">
        <v>52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181</v>
      </c>
      <c r="AT212">
        <v>0.44</v>
      </c>
      <c r="AU212" t="s">
        <v>370</v>
      </c>
      <c r="AV212">
        <v>1</v>
      </c>
      <c r="AW212">
        <v>2</v>
      </c>
      <c r="AX212">
        <v>85263328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911.62</v>
      </c>
      <c r="CV212">
        <f>ROUND(Y212*Source!I116,7)</f>
        <v>1.518</v>
      </c>
      <c r="CW212">
        <v>0</v>
      </c>
      <c r="CX212">
        <f>ROUND(Y212*Source!I116,7)</f>
        <v>1.518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181</v>
      </c>
      <c r="DE212" t="s">
        <v>181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1048.36</v>
      </c>
      <c r="DJ212">
        <f>DI212</f>
        <v>1048.36</v>
      </c>
      <c r="DK212">
        <v>1</v>
      </c>
      <c r="DL212" t="s">
        <v>181</v>
      </c>
      <c r="DM212">
        <v>0</v>
      </c>
      <c r="DN212" t="s">
        <v>181</v>
      </c>
      <c r="DO212">
        <v>0</v>
      </c>
    </row>
    <row r="213" spans="1:119">
      <c r="A213">
        <f>ROW(Source!A116)</f>
        <v>116</v>
      </c>
      <c r="B213">
        <v>85260757</v>
      </c>
      <c r="C213">
        <v>85263322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754</v>
      </c>
      <c r="J213" t="s">
        <v>181</v>
      </c>
      <c r="K213" t="s">
        <v>755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181</v>
      </c>
      <c r="AT213">
        <v>0.48</v>
      </c>
      <c r="AU213" t="s">
        <v>370</v>
      </c>
      <c r="AV213">
        <v>2</v>
      </c>
      <c r="AW213">
        <v>2</v>
      </c>
      <c r="AX213">
        <v>85263329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1.656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181</v>
      </c>
      <c r="DE213" t="s">
        <v>181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181</v>
      </c>
      <c r="DM213">
        <v>0</v>
      </c>
      <c r="DN213" t="s">
        <v>181</v>
      </c>
      <c r="DO213">
        <v>0</v>
      </c>
    </row>
    <row r="214" spans="1:119">
      <c r="A214">
        <f>ROW(Source!A116)</f>
        <v>116</v>
      </c>
      <c r="B214">
        <v>85260757</v>
      </c>
      <c r="C214">
        <v>85263322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55</v>
      </c>
      <c r="J214" t="s">
        <v>763</v>
      </c>
      <c r="K214" t="s">
        <v>56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181</v>
      </c>
      <c r="AT214">
        <v>0.24</v>
      </c>
      <c r="AU214" t="s">
        <v>370</v>
      </c>
      <c r="AV214">
        <v>1</v>
      </c>
      <c r="AW214">
        <v>2</v>
      </c>
      <c r="AX214">
        <v>85263330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0.828</v>
      </c>
      <c r="CX214">
        <f>ROUND(Y214*Source!I116,7)</f>
        <v>0.828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181</v>
      </c>
      <c r="DE214" t="s">
        <v>181</v>
      </c>
      <c r="DF214">
        <f t="shared" si="63"/>
        <v>0</v>
      </c>
      <c r="DG214">
        <f>ROUND(ROUND(AF214,2)*CX214,2)</f>
        <v>1346.57</v>
      </c>
      <c r="DH214">
        <f t="shared" si="61"/>
        <v>902.9</v>
      </c>
      <c r="DI214">
        <f t="shared" si="62"/>
        <v>0</v>
      </c>
      <c r="DJ214">
        <f>DG214+DH214</f>
        <v>2249.47</v>
      </c>
      <c r="DK214">
        <v>1</v>
      </c>
      <c r="DL214" t="s">
        <v>58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85260757</v>
      </c>
      <c r="C215">
        <v>85263322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60</v>
      </c>
      <c r="J215" t="s">
        <v>761</v>
      </c>
      <c r="K215" t="s">
        <v>61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181</v>
      </c>
      <c r="AT215">
        <v>0.24</v>
      </c>
      <c r="AU215" t="s">
        <v>370</v>
      </c>
      <c r="AV215">
        <v>1</v>
      </c>
      <c r="AW215">
        <v>2</v>
      </c>
      <c r="AX215">
        <v>85263331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0.828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181</v>
      </c>
      <c r="DE215" t="s">
        <v>181</v>
      </c>
      <c r="DF215">
        <f t="shared" si="63"/>
        <v>0</v>
      </c>
      <c r="DG215">
        <f>ROUND(ROUND(AF215,2)*CX215,2)</f>
        <v>11.48</v>
      </c>
      <c r="DH215">
        <f t="shared" si="61"/>
        <v>0</v>
      </c>
      <c r="DI215">
        <f t="shared" si="62"/>
        <v>0</v>
      </c>
      <c r="DJ215">
        <f>DG215+DH215</f>
        <v>11.48</v>
      </c>
      <c r="DK215">
        <v>1</v>
      </c>
      <c r="DL215" t="s">
        <v>181</v>
      </c>
      <c r="DM215">
        <v>0</v>
      </c>
      <c r="DN215" t="s">
        <v>181</v>
      </c>
      <c r="DO215">
        <v>0</v>
      </c>
    </row>
    <row r="216" spans="1:119">
      <c r="A216">
        <f>ROW(Source!A116)</f>
        <v>116</v>
      </c>
      <c r="B216">
        <v>85260757</v>
      </c>
      <c r="C216">
        <v>85263322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62</v>
      </c>
      <c r="J216" t="s">
        <v>762</v>
      </c>
      <c r="K216" t="s">
        <v>63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181</v>
      </c>
      <c r="AT216">
        <v>0.24</v>
      </c>
      <c r="AU216" t="s">
        <v>370</v>
      </c>
      <c r="AV216">
        <v>1</v>
      </c>
      <c r="AW216">
        <v>2</v>
      </c>
      <c r="AX216">
        <v>85263332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0.828</v>
      </c>
      <c r="CX216">
        <f>ROUND(Y216*Source!I116,7)</f>
        <v>0.828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181</v>
      </c>
      <c r="DE216" t="s">
        <v>181</v>
      </c>
      <c r="DF216">
        <f t="shared" si="63"/>
        <v>0</v>
      </c>
      <c r="DG216">
        <f>ROUND(ROUND(AF216*AJ216,2)*CX216,2)</f>
        <v>525.22</v>
      </c>
      <c r="DH216">
        <f t="shared" si="61"/>
        <v>672.16</v>
      </c>
      <c r="DI216">
        <f t="shared" si="62"/>
        <v>0</v>
      </c>
      <c r="DJ216">
        <f>DG216+DH216</f>
        <v>1197.38</v>
      </c>
      <c r="DK216">
        <v>0</v>
      </c>
      <c r="DL216" t="s">
        <v>64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85260822</v>
      </c>
      <c r="C217">
        <v>85263333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51</v>
      </c>
      <c r="J217" t="s">
        <v>181</v>
      </c>
      <c r="K217" t="s">
        <v>52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181</v>
      </c>
      <c r="AT217">
        <v>0.41</v>
      </c>
      <c r="AU217" t="s">
        <v>181</v>
      </c>
      <c r="AV217">
        <v>1</v>
      </c>
      <c r="AW217">
        <v>2</v>
      </c>
      <c r="AX217">
        <v>85263339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181</v>
      </c>
      <c r="DE217" t="s">
        <v>181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181</v>
      </c>
      <c r="DM217">
        <v>0</v>
      </c>
      <c r="DN217" t="s">
        <v>181</v>
      </c>
      <c r="DO217">
        <v>0</v>
      </c>
    </row>
    <row r="218" spans="1:119">
      <c r="A218">
        <f>ROW(Source!A117)</f>
        <v>117</v>
      </c>
      <c r="B218">
        <v>85260822</v>
      </c>
      <c r="C218">
        <v>85263333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754</v>
      </c>
      <c r="J218" t="s">
        <v>181</v>
      </c>
      <c r="K218" t="s">
        <v>755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181</v>
      </c>
      <c r="AT218">
        <v>0.44</v>
      </c>
      <c r="AU218" t="s">
        <v>181</v>
      </c>
      <c r="AV218">
        <v>2</v>
      </c>
      <c r="AW218">
        <v>2</v>
      </c>
      <c r="AX218">
        <v>85263340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181</v>
      </c>
      <c r="DE218" t="s">
        <v>181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181</v>
      </c>
      <c r="DM218">
        <v>0</v>
      </c>
      <c r="DN218" t="s">
        <v>181</v>
      </c>
      <c r="DO218">
        <v>0</v>
      </c>
    </row>
    <row r="219" spans="1:119">
      <c r="A219">
        <f>ROW(Source!A117)</f>
        <v>117</v>
      </c>
      <c r="B219">
        <v>85260822</v>
      </c>
      <c r="C219">
        <v>85263333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55</v>
      </c>
      <c r="J219" t="s">
        <v>763</v>
      </c>
      <c r="K219" t="s">
        <v>56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181</v>
      </c>
      <c r="AT219">
        <v>0.22</v>
      </c>
      <c r="AU219" t="s">
        <v>181</v>
      </c>
      <c r="AV219">
        <v>1</v>
      </c>
      <c r="AW219">
        <v>2</v>
      </c>
      <c r="AX219">
        <v>85263341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181</v>
      </c>
      <c r="DE219" t="s">
        <v>181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58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85260822</v>
      </c>
      <c r="C220">
        <v>85263333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60</v>
      </c>
      <c r="J220" t="s">
        <v>761</v>
      </c>
      <c r="K220" t="s">
        <v>61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181</v>
      </c>
      <c r="AT220">
        <v>0.22</v>
      </c>
      <c r="AU220" t="s">
        <v>181</v>
      </c>
      <c r="AV220">
        <v>1</v>
      </c>
      <c r="AW220">
        <v>2</v>
      </c>
      <c r="AX220">
        <v>85263342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181</v>
      </c>
      <c r="DE220" t="s">
        <v>181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181</v>
      </c>
      <c r="DM220">
        <v>0</v>
      </c>
      <c r="DN220" t="s">
        <v>181</v>
      </c>
      <c r="DO220">
        <v>0</v>
      </c>
    </row>
    <row r="221" spans="1:119">
      <c r="A221">
        <f>ROW(Source!A117)</f>
        <v>117</v>
      </c>
      <c r="B221">
        <v>85260822</v>
      </c>
      <c r="C221">
        <v>85263333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62</v>
      </c>
      <c r="J221" t="s">
        <v>762</v>
      </c>
      <c r="K221" t="s">
        <v>63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181</v>
      </c>
      <c r="AT221">
        <v>0.22</v>
      </c>
      <c r="AU221" t="s">
        <v>181</v>
      </c>
      <c r="AV221">
        <v>1</v>
      </c>
      <c r="AW221">
        <v>2</v>
      </c>
      <c r="AX221">
        <v>85263343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181</v>
      </c>
      <c r="DE221" t="s">
        <v>181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64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85260757</v>
      </c>
      <c r="C222">
        <v>85263333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51</v>
      </c>
      <c r="J222" t="s">
        <v>181</v>
      </c>
      <c r="K222" t="s">
        <v>52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181</v>
      </c>
      <c r="AT222">
        <v>0.41</v>
      </c>
      <c r="AU222" t="s">
        <v>181</v>
      </c>
      <c r="AV222">
        <v>1</v>
      </c>
      <c r="AW222">
        <v>2</v>
      </c>
      <c r="AX222">
        <v>85263339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181</v>
      </c>
      <c r="DE222" t="s">
        <v>181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181</v>
      </c>
      <c r="DM222">
        <v>0</v>
      </c>
      <c r="DN222" t="s">
        <v>181</v>
      </c>
      <c r="DO222">
        <v>0</v>
      </c>
    </row>
    <row r="223" spans="1:119">
      <c r="A223">
        <f>ROW(Source!A118)</f>
        <v>118</v>
      </c>
      <c r="B223">
        <v>85260757</v>
      </c>
      <c r="C223">
        <v>85263333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754</v>
      </c>
      <c r="J223" t="s">
        <v>181</v>
      </c>
      <c r="K223" t="s">
        <v>755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181</v>
      </c>
      <c r="AT223">
        <v>0.44</v>
      </c>
      <c r="AU223" t="s">
        <v>181</v>
      </c>
      <c r="AV223">
        <v>2</v>
      </c>
      <c r="AW223">
        <v>2</v>
      </c>
      <c r="AX223">
        <v>85263340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181</v>
      </c>
      <c r="DE223" t="s">
        <v>181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181</v>
      </c>
      <c r="DM223">
        <v>0</v>
      </c>
      <c r="DN223" t="s">
        <v>181</v>
      </c>
      <c r="DO223">
        <v>0</v>
      </c>
    </row>
    <row r="224" spans="1:119">
      <c r="A224">
        <f>ROW(Source!A118)</f>
        <v>118</v>
      </c>
      <c r="B224">
        <v>85260757</v>
      </c>
      <c r="C224">
        <v>85263333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55</v>
      </c>
      <c r="J224" t="s">
        <v>763</v>
      </c>
      <c r="K224" t="s">
        <v>56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181</v>
      </c>
      <c r="AT224">
        <v>0.22</v>
      </c>
      <c r="AU224" t="s">
        <v>181</v>
      </c>
      <c r="AV224">
        <v>1</v>
      </c>
      <c r="AW224">
        <v>2</v>
      </c>
      <c r="AX224">
        <v>85263341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181</v>
      </c>
      <c r="DE224" t="s">
        <v>181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58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85260757</v>
      </c>
      <c r="C225">
        <v>85263333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60</v>
      </c>
      <c r="J225" t="s">
        <v>761</v>
      </c>
      <c r="K225" t="s">
        <v>61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181</v>
      </c>
      <c r="AT225">
        <v>0.22</v>
      </c>
      <c r="AU225" t="s">
        <v>181</v>
      </c>
      <c r="AV225">
        <v>1</v>
      </c>
      <c r="AW225">
        <v>2</v>
      </c>
      <c r="AX225">
        <v>85263342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181</v>
      </c>
      <c r="DE225" t="s">
        <v>181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181</v>
      </c>
      <c r="DM225">
        <v>0</v>
      </c>
      <c r="DN225" t="s">
        <v>181</v>
      </c>
      <c r="DO225">
        <v>0</v>
      </c>
    </row>
    <row r="226" spans="1:119">
      <c r="A226">
        <f>ROW(Source!A118)</f>
        <v>118</v>
      </c>
      <c r="B226">
        <v>85260757</v>
      </c>
      <c r="C226">
        <v>85263333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62</v>
      </c>
      <c r="J226" t="s">
        <v>762</v>
      </c>
      <c r="K226" t="s">
        <v>63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181</v>
      </c>
      <c r="AT226">
        <v>0.22</v>
      </c>
      <c r="AU226" t="s">
        <v>181</v>
      </c>
      <c r="AV226">
        <v>1</v>
      </c>
      <c r="AW226">
        <v>2</v>
      </c>
      <c r="AX226">
        <v>85263343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181</v>
      </c>
      <c r="DE226" t="s">
        <v>181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64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85260822</v>
      </c>
      <c r="C227">
        <v>85263344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51</v>
      </c>
      <c r="J227" t="s">
        <v>181</v>
      </c>
      <c r="K227" t="s">
        <v>52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181</v>
      </c>
      <c r="AT227">
        <v>0.25</v>
      </c>
      <c r="AU227" t="s">
        <v>370</v>
      </c>
      <c r="AV227">
        <v>1</v>
      </c>
      <c r="AW227">
        <v>2</v>
      </c>
      <c r="AX227">
        <v>85263349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0</v>
      </c>
      <c r="CV227">
        <f>ROUND(Y227*Source!I119,7)</f>
        <v>0</v>
      </c>
      <c r="CW227">
        <v>0</v>
      </c>
      <c r="CX227">
        <f>ROUND(Y227*Source!I119,7)</f>
        <v>0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181</v>
      </c>
      <c r="DE227" t="s">
        <v>181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0</v>
      </c>
      <c r="DJ227">
        <f>DI227</f>
        <v>0</v>
      </c>
      <c r="DK227">
        <v>1</v>
      </c>
      <c r="DL227" t="s">
        <v>181</v>
      </c>
      <c r="DM227">
        <v>0</v>
      </c>
      <c r="DN227" t="s">
        <v>181</v>
      </c>
      <c r="DO227">
        <v>0</v>
      </c>
    </row>
    <row r="228" spans="1:119">
      <c r="A228">
        <f>ROW(Source!A119)</f>
        <v>119</v>
      </c>
      <c r="B228">
        <v>85260822</v>
      </c>
      <c r="C228">
        <v>85263344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754</v>
      </c>
      <c r="J228" t="s">
        <v>181</v>
      </c>
      <c r="K228" t="s">
        <v>755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181</v>
      </c>
      <c r="AT228">
        <v>0.14</v>
      </c>
      <c r="AU228" t="s">
        <v>370</v>
      </c>
      <c r="AV228">
        <v>2</v>
      </c>
      <c r="AW228">
        <v>2</v>
      </c>
      <c r="AX228">
        <v>85263350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181</v>
      </c>
      <c r="DE228" t="s">
        <v>181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181</v>
      </c>
      <c r="DM228">
        <v>0</v>
      </c>
      <c r="DN228" t="s">
        <v>181</v>
      </c>
      <c r="DO228">
        <v>0</v>
      </c>
    </row>
    <row r="229" spans="1:119">
      <c r="A229">
        <f>ROW(Source!A119)</f>
        <v>119</v>
      </c>
      <c r="B229">
        <v>85260822</v>
      </c>
      <c r="C229">
        <v>85263344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60</v>
      </c>
      <c r="J229" t="s">
        <v>761</v>
      </c>
      <c r="K229" t="s">
        <v>61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181</v>
      </c>
      <c r="AT229">
        <v>0.14</v>
      </c>
      <c r="AU229" t="s">
        <v>370</v>
      </c>
      <c r="AV229">
        <v>1</v>
      </c>
      <c r="AW229">
        <v>2</v>
      </c>
      <c r="AX229">
        <v>85263351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181</v>
      </c>
      <c r="DE229" t="s">
        <v>181</v>
      </c>
      <c r="DF229">
        <f t="shared" si="63"/>
        <v>0</v>
      </c>
      <c r="DG229">
        <f>ROUND(ROUND(AF229,2)*CX229,2)</f>
        <v>0</v>
      </c>
      <c r="DH229">
        <f t="shared" si="61"/>
        <v>0</v>
      </c>
      <c r="DI229">
        <f t="shared" si="62"/>
        <v>0</v>
      </c>
      <c r="DJ229">
        <f>DG229+DH229</f>
        <v>0</v>
      </c>
      <c r="DK229">
        <v>1</v>
      </c>
      <c r="DL229" t="s">
        <v>181</v>
      </c>
      <c r="DM229">
        <v>0</v>
      </c>
      <c r="DN229" t="s">
        <v>181</v>
      </c>
      <c r="DO229">
        <v>0</v>
      </c>
    </row>
    <row r="230" spans="1:119">
      <c r="A230">
        <f>ROW(Source!A119)</f>
        <v>119</v>
      </c>
      <c r="B230">
        <v>85260822</v>
      </c>
      <c r="C230">
        <v>85263344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62</v>
      </c>
      <c r="J230" t="s">
        <v>762</v>
      </c>
      <c r="K230" t="s">
        <v>63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181</v>
      </c>
      <c r="AT230">
        <v>0.14</v>
      </c>
      <c r="AU230" t="s">
        <v>370</v>
      </c>
      <c r="AV230">
        <v>1</v>
      </c>
      <c r="AW230">
        <v>2</v>
      </c>
      <c r="AX230">
        <v>85263352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</v>
      </c>
      <c r="CX230">
        <f>ROUND(Y230*Source!I119,7)</f>
        <v>0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181</v>
      </c>
      <c r="DE230" t="s">
        <v>181</v>
      </c>
      <c r="DF230">
        <f t="shared" si="63"/>
        <v>0</v>
      </c>
      <c r="DG230">
        <f>ROUND(ROUND(AF230*AJ230,2)*CX230,2)</f>
        <v>0</v>
      </c>
      <c r="DH230">
        <f t="shared" si="61"/>
        <v>0</v>
      </c>
      <c r="DI230">
        <f t="shared" si="62"/>
        <v>0</v>
      </c>
      <c r="DJ230">
        <f>DG230+DH230</f>
        <v>0</v>
      </c>
      <c r="DK230">
        <v>0</v>
      </c>
      <c r="DL230" t="s">
        <v>64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85260757</v>
      </c>
      <c r="C231">
        <v>85263344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51</v>
      </c>
      <c r="J231" t="s">
        <v>181</v>
      </c>
      <c r="K231" t="s">
        <v>52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181</v>
      </c>
      <c r="AT231">
        <v>0.25</v>
      </c>
      <c r="AU231" t="s">
        <v>370</v>
      </c>
      <c r="AV231">
        <v>1</v>
      </c>
      <c r="AW231">
        <v>2</v>
      </c>
      <c r="AX231">
        <v>85263349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0</v>
      </c>
      <c r="CV231">
        <f>ROUND(Y231*Source!I120,7)</f>
        <v>0</v>
      </c>
      <c r="CW231">
        <v>0</v>
      </c>
      <c r="CX231">
        <f>ROUND(Y231*Source!I120,7)</f>
        <v>0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181</v>
      </c>
      <c r="DE231" t="s">
        <v>181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0</v>
      </c>
      <c r="DJ231">
        <f>DI231</f>
        <v>0</v>
      </c>
      <c r="DK231">
        <v>1</v>
      </c>
      <c r="DL231" t="s">
        <v>181</v>
      </c>
      <c r="DM231">
        <v>0</v>
      </c>
      <c r="DN231" t="s">
        <v>181</v>
      </c>
      <c r="DO231">
        <v>0</v>
      </c>
    </row>
    <row r="232" spans="1:119">
      <c r="A232">
        <f>ROW(Source!A120)</f>
        <v>120</v>
      </c>
      <c r="B232">
        <v>85260757</v>
      </c>
      <c r="C232">
        <v>85263344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754</v>
      </c>
      <c r="J232" t="s">
        <v>181</v>
      </c>
      <c r="K232" t="s">
        <v>755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181</v>
      </c>
      <c r="AT232">
        <v>0.14</v>
      </c>
      <c r="AU232" t="s">
        <v>370</v>
      </c>
      <c r="AV232">
        <v>2</v>
      </c>
      <c r="AW232">
        <v>2</v>
      </c>
      <c r="AX232">
        <v>85263350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181</v>
      </c>
      <c r="DE232" t="s">
        <v>181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181</v>
      </c>
      <c r="DM232">
        <v>0</v>
      </c>
      <c r="DN232" t="s">
        <v>181</v>
      </c>
      <c r="DO232">
        <v>0</v>
      </c>
    </row>
    <row r="233" spans="1:119">
      <c r="A233">
        <f>ROW(Source!A120)</f>
        <v>120</v>
      </c>
      <c r="B233">
        <v>85260757</v>
      </c>
      <c r="C233">
        <v>85263344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60</v>
      </c>
      <c r="J233" t="s">
        <v>761</v>
      </c>
      <c r="K233" t="s">
        <v>61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181</v>
      </c>
      <c r="AT233">
        <v>0.14</v>
      </c>
      <c r="AU233" t="s">
        <v>370</v>
      </c>
      <c r="AV233">
        <v>1</v>
      </c>
      <c r="AW233">
        <v>2</v>
      </c>
      <c r="AX233">
        <v>85263351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181</v>
      </c>
      <c r="DE233" t="s">
        <v>181</v>
      </c>
      <c r="DF233">
        <f t="shared" si="63"/>
        <v>0</v>
      </c>
      <c r="DG233">
        <f>ROUND(ROUND(AF233,2)*CX233,2)</f>
        <v>0</v>
      </c>
      <c r="DH233">
        <f t="shared" si="61"/>
        <v>0</v>
      </c>
      <c r="DI233">
        <f t="shared" si="62"/>
        <v>0</v>
      </c>
      <c r="DJ233">
        <f>DG233+DH233</f>
        <v>0</v>
      </c>
      <c r="DK233">
        <v>1</v>
      </c>
      <c r="DL233" t="s">
        <v>181</v>
      </c>
      <c r="DM233">
        <v>0</v>
      </c>
      <c r="DN233" t="s">
        <v>181</v>
      </c>
      <c r="DO233">
        <v>0</v>
      </c>
    </row>
    <row r="234" spans="1:119">
      <c r="A234">
        <f>ROW(Source!A120)</f>
        <v>120</v>
      </c>
      <c r="B234">
        <v>85260757</v>
      </c>
      <c r="C234">
        <v>85263344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62</v>
      </c>
      <c r="J234" t="s">
        <v>762</v>
      </c>
      <c r="K234" t="s">
        <v>63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181</v>
      </c>
      <c r="AT234">
        <v>0.14</v>
      </c>
      <c r="AU234" t="s">
        <v>370</v>
      </c>
      <c r="AV234">
        <v>1</v>
      </c>
      <c r="AW234">
        <v>2</v>
      </c>
      <c r="AX234">
        <v>85263352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</v>
      </c>
      <c r="CX234">
        <f>ROUND(Y234*Source!I120,7)</f>
        <v>0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181</v>
      </c>
      <c r="DE234" t="s">
        <v>181</v>
      </c>
      <c r="DF234">
        <f t="shared" si="63"/>
        <v>0</v>
      </c>
      <c r="DG234">
        <f>ROUND(ROUND(AF234*AJ234,2)*CX234,2)</f>
        <v>0</v>
      </c>
      <c r="DH234">
        <f t="shared" si="61"/>
        <v>0</v>
      </c>
      <c r="DI234">
        <f t="shared" si="62"/>
        <v>0</v>
      </c>
      <c r="DJ234">
        <f>DG234+DH234</f>
        <v>0</v>
      </c>
      <c r="DK234">
        <v>0</v>
      </c>
      <c r="DL234" t="s">
        <v>64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85260822</v>
      </c>
      <c r="C235">
        <v>85263353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51</v>
      </c>
      <c r="J235" t="s">
        <v>181</v>
      </c>
      <c r="K235" t="s">
        <v>52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181</v>
      </c>
      <c r="AT235">
        <v>0.3</v>
      </c>
      <c r="AU235" t="s">
        <v>370</v>
      </c>
      <c r="AV235">
        <v>1</v>
      </c>
      <c r="AW235">
        <v>2</v>
      </c>
      <c r="AX235">
        <v>85263358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0</v>
      </c>
      <c r="CV235">
        <f>ROUND(Y235*Source!I121,7)</f>
        <v>0</v>
      </c>
      <c r="CW235">
        <v>0</v>
      </c>
      <c r="CX235">
        <f>ROUND(Y235*Source!I121,7)</f>
        <v>0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181</v>
      </c>
      <c r="DE235" t="s">
        <v>181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0</v>
      </c>
      <c r="DJ235">
        <f>DI235</f>
        <v>0</v>
      </c>
      <c r="DK235">
        <v>1</v>
      </c>
      <c r="DL235" t="s">
        <v>181</v>
      </c>
      <c r="DM235">
        <v>0</v>
      </c>
      <c r="DN235" t="s">
        <v>181</v>
      </c>
      <c r="DO235">
        <v>0</v>
      </c>
    </row>
    <row r="236" spans="1:119">
      <c r="A236">
        <f>ROW(Source!A121)</f>
        <v>121</v>
      </c>
      <c r="B236">
        <v>85260822</v>
      </c>
      <c r="C236">
        <v>85263353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754</v>
      </c>
      <c r="J236" t="s">
        <v>181</v>
      </c>
      <c r="K236" t="s">
        <v>755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181</v>
      </c>
      <c r="AT236">
        <v>0.16</v>
      </c>
      <c r="AU236" t="s">
        <v>370</v>
      </c>
      <c r="AV236">
        <v>2</v>
      </c>
      <c r="AW236">
        <v>2</v>
      </c>
      <c r="AX236">
        <v>85263359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181</v>
      </c>
      <c r="DE236" t="s">
        <v>181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181</v>
      </c>
      <c r="DM236">
        <v>0</v>
      </c>
      <c r="DN236" t="s">
        <v>181</v>
      </c>
      <c r="DO236">
        <v>0</v>
      </c>
    </row>
    <row r="237" spans="1:119">
      <c r="A237">
        <f>ROW(Source!A121)</f>
        <v>121</v>
      </c>
      <c r="B237">
        <v>85260822</v>
      </c>
      <c r="C237">
        <v>85263353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60</v>
      </c>
      <c r="J237" t="s">
        <v>761</v>
      </c>
      <c r="K237" t="s">
        <v>61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181</v>
      </c>
      <c r="AT237">
        <v>0.16</v>
      </c>
      <c r="AU237" t="s">
        <v>370</v>
      </c>
      <c r="AV237">
        <v>1</v>
      </c>
      <c r="AW237">
        <v>2</v>
      </c>
      <c r="AX237">
        <v>85263360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181</v>
      </c>
      <c r="DE237" t="s">
        <v>181</v>
      </c>
      <c r="DF237">
        <f t="shared" si="63"/>
        <v>0</v>
      </c>
      <c r="DG237">
        <f>ROUND(ROUND(AF237,2)*CX237,2)</f>
        <v>0</v>
      </c>
      <c r="DH237">
        <f t="shared" si="61"/>
        <v>0</v>
      </c>
      <c r="DI237">
        <f t="shared" si="62"/>
        <v>0</v>
      </c>
      <c r="DJ237">
        <f>DG237+DH237</f>
        <v>0</v>
      </c>
      <c r="DK237">
        <v>1</v>
      </c>
      <c r="DL237" t="s">
        <v>181</v>
      </c>
      <c r="DM237">
        <v>0</v>
      </c>
      <c r="DN237" t="s">
        <v>181</v>
      </c>
      <c r="DO237">
        <v>0</v>
      </c>
    </row>
    <row r="238" spans="1:119">
      <c r="A238">
        <f>ROW(Source!A121)</f>
        <v>121</v>
      </c>
      <c r="B238">
        <v>85260822</v>
      </c>
      <c r="C238">
        <v>85263353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62</v>
      </c>
      <c r="J238" t="s">
        <v>762</v>
      </c>
      <c r="K238" t="s">
        <v>63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181</v>
      </c>
      <c r="AT238">
        <v>0.16</v>
      </c>
      <c r="AU238" t="s">
        <v>370</v>
      </c>
      <c r="AV238">
        <v>1</v>
      </c>
      <c r="AW238">
        <v>2</v>
      </c>
      <c r="AX238">
        <v>85263361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</v>
      </c>
      <c r="CX238">
        <f>ROUND(Y238*Source!I121,7)</f>
        <v>0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181</v>
      </c>
      <c r="DE238" t="s">
        <v>181</v>
      </c>
      <c r="DF238">
        <f t="shared" si="63"/>
        <v>0</v>
      </c>
      <c r="DG238">
        <f>ROUND(ROUND(AF238*AJ238,2)*CX238,2)</f>
        <v>0</v>
      </c>
      <c r="DH238">
        <f t="shared" si="61"/>
        <v>0</v>
      </c>
      <c r="DI238">
        <f t="shared" si="62"/>
        <v>0</v>
      </c>
      <c r="DJ238">
        <f>DG238+DH238</f>
        <v>0</v>
      </c>
      <c r="DK238">
        <v>0</v>
      </c>
      <c r="DL238" t="s">
        <v>64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85260757</v>
      </c>
      <c r="C239">
        <v>85263353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51</v>
      </c>
      <c r="J239" t="s">
        <v>181</v>
      </c>
      <c r="K239" t="s">
        <v>52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181</v>
      </c>
      <c r="AT239">
        <v>0.3</v>
      </c>
      <c r="AU239" t="s">
        <v>370</v>
      </c>
      <c r="AV239">
        <v>1</v>
      </c>
      <c r="AW239">
        <v>2</v>
      </c>
      <c r="AX239">
        <v>85263358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0</v>
      </c>
      <c r="CV239">
        <f>ROUND(Y239*Source!I122,7)</f>
        <v>0</v>
      </c>
      <c r="CW239">
        <v>0</v>
      </c>
      <c r="CX239">
        <f>ROUND(Y239*Source!I122,7)</f>
        <v>0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181</v>
      </c>
      <c r="DE239" t="s">
        <v>181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0</v>
      </c>
      <c r="DJ239">
        <f>DI239</f>
        <v>0</v>
      </c>
      <c r="DK239">
        <v>1</v>
      </c>
      <c r="DL239" t="s">
        <v>181</v>
      </c>
      <c r="DM239">
        <v>0</v>
      </c>
      <c r="DN239" t="s">
        <v>181</v>
      </c>
      <c r="DO239">
        <v>0</v>
      </c>
    </row>
    <row r="240" spans="1:119">
      <c r="A240">
        <f>ROW(Source!A122)</f>
        <v>122</v>
      </c>
      <c r="B240">
        <v>85260757</v>
      </c>
      <c r="C240">
        <v>85263353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754</v>
      </c>
      <c r="J240" t="s">
        <v>181</v>
      </c>
      <c r="K240" t="s">
        <v>755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181</v>
      </c>
      <c r="AT240">
        <v>0.16</v>
      </c>
      <c r="AU240" t="s">
        <v>370</v>
      </c>
      <c r="AV240">
        <v>2</v>
      </c>
      <c r="AW240">
        <v>2</v>
      </c>
      <c r="AX240">
        <v>85263359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181</v>
      </c>
      <c r="DE240" t="s">
        <v>181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181</v>
      </c>
      <c r="DM240">
        <v>0</v>
      </c>
      <c r="DN240" t="s">
        <v>181</v>
      </c>
      <c r="DO240">
        <v>0</v>
      </c>
    </row>
    <row r="241" spans="1:119">
      <c r="A241">
        <f>ROW(Source!A122)</f>
        <v>122</v>
      </c>
      <c r="B241">
        <v>85260757</v>
      </c>
      <c r="C241">
        <v>85263353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60</v>
      </c>
      <c r="J241" t="s">
        <v>761</v>
      </c>
      <c r="K241" t="s">
        <v>61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181</v>
      </c>
      <c r="AT241">
        <v>0.16</v>
      </c>
      <c r="AU241" t="s">
        <v>370</v>
      </c>
      <c r="AV241">
        <v>1</v>
      </c>
      <c r="AW241">
        <v>2</v>
      </c>
      <c r="AX241">
        <v>85263360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181</v>
      </c>
      <c r="DE241" t="s">
        <v>181</v>
      </c>
      <c r="DF241">
        <f t="shared" si="63"/>
        <v>0</v>
      </c>
      <c r="DG241">
        <f>ROUND(ROUND(AF241,2)*CX241,2)</f>
        <v>0</v>
      </c>
      <c r="DH241">
        <f t="shared" si="61"/>
        <v>0</v>
      </c>
      <c r="DI241">
        <f t="shared" si="62"/>
        <v>0</v>
      </c>
      <c r="DJ241">
        <f>DG241+DH241</f>
        <v>0</v>
      </c>
      <c r="DK241">
        <v>1</v>
      </c>
      <c r="DL241" t="s">
        <v>181</v>
      </c>
      <c r="DM241">
        <v>0</v>
      </c>
      <c r="DN241" t="s">
        <v>181</v>
      </c>
      <c r="DO241">
        <v>0</v>
      </c>
    </row>
    <row r="242" spans="1:119">
      <c r="A242">
        <f>ROW(Source!A122)</f>
        <v>122</v>
      </c>
      <c r="B242">
        <v>85260757</v>
      </c>
      <c r="C242">
        <v>85263353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62</v>
      </c>
      <c r="J242" t="s">
        <v>762</v>
      </c>
      <c r="K242" t="s">
        <v>63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181</v>
      </c>
      <c r="AT242">
        <v>0.16</v>
      </c>
      <c r="AU242" t="s">
        <v>370</v>
      </c>
      <c r="AV242">
        <v>1</v>
      </c>
      <c r="AW242">
        <v>2</v>
      </c>
      <c r="AX242">
        <v>85263361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</v>
      </c>
      <c r="CX242">
        <f>ROUND(Y242*Source!I122,7)</f>
        <v>0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181</v>
      </c>
      <c r="DE242" t="s">
        <v>181</v>
      </c>
      <c r="DF242">
        <f t="shared" si="63"/>
        <v>0</v>
      </c>
      <c r="DG242">
        <f>ROUND(ROUND(AF242*AJ242,2)*CX242,2)</f>
        <v>0</v>
      </c>
      <c r="DH242">
        <f t="shared" si="61"/>
        <v>0</v>
      </c>
      <c r="DI242">
        <f t="shared" si="62"/>
        <v>0</v>
      </c>
      <c r="DJ242">
        <f>DG242+DH242</f>
        <v>0</v>
      </c>
      <c r="DK242">
        <v>0</v>
      </c>
      <c r="DL242" t="s">
        <v>64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85260822</v>
      </c>
      <c r="C243">
        <v>85263362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77</v>
      </c>
      <c r="J243" t="s">
        <v>181</v>
      </c>
      <c r="K243" t="s">
        <v>78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181</v>
      </c>
      <c r="AT243">
        <v>4.55</v>
      </c>
      <c r="AU243" t="s">
        <v>392</v>
      </c>
      <c r="AV243">
        <v>1</v>
      </c>
      <c r="AW243">
        <v>2</v>
      </c>
      <c r="AX243">
        <v>85263370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181</v>
      </c>
      <c r="DE243" t="s">
        <v>181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181</v>
      </c>
      <c r="DM243">
        <v>0</v>
      </c>
      <c r="DN243" t="s">
        <v>181</v>
      </c>
      <c r="DO243">
        <v>0</v>
      </c>
    </row>
    <row r="244" spans="1:119">
      <c r="A244">
        <f>ROW(Source!A123)</f>
        <v>123</v>
      </c>
      <c r="B244">
        <v>85260822</v>
      </c>
      <c r="C244">
        <v>85263362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754</v>
      </c>
      <c r="J244" t="s">
        <v>181</v>
      </c>
      <c r="K244" t="s">
        <v>755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181</v>
      </c>
      <c r="AT244">
        <v>0.99</v>
      </c>
      <c r="AU244" t="s">
        <v>392</v>
      </c>
      <c r="AV244">
        <v>2</v>
      </c>
      <c r="AW244">
        <v>2</v>
      </c>
      <c r="AX244">
        <v>85263371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181</v>
      </c>
      <c r="DE244" t="s">
        <v>181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181</v>
      </c>
      <c r="DM244">
        <v>0</v>
      </c>
      <c r="DN244" t="s">
        <v>181</v>
      </c>
      <c r="DO244">
        <v>0</v>
      </c>
    </row>
    <row r="245" spans="1:119">
      <c r="A245">
        <f>ROW(Source!A123)</f>
        <v>123</v>
      </c>
      <c r="B245">
        <v>85260822</v>
      </c>
      <c r="C245">
        <v>85263362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79</v>
      </c>
      <c r="J245" t="s">
        <v>760</v>
      </c>
      <c r="K245" t="s">
        <v>80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181</v>
      </c>
      <c r="AT245">
        <v>0.71</v>
      </c>
      <c r="AU245" t="s">
        <v>392</v>
      </c>
      <c r="AV245">
        <v>1</v>
      </c>
      <c r="AW245">
        <v>2</v>
      </c>
      <c r="AX245">
        <v>85263372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181</v>
      </c>
      <c r="DE245" t="s">
        <v>181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81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85260822</v>
      </c>
      <c r="C246">
        <v>85263362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83</v>
      </c>
      <c r="J246" t="s">
        <v>757</v>
      </c>
      <c r="K246" t="s">
        <v>84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181</v>
      </c>
      <c r="AT246">
        <v>0.28</v>
      </c>
      <c r="AU246" t="s">
        <v>392</v>
      </c>
      <c r="AV246">
        <v>1</v>
      </c>
      <c r="AW246">
        <v>2</v>
      </c>
      <c r="AX246">
        <v>85263373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181</v>
      </c>
      <c r="DE246" t="s">
        <v>181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64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85260822</v>
      </c>
      <c r="C247">
        <v>85263362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86</v>
      </c>
      <c r="J247" t="s">
        <v>769</v>
      </c>
      <c r="K247" t="s">
        <v>87</v>
      </c>
      <c r="L247">
        <v>1346</v>
      </c>
      <c r="N247">
        <v>1009</v>
      </c>
      <c r="O247" t="s">
        <v>88</v>
      </c>
      <c r="P247" t="s">
        <v>88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181</v>
      </c>
      <c r="AT247">
        <v>0.1</v>
      </c>
      <c r="AU247" t="s">
        <v>181</v>
      </c>
      <c r="AV247">
        <v>0</v>
      </c>
      <c r="AW247">
        <v>2</v>
      </c>
      <c r="AX247">
        <v>85263374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181</v>
      </c>
      <c r="DE247" t="s">
        <v>181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181</v>
      </c>
      <c r="DM247">
        <v>0</v>
      </c>
      <c r="DN247" t="s">
        <v>181</v>
      </c>
      <c r="DO247">
        <v>0</v>
      </c>
    </row>
    <row r="248" spans="1:119">
      <c r="A248">
        <f>ROW(Source!A123)</f>
        <v>123</v>
      </c>
      <c r="B248">
        <v>85260822</v>
      </c>
      <c r="C248">
        <v>85263362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89</v>
      </c>
      <c r="J248" t="s">
        <v>829</v>
      </c>
      <c r="K248" t="s">
        <v>90</v>
      </c>
      <c r="L248">
        <v>1346</v>
      </c>
      <c r="N248">
        <v>1009</v>
      </c>
      <c r="O248" t="s">
        <v>88</v>
      </c>
      <c r="P248" t="s">
        <v>88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181</v>
      </c>
      <c r="AT248">
        <v>0.03</v>
      </c>
      <c r="AU248" t="s">
        <v>181</v>
      </c>
      <c r="AV248">
        <v>0</v>
      </c>
      <c r="AW248">
        <v>2</v>
      </c>
      <c r="AX248">
        <v>85263375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181</v>
      </c>
      <c r="DE248" t="s">
        <v>181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181</v>
      </c>
      <c r="DM248">
        <v>0</v>
      </c>
      <c r="DN248" t="s">
        <v>181</v>
      </c>
      <c r="DO248">
        <v>0</v>
      </c>
    </row>
    <row r="249" spans="1:119">
      <c r="A249">
        <f>ROW(Source!A123)</f>
        <v>123</v>
      </c>
      <c r="B249">
        <v>85260822</v>
      </c>
      <c r="C249">
        <v>85263362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91</v>
      </c>
      <c r="J249" t="s">
        <v>770</v>
      </c>
      <c r="K249" t="s">
        <v>92</v>
      </c>
      <c r="L249">
        <v>1346</v>
      </c>
      <c r="N249">
        <v>1009</v>
      </c>
      <c r="O249" t="s">
        <v>88</v>
      </c>
      <c r="P249" t="s">
        <v>88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181</v>
      </c>
      <c r="AT249">
        <v>0.02</v>
      </c>
      <c r="AU249" t="s">
        <v>181</v>
      </c>
      <c r="AV249">
        <v>0</v>
      </c>
      <c r="AW249">
        <v>2</v>
      </c>
      <c r="AX249">
        <v>85263377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181</v>
      </c>
      <c r="DE249" t="s">
        <v>181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181</v>
      </c>
      <c r="DM249">
        <v>0</v>
      </c>
      <c r="DN249" t="s">
        <v>181</v>
      </c>
      <c r="DO249">
        <v>0</v>
      </c>
    </row>
    <row r="250" spans="1:119">
      <c r="A250">
        <f>ROW(Source!A124)</f>
        <v>124</v>
      </c>
      <c r="B250">
        <v>85260757</v>
      </c>
      <c r="C250">
        <v>85263362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77</v>
      </c>
      <c r="J250" t="s">
        <v>181</v>
      </c>
      <c r="K250" t="s">
        <v>78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181</v>
      </c>
      <c r="AT250">
        <v>4.55</v>
      </c>
      <c r="AU250" t="s">
        <v>392</v>
      </c>
      <c r="AV250">
        <v>1</v>
      </c>
      <c r="AW250">
        <v>2</v>
      </c>
      <c r="AX250">
        <v>85263370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181</v>
      </c>
      <c r="DE250" t="s">
        <v>181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181</v>
      </c>
      <c r="DM250">
        <v>0</v>
      </c>
      <c r="DN250" t="s">
        <v>181</v>
      </c>
      <c r="DO250">
        <v>0</v>
      </c>
    </row>
    <row r="251" spans="1:119">
      <c r="A251">
        <f>ROW(Source!A124)</f>
        <v>124</v>
      </c>
      <c r="B251">
        <v>85260757</v>
      </c>
      <c r="C251">
        <v>85263362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754</v>
      </c>
      <c r="J251" t="s">
        <v>181</v>
      </c>
      <c r="K251" t="s">
        <v>755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181</v>
      </c>
      <c r="AT251">
        <v>0.99</v>
      </c>
      <c r="AU251" t="s">
        <v>392</v>
      </c>
      <c r="AV251">
        <v>2</v>
      </c>
      <c r="AW251">
        <v>2</v>
      </c>
      <c r="AX251">
        <v>85263371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181</v>
      </c>
      <c r="DE251" t="s">
        <v>181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181</v>
      </c>
      <c r="DM251">
        <v>0</v>
      </c>
      <c r="DN251" t="s">
        <v>181</v>
      </c>
      <c r="DO251">
        <v>0</v>
      </c>
    </row>
    <row r="252" spans="1:119">
      <c r="A252">
        <f>ROW(Source!A124)</f>
        <v>124</v>
      </c>
      <c r="B252">
        <v>85260757</v>
      </c>
      <c r="C252">
        <v>85263362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79</v>
      </c>
      <c r="J252" t="s">
        <v>760</v>
      </c>
      <c r="K252" t="s">
        <v>80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181</v>
      </c>
      <c r="AT252">
        <v>0.71</v>
      </c>
      <c r="AU252" t="s">
        <v>392</v>
      </c>
      <c r="AV252">
        <v>1</v>
      </c>
      <c r="AW252">
        <v>2</v>
      </c>
      <c r="AX252">
        <v>85263372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181</v>
      </c>
      <c r="DE252" t="s">
        <v>181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81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85260757</v>
      </c>
      <c r="C253">
        <v>85263362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83</v>
      </c>
      <c r="J253" t="s">
        <v>757</v>
      </c>
      <c r="K253" t="s">
        <v>84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181</v>
      </c>
      <c r="AT253">
        <v>0.28</v>
      </c>
      <c r="AU253" t="s">
        <v>392</v>
      </c>
      <c r="AV253">
        <v>1</v>
      </c>
      <c r="AW253">
        <v>2</v>
      </c>
      <c r="AX253">
        <v>85263373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181</v>
      </c>
      <c r="DE253" t="s">
        <v>181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64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85260757</v>
      </c>
      <c r="C254">
        <v>85263362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86</v>
      </c>
      <c r="J254" t="s">
        <v>769</v>
      </c>
      <c r="K254" t="s">
        <v>87</v>
      </c>
      <c r="L254">
        <v>1346</v>
      </c>
      <c r="N254">
        <v>1009</v>
      </c>
      <c r="O254" t="s">
        <v>88</v>
      </c>
      <c r="P254" t="s">
        <v>88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181</v>
      </c>
      <c r="AT254">
        <v>0.1</v>
      </c>
      <c r="AU254" t="s">
        <v>181</v>
      </c>
      <c r="AV254">
        <v>0</v>
      </c>
      <c r="AW254">
        <v>2</v>
      </c>
      <c r="AX254">
        <v>85263374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181</v>
      </c>
      <c r="DE254" t="s">
        <v>181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181</v>
      </c>
      <c r="DM254">
        <v>0</v>
      </c>
      <c r="DN254" t="s">
        <v>181</v>
      </c>
      <c r="DO254">
        <v>0</v>
      </c>
    </row>
    <row r="255" spans="1:119">
      <c r="A255">
        <f>ROW(Source!A124)</f>
        <v>124</v>
      </c>
      <c r="B255">
        <v>85260757</v>
      </c>
      <c r="C255">
        <v>85263362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89</v>
      </c>
      <c r="J255" t="s">
        <v>829</v>
      </c>
      <c r="K255" t="s">
        <v>90</v>
      </c>
      <c r="L255">
        <v>1346</v>
      </c>
      <c r="N255">
        <v>1009</v>
      </c>
      <c r="O255" t="s">
        <v>88</v>
      </c>
      <c r="P255" t="s">
        <v>88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181</v>
      </c>
      <c r="AT255">
        <v>0.03</v>
      </c>
      <c r="AU255" t="s">
        <v>181</v>
      </c>
      <c r="AV255">
        <v>0</v>
      </c>
      <c r="AW255">
        <v>2</v>
      </c>
      <c r="AX255">
        <v>85263375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181</v>
      </c>
      <c r="DE255" t="s">
        <v>181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181</v>
      </c>
      <c r="DM255">
        <v>0</v>
      </c>
      <c r="DN255" t="s">
        <v>181</v>
      </c>
      <c r="DO255">
        <v>0</v>
      </c>
    </row>
    <row r="256" spans="1:119">
      <c r="A256">
        <f>ROW(Source!A124)</f>
        <v>124</v>
      </c>
      <c r="B256">
        <v>85260757</v>
      </c>
      <c r="C256">
        <v>85263362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91</v>
      </c>
      <c r="J256" t="s">
        <v>770</v>
      </c>
      <c r="K256" t="s">
        <v>92</v>
      </c>
      <c r="L256">
        <v>1346</v>
      </c>
      <c r="N256">
        <v>1009</v>
      </c>
      <c r="O256" t="s">
        <v>88</v>
      </c>
      <c r="P256" t="s">
        <v>88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181</v>
      </c>
      <c r="AT256">
        <v>0.02</v>
      </c>
      <c r="AU256" t="s">
        <v>181</v>
      </c>
      <c r="AV256">
        <v>0</v>
      </c>
      <c r="AW256">
        <v>2</v>
      </c>
      <c r="AX256">
        <v>85263377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181</v>
      </c>
      <c r="DE256" t="s">
        <v>181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181</v>
      </c>
      <c r="DM256">
        <v>0</v>
      </c>
      <c r="DN256" t="s">
        <v>181</v>
      </c>
      <c r="DO256">
        <v>0</v>
      </c>
    </row>
    <row r="257" spans="1:119">
      <c r="A257">
        <f>ROW(Source!A125)</f>
        <v>125</v>
      </c>
      <c r="B257">
        <v>85260822</v>
      </c>
      <c r="C257">
        <v>85263388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77</v>
      </c>
      <c r="J257" t="s">
        <v>181</v>
      </c>
      <c r="K257" t="s">
        <v>78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181</v>
      </c>
      <c r="AT257">
        <v>3.06</v>
      </c>
      <c r="AU257" t="s">
        <v>370</v>
      </c>
      <c r="AV257">
        <v>1</v>
      </c>
      <c r="AW257">
        <v>2</v>
      </c>
      <c r="AX257">
        <v>85263396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181</v>
      </c>
      <c r="DE257" t="s">
        <v>181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181</v>
      </c>
      <c r="DM257">
        <v>0</v>
      </c>
      <c r="DN257" t="s">
        <v>181</v>
      </c>
      <c r="DO257">
        <v>0</v>
      </c>
    </row>
    <row r="258" spans="1:119">
      <c r="A258">
        <f>ROW(Source!A125)</f>
        <v>125</v>
      </c>
      <c r="B258">
        <v>85260822</v>
      </c>
      <c r="C258">
        <v>85263388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754</v>
      </c>
      <c r="J258" t="s">
        <v>181</v>
      </c>
      <c r="K258" t="s">
        <v>755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181</v>
      </c>
      <c r="AT258">
        <v>0.87</v>
      </c>
      <c r="AU258" t="s">
        <v>370</v>
      </c>
      <c r="AV258">
        <v>2</v>
      </c>
      <c r="AW258">
        <v>2</v>
      </c>
      <c r="AX258">
        <v>85263397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181</v>
      </c>
      <c r="DE258" t="s">
        <v>181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181</v>
      </c>
      <c r="DM258">
        <v>0</v>
      </c>
      <c r="DN258" t="s">
        <v>181</v>
      </c>
      <c r="DO258">
        <v>0</v>
      </c>
    </row>
    <row r="259" spans="1:119">
      <c r="A259">
        <f>ROW(Source!A125)</f>
        <v>125</v>
      </c>
      <c r="B259">
        <v>85260822</v>
      </c>
      <c r="C259">
        <v>85263388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79</v>
      </c>
      <c r="J259" t="s">
        <v>760</v>
      </c>
      <c r="K259" t="s">
        <v>80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181</v>
      </c>
      <c r="AT259">
        <v>0.68</v>
      </c>
      <c r="AU259" t="s">
        <v>370</v>
      </c>
      <c r="AV259">
        <v>1</v>
      </c>
      <c r="AW259">
        <v>2</v>
      </c>
      <c r="AX259">
        <v>85263398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181</v>
      </c>
      <c r="DE259" t="s">
        <v>181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81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85260822</v>
      </c>
      <c r="C260">
        <v>85263388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83</v>
      </c>
      <c r="J260" t="s">
        <v>757</v>
      </c>
      <c r="K260" t="s">
        <v>84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181</v>
      </c>
      <c r="AT260">
        <v>0.19</v>
      </c>
      <c r="AU260" t="s">
        <v>370</v>
      </c>
      <c r="AV260">
        <v>1</v>
      </c>
      <c r="AW260">
        <v>2</v>
      </c>
      <c r="AX260">
        <v>85263399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181</v>
      </c>
      <c r="DE260" t="s">
        <v>181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64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85260822</v>
      </c>
      <c r="C261">
        <v>85263388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86</v>
      </c>
      <c r="J261" t="s">
        <v>769</v>
      </c>
      <c r="K261" t="s">
        <v>87</v>
      </c>
      <c r="L261">
        <v>1346</v>
      </c>
      <c r="N261">
        <v>1009</v>
      </c>
      <c r="O261" t="s">
        <v>88</v>
      </c>
      <c r="P261" t="s">
        <v>88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181</v>
      </c>
      <c r="AT261">
        <v>0.1</v>
      </c>
      <c r="AU261" t="s">
        <v>181</v>
      </c>
      <c r="AV261">
        <v>0</v>
      </c>
      <c r="AW261">
        <v>2</v>
      </c>
      <c r="AX261">
        <v>85263400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181</v>
      </c>
      <c r="DE261" t="s">
        <v>181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181</v>
      </c>
      <c r="DM261">
        <v>0</v>
      </c>
      <c r="DN261" t="s">
        <v>181</v>
      </c>
      <c r="DO261">
        <v>0</v>
      </c>
    </row>
    <row r="262" spans="1:119">
      <c r="A262">
        <f>ROW(Source!A125)</f>
        <v>125</v>
      </c>
      <c r="B262">
        <v>85260822</v>
      </c>
      <c r="C262">
        <v>85263388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89</v>
      </c>
      <c r="J262" t="s">
        <v>829</v>
      </c>
      <c r="K262" t="s">
        <v>90</v>
      </c>
      <c r="L262">
        <v>1346</v>
      </c>
      <c r="N262">
        <v>1009</v>
      </c>
      <c r="O262" t="s">
        <v>88</v>
      </c>
      <c r="P262" t="s">
        <v>88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181</v>
      </c>
      <c r="AT262">
        <v>0.03</v>
      </c>
      <c r="AU262" t="s">
        <v>181</v>
      </c>
      <c r="AV262">
        <v>0</v>
      </c>
      <c r="AW262">
        <v>2</v>
      </c>
      <c r="AX262">
        <v>85263401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181</v>
      </c>
      <c r="DE262" t="s">
        <v>181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181</v>
      </c>
      <c r="DM262">
        <v>0</v>
      </c>
      <c r="DN262" t="s">
        <v>181</v>
      </c>
      <c r="DO262">
        <v>0</v>
      </c>
    </row>
    <row r="263" spans="1:119">
      <c r="A263">
        <f>ROW(Source!A125)</f>
        <v>125</v>
      </c>
      <c r="B263">
        <v>85260822</v>
      </c>
      <c r="C263">
        <v>85263388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91</v>
      </c>
      <c r="J263" t="s">
        <v>770</v>
      </c>
      <c r="K263" t="s">
        <v>92</v>
      </c>
      <c r="L263">
        <v>1346</v>
      </c>
      <c r="N263">
        <v>1009</v>
      </c>
      <c r="O263" t="s">
        <v>88</v>
      </c>
      <c r="P263" t="s">
        <v>88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181</v>
      </c>
      <c r="AT263">
        <v>0.02</v>
      </c>
      <c r="AU263" t="s">
        <v>181</v>
      </c>
      <c r="AV263">
        <v>0</v>
      </c>
      <c r="AW263">
        <v>2</v>
      </c>
      <c r="AX263">
        <v>85263403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181</v>
      </c>
      <c r="DE263" t="s">
        <v>181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181</v>
      </c>
      <c r="DM263">
        <v>0</v>
      </c>
      <c r="DN263" t="s">
        <v>181</v>
      </c>
      <c r="DO263">
        <v>0</v>
      </c>
    </row>
    <row r="264" spans="1:119">
      <c r="A264">
        <f>ROW(Source!A126)</f>
        <v>126</v>
      </c>
      <c r="B264">
        <v>85260757</v>
      </c>
      <c r="C264">
        <v>85263388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77</v>
      </c>
      <c r="J264" t="s">
        <v>181</v>
      </c>
      <c r="K264" t="s">
        <v>78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181</v>
      </c>
      <c r="AT264">
        <v>3.06</v>
      </c>
      <c r="AU264" t="s">
        <v>370</v>
      </c>
      <c r="AV264">
        <v>1</v>
      </c>
      <c r="AW264">
        <v>2</v>
      </c>
      <c r="AX264">
        <v>85263396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181</v>
      </c>
      <c r="DE264" t="s">
        <v>181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181</v>
      </c>
      <c r="DM264">
        <v>0</v>
      </c>
      <c r="DN264" t="s">
        <v>181</v>
      </c>
      <c r="DO264">
        <v>0</v>
      </c>
    </row>
    <row r="265" spans="1:119">
      <c r="A265">
        <f>ROW(Source!A126)</f>
        <v>126</v>
      </c>
      <c r="B265">
        <v>85260757</v>
      </c>
      <c r="C265">
        <v>85263388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754</v>
      </c>
      <c r="J265" t="s">
        <v>181</v>
      </c>
      <c r="K265" t="s">
        <v>755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181</v>
      </c>
      <c r="AT265">
        <v>0.87</v>
      </c>
      <c r="AU265" t="s">
        <v>370</v>
      </c>
      <c r="AV265">
        <v>2</v>
      </c>
      <c r="AW265">
        <v>2</v>
      </c>
      <c r="AX265">
        <v>85263397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181</v>
      </c>
      <c r="DE265" t="s">
        <v>181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181</v>
      </c>
      <c r="DM265">
        <v>0</v>
      </c>
      <c r="DN265" t="s">
        <v>181</v>
      </c>
      <c r="DO265">
        <v>0</v>
      </c>
    </row>
    <row r="266" spans="1:119">
      <c r="A266">
        <f>ROW(Source!A126)</f>
        <v>126</v>
      </c>
      <c r="B266">
        <v>85260757</v>
      </c>
      <c r="C266">
        <v>85263388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79</v>
      </c>
      <c r="J266" t="s">
        <v>760</v>
      </c>
      <c r="K266" t="s">
        <v>80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181</v>
      </c>
      <c r="AT266">
        <v>0.68</v>
      </c>
      <c r="AU266" t="s">
        <v>370</v>
      </c>
      <c r="AV266">
        <v>1</v>
      </c>
      <c r="AW266">
        <v>2</v>
      </c>
      <c r="AX266">
        <v>85263398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181</v>
      </c>
      <c r="DE266" t="s">
        <v>181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81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85260757</v>
      </c>
      <c r="C267">
        <v>85263388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83</v>
      </c>
      <c r="J267" t="s">
        <v>757</v>
      </c>
      <c r="K267" t="s">
        <v>84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181</v>
      </c>
      <c r="AT267">
        <v>0.19</v>
      </c>
      <c r="AU267" t="s">
        <v>370</v>
      </c>
      <c r="AV267">
        <v>1</v>
      </c>
      <c r="AW267">
        <v>2</v>
      </c>
      <c r="AX267">
        <v>85263399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181</v>
      </c>
      <c r="DE267" t="s">
        <v>181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64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85260757</v>
      </c>
      <c r="C268">
        <v>85263388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86</v>
      </c>
      <c r="J268" t="s">
        <v>769</v>
      </c>
      <c r="K268" t="s">
        <v>87</v>
      </c>
      <c r="L268">
        <v>1346</v>
      </c>
      <c r="N268">
        <v>1009</v>
      </c>
      <c r="O268" t="s">
        <v>88</v>
      </c>
      <c r="P268" t="s">
        <v>88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181</v>
      </c>
      <c r="AT268">
        <v>0.1</v>
      </c>
      <c r="AU268" t="s">
        <v>181</v>
      </c>
      <c r="AV268">
        <v>0</v>
      </c>
      <c r="AW268">
        <v>2</v>
      </c>
      <c r="AX268">
        <v>85263400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181</v>
      </c>
      <c r="DE268" t="s">
        <v>181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181</v>
      </c>
      <c r="DM268">
        <v>0</v>
      </c>
      <c r="DN268" t="s">
        <v>181</v>
      </c>
      <c r="DO268">
        <v>0</v>
      </c>
    </row>
    <row r="269" spans="1:119">
      <c r="A269">
        <f>ROW(Source!A126)</f>
        <v>126</v>
      </c>
      <c r="B269">
        <v>85260757</v>
      </c>
      <c r="C269">
        <v>85263388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89</v>
      </c>
      <c r="J269" t="s">
        <v>829</v>
      </c>
      <c r="K269" t="s">
        <v>90</v>
      </c>
      <c r="L269">
        <v>1346</v>
      </c>
      <c r="N269">
        <v>1009</v>
      </c>
      <c r="O269" t="s">
        <v>88</v>
      </c>
      <c r="P269" t="s">
        <v>88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181</v>
      </c>
      <c r="AT269">
        <v>0.03</v>
      </c>
      <c r="AU269" t="s">
        <v>181</v>
      </c>
      <c r="AV269">
        <v>0</v>
      </c>
      <c r="AW269">
        <v>2</v>
      </c>
      <c r="AX269">
        <v>85263401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181</v>
      </c>
      <c r="DE269" t="s">
        <v>181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181</v>
      </c>
      <c r="DM269">
        <v>0</v>
      </c>
      <c r="DN269" t="s">
        <v>181</v>
      </c>
      <c r="DO269">
        <v>0</v>
      </c>
    </row>
    <row r="270" spans="1:119">
      <c r="A270">
        <f>ROW(Source!A126)</f>
        <v>126</v>
      </c>
      <c r="B270">
        <v>85260757</v>
      </c>
      <c r="C270">
        <v>85263388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91</v>
      </c>
      <c r="J270" t="s">
        <v>770</v>
      </c>
      <c r="K270" t="s">
        <v>92</v>
      </c>
      <c r="L270">
        <v>1346</v>
      </c>
      <c r="N270">
        <v>1009</v>
      </c>
      <c r="O270" t="s">
        <v>88</v>
      </c>
      <c r="P270" t="s">
        <v>88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181</v>
      </c>
      <c r="AT270">
        <v>0.02</v>
      </c>
      <c r="AU270" t="s">
        <v>181</v>
      </c>
      <c r="AV270">
        <v>0</v>
      </c>
      <c r="AW270">
        <v>2</v>
      </c>
      <c r="AX270">
        <v>85263403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181</v>
      </c>
      <c r="DE270" t="s">
        <v>181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181</v>
      </c>
      <c r="DM270">
        <v>0</v>
      </c>
      <c r="DN270" t="s">
        <v>181</v>
      </c>
      <c r="DO270">
        <v>0</v>
      </c>
    </row>
    <row r="271" spans="1:119">
      <c r="A271">
        <f>ROW(Source!A127)</f>
        <v>127</v>
      </c>
      <c r="B271">
        <v>85260822</v>
      </c>
      <c r="C271">
        <v>85263414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77</v>
      </c>
      <c r="J271" t="s">
        <v>181</v>
      </c>
      <c r="K271" t="s">
        <v>78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181</v>
      </c>
      <c r="AT271">
        <v>3.06</v>
      </c>
      <c r="AU271" t="s">
        <v>370</v>
      </c>
      <c r="AV271">
        <v>1</v>
      </c>
      <c r="AW271">
        <v>2</v>
      </c>
      <c r="AX271">
        <v>85263422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2289.43</v>
      </c>
      <c r="CV271">
        <f>ROUND(Y271*Source!I127,7)</f>
        <v>3.519</v>
      </c>
      <c r="CW271">
        <v>0</v>
      </c>
      <c r="CX271">
        <f>ROUND(Y271*Source!I127,7)</f>
        <v>3.519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181</v>
      </c>
      <c r="DE271" t="s">
        <v>181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2632.85</v>
      </c>
      <c r="DJ271">
        <f>DI271</f>
        <v>2632.85</v>
      </c>
      <c r="DK271">
        <v>1</v>
      </c>
      <c r="DL271" t="s">
        <v>181</v>
      </c>
      <c r="DM271">
        <v>0</v>
      </c>
      <c r="DN271" t="s">
        <v>181</v>
      </c>
      <c r="DO271">
        <v>0</v>
      </c>
    </row>
    <row r="272" spans="1:119">
      <c r="A272">
        <f>ROW(Source!A127)</f>
        <v>127</v>
      </c>
      <c r="B272">
        <v>85260822</v>
      </c>
      <c r="C272">
        <v>85263414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754</v>
      </c>
      <c r="J272" t="s">
        <v>181</v>
      </c>
      <c r="K272" t="s">
        <v>755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181</v>
      </c>
      <c r="AT272">
        <v>0.87</v>
      </c>
      <c r="AU272" t="s">
        <v>370</v>
      </c>
      <c r="AV272">
        <v>2</v>
      </c>
      <c r="AW272">
        <v>2</v>
      </c>
      <c r="AX272">
        <v>85263423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1.0005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181</v>
      </c>
      <c r="DE272" t="s">
        <v>181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181</v>
      </c>
      <c r="DM272">
        <v>0</v>
      </c>
      <c r="DN272" t="s">
        <v>181</v>
      </c>
      <c r="DO272">
        <v>0</v>
      </c>
    </row>
    <row r="273" spans="1:119">
      <c r="A273">
        <f>ROW(Source!A127)</f>
        <v>127</v>
      </c>
      <c r="B273">
        <v>85260822</v>
      </c>
      <c r="C273">
        <v>85263414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79</v>
      </c>
      <c r="J273" t="s">
        <v>760</v>
      </c>
      <c r="K273" t="s">
        <v>80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181</v>
      </c>
      <c r="AT273">
        <v>0.68</v>
      </c>
      <c r="AU273" t="s">
        <v>370</v>
      </c>
      <c r="AV273">
        <v>1</v>
      </c>
      <c r="AW273">
        <v>2</v>
      </c>
      <c r="AX273">
        <v>85263424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0.782</v>
      </c>
      <c r="CX273">
        <f>ROUND(Y273*Source!I127,7)</f>
        <v>0.782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181</v>
      </c>
      <c r="DE273" t="s">
        <v>181</v>
      </c>
      <c r="DF273">
        <f>ROUND(ROUND(AE273,2)*CX273,2)</f>
        <v>0</v>
      </c>
      <c r="DG273">
        <f>ROUND(ROUND(AF273*AJ273,2)*CX273,2)</f>
        <v>2139.78</v>
      </c>
      <c r="DH273">
        <f t="shared" si="75"/>
        <v>729.57</v>
      </c>
      <c r="DI273">
        <f t="shared" si="76"/>
        <v>0</v>
      </c>
      <c r="DJ273">
        <f>DG273+DH273</f>
        <v>2869.35</v>
      </c>
      <c r="DK273">
        <v>0</v>
      </c>
      <c r="DL273" t="s">
        <v>81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85260822</v>
      </c>
      <c r="C274">
        <v>85263414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83</v>
      </c>
      <c r="J274" t="s">
        <v>757</v>
      </c>
      <c r="K274" t="s">
        <v>84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181</v>
      </c>
      <c r="AT274">
        <v>0.19</v>
      </c>
      <c r="AU274" t="s">
        <v>370</v>
      </c>
      <c r="AV274">
        <v>1</v>
      </c>
      <c r="AW274">
        <v>2</v>
      </c>
      <c r="AX274">
        <v>85263425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0.2185</v>
      </c>
      <c r="CX274">
        <f>ROUND(Y274*Source!I127,7)</f>
        <v>0.2185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181</v>
      </c>
      <c r="DE274" t="s">
        <v>181</v>
      </c>
      <c r="DF274">
        <f>ROUND(ROUND(AE274,2)*CX274,2)</f>
        <v>0</v>
      </c>
      <c r="DG274">
        <f t="shared" ref="DG274:DG279" si="79">ROUND(ROUND(AF274,2)*CX274,2)</f>
        <v>140.21</v>
      </c>
      <c r="DH274">
        <f t="shared" si="75"/>
        <v>177.38</v>
      </c>
      <c r="DI274">
        <f t="shared" si="76"/>
        <v>0</v>
      </c>
      <c r="DJ274">
        <f>DG274+DH274</f>
        <v>317.59</v>
      </c>
      <c r="DK274">
        <v>1</v>
      </c>
      <c r="DL274" t="s">
        <v>64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85260822</v>
      </c>
      <c r="C275">
        <v>85263414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86</v>
      </c>
      <c r="J275" t="s">
        <v>769</v>
      </c>
      <c r="K275" t="s">
        <v>87</v>
      </c>
      <c r="L275">
        <v>1346</v>
      </c>
      <c r="N275">
        <v>1009</v>
      </c>
      <c r="O275" t="s">
        <v>88</v>
      </c>
      <c r="P275" t="s">
        <v>88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181</v>
      </c>
      <c r="AT275">
        <v>0.1</v>
      </c>
      <c r="AU275" t="s">
        <v>181</v>
      </c>
      <c r="AV275">
        <v>0</v>
      </c>
      <c r="AW275">
        <v>2</v>
      </c>
      <c r="AX275">
        <v>85263426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0.1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181</v>
      </c>
      <c r="DE275" t="s">
        <v>181</v>
      </c>
      <c r="DF275">
        <f>ROUND(ROUND(AE275*AI275,2)*CX275,2)</f>
        <v>29.67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29.67</v>
      </c>
      <c r="DK275">
        <v>0</v>
      </c>
      <c r="DL275" t="s">
        <v>181</v>
      </c>
      <c r="DM275">
        <v>0</v>
      </c>
      <c r="DN275" t="s">
        <v>181</v>
      </c>
      <c r="DO275">
        <v>0</v>
      </c>
    </row>
    <row r="276" spans="1:119">
      <c r="A276">
        <f>ROW(Source!A127)</f>
        <v>127</v>
      </c>
      <c r="B276">
        <v>85260822</v>
      </c>
      <c r="C276">
        <v>85263414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89</v>
      </c>
      <c r="J276" t="s">
        <v>829</v>
      </c>
      <c r="K276" t="s">
        <v>90</v>
      </c>
      <c r="L276">
        <v>1346</v>
      </c>
      <c r="N276">
        <v>1009</v>
      </c>
      <c r="O276" t="s">
        <v>88</v>
      </c>
      <c r="P276" t="s">
        <v>88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181</v>
      </c>
      <c r="AT276">
        <v>0.03</v>
      </c>
      <c r="AU276" t="s">
        <v>181</v>
      </c>
      <c r="AV276">
        <v>0</v>
      </c>
      <c r="AW276">
        <v>2</v>
      </c>
      <c r="AX276">
        <v>85263427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0.03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181</v>
      </c>
      <c r="DE276" t="s">
        <v>181</v>
      </c>
      <c r="DF276">
        <f>ROUND(ROUND(AE276*AI276,2)*CX276,2)</f>
        <v>2.81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2.81</v>
      </c>
      <c r="DK276">
        <v>0</v>
      </c>
      <c r="DL276" t="s">
        <v>181</v>
      </c>
      <c r="DM276">
        <v>0</v>
      </c>
      <c r="DN276" t="s">
        <v>181</v>
      </c>
      <c r="DO276">
        <v>0</v>
      </c>
    </row>
    <row r="277" spans="1:119">
      <c r="A277">
        <f>ROW(Source!A127)</f>
        <v>127</v>
      </c>
      <c r="B277">
        <v>85260822</v>
      </c>
      <c r="C277">
        <v>85263414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91</v>
      </c>
      <c r="J277" t="s">
        <v>770</v>
      </c>
      <c r="K277" t="s">
        <v>92</v>
      </c>
      <c r="L277">
        <v>1346</v>
      </c>
      <c r="N277">
        <v>1009</v>
      </c>
      <c r="O277" t="s">
        <v>88</v>
      </c>
      <c r="P277" t="s">
        <v>88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181</v>
      </c>
      <c r="AT277">
        <v>0.02</v>
      </c>
      <c r="AU277" t="s">
        <v>181</v>
      </c>
      <c r="AV277">
        <v>0</v>
      </c>
      <c r="AW277">
        <v>2</v>
      </c>
      <c r="AX277">
        <v>85263429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0.02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181</v>
      </c>
      <c r="DE277" t="s">
        <v>181</v>
      </c>
      <c r="DF277">
        <f>ROUND(ROUND(AE277*AI277,2)*CX277,2)</f>
        <v>1.73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1.73</v>
      </c>
      <c r="DK277">
        <v>0</v>
      </c>
      <c r="DL277" t="s">
        <v>181</v>
      </c>
      <c r="DM277">
        <v>0</v>
      </c>
      <c r="DN277" t="s">
        <v>181</v>
      </c>
      <c r="DO277">
        <v>0</v>
      </c>
    </row>
    <row r="278" spans="1:119">
      <c r="A278">
        <f>ROW(Source!A128)</f>
        <v>128</v>
      </c>
      <c r="B278">
        <v>85260757</v>
      </c>
      <c r="C278">
        <v>85263414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77</v>
      </c>
      <c r="J278" t="s">
        <v>181</v>
      </c>
      <c r="K278" t="s">
        <v>78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181</v>
      </c>
      <c r="AT278">
        <v>3.06</v>
      </c>
      <c r="AU278" t="s">
        <v>370</v>
      </c>
      <c r="AV278">
        <v>1</v>
      </c>
      <c r="AW278">
        <v>2</v>
      </c>
      <c r="AX278">
        <v>85263422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2289.43</v>
      </c>
      <c r="CV278">
        <f>ROUND(Y278*Source!I128,7)</f>
        <v>3.519</v>
      </c>
      <c r="CW278">
        <v>0</v>
      </c>
      <c r="CX278">
        <f>ROUND(Y278*Source!I128,7)</f>
        <v>3.519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181</v>
      </c>
      <c r="DE278" t="s">
        <v>181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2632.85</v>
      </c>
      <c r="DJ278">
        <f>DI278</f>
        <v>2632.85</v>
      </c>
      <c r="DK278">
        <v>1</v>
      </c>
      <c r="DL278" t="s">
        <v>181</v>
      </c>
      <c r="DM278">
        <v>0</v>
      </c>
      <c r="DN278" t="s">
        <v>181</v>
      </c>
      <c r="DO278">
        <v>0</v>
      </c>
    </row>
    <row r="279" spans="1:119">
      <c r="A279">
        <f>ROW(Source!A128)</f>
        <v>128</v>
      </c>
      <c r="B279">
        <v>85260757</v>
      </c>
      <c r="C279">
        <v>85263414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754</v>
      </c>
      <c r="J279" t="s">
        <v>181</v>
      </c>
      <c r="K279" t="s">
        <v>755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181</v>
      </c>
      <c r="AT279">
        <v>0.87</v>
      </c>
      <c r="AU279" t="s">
        <v>370</v>
      </c>
      <c r="AV279">
        <v>2</v>
      </c>
      <c r="AW279">
        <v>2</v>
      </c>
      <c r="AX279">
        <v>85263423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1.0005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181</v>
      </c>
      <c r="DE279" t="s">
        <v>181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181</v>
      </c>
      <c r="DM279">
        <v>0</v>
      </c>
      <c r="DN279" t="s">
        <v>181</v>
      </c>
      <c r="DO279">
        <v>0</v>
      </c>
    </row>
    <row r="280" spans="1:119">
      <c r="A280">
        <f>ROW(Source!A128)</f>
        <v>128</v>
      </c>
      <c r="B280">
        <v>85260757</v>
      </c>
      <c r="C280">
        <v>85263414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79</v>
      </c>
      <c r="J280" t="s">
        <v>760</v>
      </c>
      <c r="K280" t="s">
        <v>80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181</v>
      </c>
      <c r="AT280">
        <v>0.68</v>
      </c>
      <c r="AU280" t="s">
        <v>370</v>
      </c>
      <c r="AV280">
        <v>1</v>
      </c>
      <c r="AW280">
        <v>2</v>
      </c>
      <c r="AX280">
        <v>85263424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0.782</v>
      </c>
      <c r="CX280">
        <f>ROUND(Y280*Source!I128,7)</f>
        <v>0.782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181</v>
      </c>
      <c r="DE280" t="s">
        <v>181</v>
      </c>
      <c r="DF280">
        <f>ROUND(ROUND(AE280,2)*CX280,2)</f>
        <v>0</v>
      </c>
      <c r="DG280">
        <f>ROUND(ROUND(AF280*AJ280,2)*CX280,2)</f>
        <v>2139.78</v>
      </c>
      <c r="DH280">
        <f t="shared" si="75"/>
        <v>729.57</v>
      </c>
      <c r="DI280">
        <f t="shared" si="76"/>
        <v>0</v>
      </c>
      <c r="DJ280">
        <f>DG280+DH280</f>
        <v>2869.35</v>
      </c>
      <c r="DK280">
        <v>0</v>
      </c>
      <c r="DL280" t="s">
        <v>81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85260757</v>
      </c>
      <c r="C281">
        <v>85263414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83</v>
      </c>
      <c r="J281" t="s">
        <v>757</v>
      </c>
      <c r="K281" t="s">
        <v>84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181</v>
      </c>
      <c r="AT281">
        <v>0.19</v>
      </c>
      <c r="AU281" t="s">
        <v>370</v>
      </c>
      <c r="AV281">
        <v>1</v>
      </c>
      <c r="AW281">
        <v>2</v>
      </c>
      <c r="AX281">
        <v>85263425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0.2185</v>
      </c>
      <c r="CX281">
        <f>ROUND(Y281*Source!I128,7)</f>
        <v>0.2185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181</v>
      </c>
      <c r="DE281" t="s">
        <v>181</v>
      </c>
      <c r="DF281">
        <f>ROUND(ROUND(AE281,2)*CX281,2)</f>
        <v>0</v>
      </c>
      <c r="DG281">
        <f t="shared" ref="DG281:DG286" si="80">ROUND(ROUND(AF281,2)*CX281,2)</f>
        <v>140.21</v>
      </c>
      <c r="DH281">
        <f t="shared" si="75"/>
        <v>177.38</v>
      </c>
      <c r="DI281">
        <f t="shared" si="76"/>
        <v>0</v>
      </c>
      <c r="DJ281">
        <f>DG281+DH281</f>
        <v>317.59</v>
      </c>
      <c r="DK281">
        <v>1</v>
      </c>
      <c r="DL281" t="s">
        <v>64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85260757</v>
      </c>
      <c r="C282">
        <v>85263414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86</v>
      </c>
      <c r="J282" t="s">
        <v>769</v>
      </c>
      <c r="K282" t="s">
        <v>87</v>
      </c>
      <c r="L282">
        <v>1346</v>
      </c>
      <c r="N282">
        <v>1009</v>
      </c>
      <c r="O282" t="s">
        <v>88</v>
      </c>
      <c r="P282" t="s">
        <v>88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181</v>
      </c>
      <c r="AT282">
        <v>0.1</v>
      </c>
      <c r="AU282" t="s">
        <v>181</v>
      </c>
      <c r="AV282">
        <v>0</v>
      </c>
      <c r="AW282">
        <v>2</v>
      </c>
      <c r="AX282">
        <v>85263426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0.1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181</v>
      </c>
      <c r="DE282" t="s">
        <v>181</v>
      </c>
      <c r="DF282">
        <f>ROUND(ROUND(AE282*AI282,2)*CX282,2)</f>
        <v>29.67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29.67</v>
      </c>
      <c r="DK282">
        <v>0</v>
      </c>
      <c r="DL282" t="s">
        <v>181</v>
      </c>
      <c r="DM282">
        <v>0</v>
      </c>
      <c r="DN282" t="s">
        <v>181</v>
      </c>
      <c r="DO282">
        <v>0</v>
      </c>
    </row>
    <row r="283" spans="1:119">
      <c r="A283">
        <f>ROW(Source!A128)</f>
        <v>128</v>
      </c>
      <c r="B283">
        <v>85260757</v>
      </c>
      <c r="C283">
        <v>85263414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89</v>
      </c>
      <c r="J283" t="s">
        <v>829</v>
      </c>
      <c r="K283" t="s">
        <v>90</v>
      </c>
      <c r="L283">
        <v>1346</v>
      </c>
      <c r="N283">
        <v>1009</v>
      </c>
      <c r="O283" t="s">
        <v>88</v>
      </c>
      <c r="P283" t="s">
        <v>88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181</v>
      </c>
      <c r="AT283">
        <v>0.03</v>
      </c>
      <c r="AU283" t="s">
        <v>181</v>
      </c>
      <c r="AV283">
        <v>0</v>
      </c>
      <c r="AW283">
        <v>2</v>
      </c>
      <c r="AX283">
        <v>85263427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0.03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181</v>
      </c>
      <c r="DE283" t="s">
        <v>181</v>
      </c>
      <c r="DF283">
        <f>ROUND(ROUND(AE283*AI283,2)*CX283,2)</f>
        <v>2.81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2.81</v>
      </c>
      <c r="DK283">
        <v>0</v>
      </c>
      <c r="DL283" t="s">
        <v>181</v>
      </c>
      <c r="DM283">
        <v>0</v>
      </c>
      <c r="DN283" t="s">
        <v>181</v>
      </c>
      <c r="DO283">
        <v>0</v>
      </c>
    </row>
    <row r="284" spans="1:119">
      <c r="A284">
        <f>ROW(Source!A128)</f>
        <v>128</v>
      </c>
      <c r="B284">
        <v>85260757</v>
      </c>
      <c r="C284">
        <v>85263414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91</v>
      </c>
      <c r="J284" t="s">
        <v>770</v>
      </c>
      <c r="K284" t="s">
        <v>92</v>
      </c>
      <c r="L284">
        <v>1346</v>
      </c>
      <c r="N284">
        <v>1009</v>
      </c>
      <c r="O284" t="s">
        <v>88</v>
      </c>
      <c r="P284" t="s">
        <v>88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181</v>
      </c>
      <c r="AT284">
        <v>0.02</v>
      </c>
      <c r="AU284" t="s">
        <v>181</v>
      </c>
      <c r="AV284">
        <v>0</v>
      </c>
      <c r="AW284">
        <v>2</v>
      </c>
      <c r="AX284">
        <v>85263429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0.02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181</v>
      </c>
      <c r="DE284" t="s">
        <v>181</v>
      </c>
      <c r="DF284">
        <f>ROUND(ROUND(AE284*AI284,2)*CX284,2)</f>
        <v>1.73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1.73</v>
      </c>
      <c r="DK284">
        <v>0</v>
      </c>
      <c r="DL284" t="s">
        <v>181</v>
      </c>
      <c r="DM284">
        <v>0</v>
      </c>
      <c r="DN284" t="s">
        <v>181</v>
      </c>
      <c r="DO284">
        <v>0</v>
      </c>
    </row>
    <row r="285" spans="1:119">
      <c r="A285">
        <f>ROW(Source!A129)</f>
        <v>129</v>
      </c>
      <c r="B285">
        <v>85260822</v>
      </c>
      <c r="C285">
        <v>85263440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77</v>
      </c>
      <c r="J285" t="s">
        <v>181</v>
      </c>
      <c r="K285" t="s">
        <v>78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181</v>
      </c>
      <c r="AT285">
        <v>5.98</v>
      </c>
      <c r="AU285" t="s">
        <v>370</v>
      </c>
      <c r="AV285">
        <v>1</v>
      </c>
      <c r="AW285">
        <v>2</v>
      </c>
      <c r="AX285">
        <v>85263448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4474.12</v>
      </c>
      <c r="CV285">
        <f>ROUND(Y285*Source!I129,7)</f>
        <v>6.877</v>
      </c>
      <c r="CW285">
        <v>0</v>
      </c>
      <c r="CX285">
        <f>ROUND(Y285*Source!I129,7)</f>
        <v>6.877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181</v>
      </c>
      <c r="DE285" t="s">
        <v>181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5145.23</v>
      </c>
      <c r="DJ285">
        <f>DI285</f>
        <v>5145.23</v>
      </c>
      <c r="DK285">
        <v>1</v>
      </c>
      <c r="DL285" t="s">
        <v>181</v>
      </c>
      <c r="DM285">
        <v>0</v>
      </c>
      <c r="DN285" t="s">
        <v>181</v>
      </c>
      <c r="DO285">
        <v>0</v>
      </c>
    </row>
    <row r="286" spans="1:119">
      <c r="A286">
        <f>ROW(Source!A129)</f>
        <v>129</v>
      </c>
      <c r="B286">
        <v>85260822</v>
      </c>
      <c r="C286">
        <v>85263440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754</v>
      </c>
      <c r="J286" t="s">
        <v>181</v>
      </c>
      <c r="K286" t="s">
        <v>755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181</v>
      </c>
      <c r="AT286">
        <v>2</v>
      </c>
      <c r="AU286" t="s">
        <v>370</v>
      </c>
      <c r="AV286">
        <v>2</v>
      </c>
      <c r="AW286">
        <v>2</v>
      </c>
      <c r="AX286">
        <v>85263449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2.3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181</v>
      </c>
      <c r="DE286" t="s">
        <v>181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181</v>
      </c>
      <c r="DM286">
        <v>0</v>
      </c>
      <c r="DN286" t="s">
        <v>181</v>
      </c>
      <c r="DO286">
        <v>0</v>
      </c>
    </row>
    <row r="287" spans="1:119">
      <c r="A287">
        <f>ROW(Source!A129)</f>
        <v>129</v>
      </c>
      <c r="B287">
        <v>85260822</v>
      </c>
      <c r="C287">
        <v>85263440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79</v>
      </c>
      <c r="J287" t="s">
        <v>760</v>
      </c>
      <c r="K287" t="s">
        <v>80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181</v>
      </c>
      <c r="AT287">
        <v>1.6</v>
      </c>
      <c r="AU287" t="s">
        <v>370</v>
      </c>
      <c r="AV287">
        <v>1</v>
      </c>
      <c r="AW287">
        <v>2</v>
      </c>
      <c r="AX287">
        <v>85263450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1.84</v>
      </c>
      <c r="CX287">
        <f>ROUND(Y287*Source!I129,7)</f>
        <v>1.84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181</v>
      </c>
      <c r="DE287" t="s">
        <v>181</v>
      </c>
      <c r="DF287">
        <f>ROUND(ROUND(AE287,2)*CX287,2)</f>
        <v>0</v>
      </c>
      <c r="DG287">
        <f>ROUND(ROUND(AF287*AJ287,2)*CX287,2)</f>
        <v>5034.77</v>
      </c>
      <c r="DH287">
        <f t="shared" si="75"/>
        <v>1716.63</v>
      </c>
      <c r="DI287">
        <f t="shared" si="76"/>
        <v>0</v>
      </c>
      <c r="DJ287">
        <f>DG287+DH287</f>
        <v>6751.4</v>
      </c>
      <c r="DK287">
        <v>0</v>
      </c>
      <c r="DL287" t="s">
        <v>81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85260822</v>
      </c>
      <c r="C288">
        <v>85263440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83</v>
      </c>
      <c r="J288" t="s">
        <v>757</v>
      </c>
      <c r="K288" t="s">
        <v>84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181</v>
      </c>
      <c r="AT288">
        <v>0.4</v>
      </c>
      <c r="AU288" t="s">
        <v>370</v>
      </c>
      <c r="AV288">
        <v>1</v>
      </c>
      <c r="AW288">
        <v>2</v>
      </c>
      <c r="AX288">
        <v>85263451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0.46</v>
      </c>
      <c r="CX288">
        <f>ROUND(Y288*Source!I129,7)</f>
        <v>0.46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181</v>
      </c>
      <c r="DE288" t="s">
        <v>181</v>
      </c>
      <c r="DF288">
        <f>ROUND(ROUND(AE288,2)*CX288,2)</f>
        <v>0</v>
      </c>
      <c r="DG288">
        <f t="shared" ref="DG288:DG293" si="81">ROUND(ROUND(AF288,2)*CX288,2)</f>
        <v>295.18</v>
      </c>
      <c r="DH288">
        <f t="shared" si="75"/>
        <v>373.42</v>
      </c>
      <c r="DI288">
        <f t="shared" si="76"/>
        <v>0</v>
      </c>
      <c r="DJ288">
        <f>DG288+DH288</f>
        <v>668.6</v>
      </c>
      <c r="DK288">
        <v>1</v>
      </c>
      <c r="DL288" t="s">
        <v>64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85260822</v>
      </c>
      <c r="C289">
        <v>85263440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86</v>
      </c>
      <c r="J289" t="s">
        <v>769</v>
      </c>
      <c r="K289" t="s">
        <v>87</v>
      </c>
      <c r="L289">
        <v>1346</v>
      </c>
      <c r="N289">
        <v>1009</v>
      </c>
      <c r="O289" t="s">
        <v>88</v>
      </c>
      <c r="P289" t="s">
        <v>88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181</v>
      </c>
      <c r="AT289">
        <v>0.1</v>
      </c>
      <c r="AU289" t="s">
        <v>181</v>
      </c>
      <c r="AV289">
        <v>0</v>
      </c>
      <c r="AW289">
        <v>2</v>
      </c>
      <c r="AX289">
        <v>85263452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0.1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181</v>
      </c>
      <c r="DE289" t="s">
        <v>181</v>
      </c>
      <c r="DF289">
        <f>ROUND(ROUND(AE289*AI289,2)*CX289,2)</f>
        <v>29.67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29.67</v>
      </c>
      <c r="DK289">
        <v>0</v>
      </c>
      <c r="DL289" t="s">
        <v>181</v>
      </c>
      <c r="DM289">
        <v>0</v>
      </c>
      <c r="DN289" t="s">
        <v>181</v>
      </c>
      <c r="DO289">
        <v>0</v>
      </c>
    </row>
    <row r="290" spans="1:119">
      <c r="A290">
        <f>ROW(Source!A129)</f>
        <v>129</v>
      </c>
      <c r="B290">
        <v>85260822</v>
      </c>
      <c r="C290">
        <v>85263440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89</v>
      </c>
      <c r="J290" t="s">
        <v>829</v>
      </c>
      <c r="K290" t="s">
        <v>90</v>
      </c>
      <c r="L290">
        <v>1346</v>
      </c>
      <c r="N290">
        <v>1009</v>
      </c>
      <c r="O290" t="s">
        <v>88</v>
      </c>
      <c r="P290" t="s">
        <v>88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181</v>
      </c>
      <c r="AT290">
        <v>0.03</v>
      </c>
      <c r="AU290" t="s">
        <v>181</v>
      </c>
      <c r="AV290">
        <v>0</v>
      </c>
      <c r="AW290">
        <v>2</v>
      </c>
      <c r="AX290">
        <v>85263453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0.03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181</v>
      </c>
      <c r="DE290" t="s">
        <v>181</v>
      </c>
      <c r="DF290">
        <f>ROUND(ROUND(AE290*AI290,2)*CX290,2)</f>
        <v>2.81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2.81</v>
      </c>
      <c r="DK290">
        <v>0</v>
      </c>
      <c r="DL290" t="s">
        <v>181</v>
      </c>
      <c r="DM290">
        <v>0</v>
      </c>
      <c r="DN290" t="s">
        <v>181</v>
      </c>
      <c r="DO290">
        <v>0</v>
      </c>
    </row>
    <row r="291" spans="1:119">
      <c r="A291">
        <f>ROW(Source!A129)</f>
        <v>129</v>
      </c>
      <c r="B291">
        <v>85260822</v>
      </c>
      <c r="C291">
        <v>85263440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91</v>
      </c>
      <c r="J291" t="s">
        <v>770</v>
      </c>
      <c r="K291" t="s">
        <v>92</v>
      </c>
      <c r="L291">
        <v>1346</v>
      </c>
      <c r="N291">
        <v>1009</v>
      </c>
      <c r="O291" t="s">
        <v>88</v>
      </c>
      <c r="P291" t="s">
        <v>88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181</v>
      </c>
      <c r="AT291">
        <v>0.02</v>
      </c>
      <c r="AU291" t="s">
        <v>181</v>
      </c>
      <c r="AV291">
        <v>0</v>
      </c>
      <c r="AW291">
        <v>2</v>
      </c>
      <c r="AX291">
        <v>85263455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0.02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181</v>
      </c>
      <c r="DE291" t="s">
        <v>181</v>
      </c>
      <c r="DF291">
        <f>ROUND(ROUND(AE291*AI291,2)*CX291,2)</f>
        <v>1.73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1.73</v>
      </c>
      <c r="DK291">
        <v>0</v>
      </c>
      <c r="DL291" t="s">
        <v>181</v>
      </c>
      <c r="DM291">
        <v>0</v>
      </c>
      <c r="DN291" t="s">
        <v>181</v>
      </c>
      <c r="DO291">
        <v>0</v>
      </c>
    </row>
    <row r="292" spans="1:119">
      <c r="A292">
        <f>ROW(Source!A130)</f>
        <v>130</v>
      </c>
      <c r="B292">
        <v>85260757</v>
      </c>
      <c r="C292">
        <v>85263440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77</v>
      </c>
      <c r="J292" t="s">
        <v>181</v>
      </c>
      <c r="K292" t="s">
        <v>78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181</v>
      </c>
      <c r="AT292">
        <v>5.98</v>
      </c>
      <c r="AU292" t="s">
        <v>370</v>
      </c>
      <c r="AV292">
        <v>1</v>
      </c>
      <c r="AW292">
        <v>2</v>
      </c>
      <c r="AX292">
        <v>85263448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4474.12</v>
      </c>
      <c r="CV292">
        <f>ROUND(Y292*Source!I130,7)</f>
        <v>6.877</v>
      </c>
      <c r="CW292">
        <v>0</v>
      </c>
      <c r="CX292">
        <f>ROUND(Y292*Source!I130,7)</f>
        <v>6.877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181</v>
      </c>
      <c r="DE292" t="s">
        <v>181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5145.23</v>
      </c>
      <c r="DJ292">
        <f>DI292</f>
        <v>5145.23</v>
      </c>
      <c r="DK292">
        <v>1</v>
      </c>
      <c r="DL292" t="s">
        <v>181</v>
      </c>
      <c r="DM292">
        <v>0</v>
      </c>
      <c r="DN292" t="s">
        <v>181</v>
      </c>
      <c r="DO292">
        <v>0</v>
      </c>
    </row>
    <row r="293" spans="1:119">
      <c r="A293">
        <f>ROW(Source!A130)</f>
        <v>130</v>
      </c>
      <c r="B293">
        <v>85260757</v>
      </c>
      <c r="C293">
        <v>85263440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754</v>
      </c>
      <c r="J293" t="s">
        <v>181</v>
      </c>
      <c r="K293" t="s">
        <v>755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181</v>
      </c>
      <c r="AT293">
        <v>2</v>
      </c>
      <c r="AU293" t="s">
        <v>370</v>
      </c>
      <c r="AV293">
        <v>2</v>
      </c>
      <c r="AW293">
        <v>2</v>
      </c>
      <c r="AX293">
        <v>85263449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2.3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181</v>
      </c>
      <c r="DE293" t="s">
        <v>181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181</v>
      </c>
      <c r="DM293">
        <v>0</v>
      </c>
      <c r="DN293" t="s">
        <v>181</v>
      </c>
      <c r="DO293">
        <v>0</v>
      </c>
    </row>
    <row r="294" spans="1:119">
      <c r="A294">
        <f>ROW(Source!A130)</f>
        <v>130</v>
      </c>
      <c r="B294">
        <v>85260757</v>
      </c>
      <c r="C294">
        <v>85263440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79</v>
      </c>
      <c r="J294" t="s">
        <v>760</v>
      </c>
      <c r="K294" t="s">
        <v>80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181</v>
      </c>
      <c r="AT294">
        <v>1.6</v>
      </c>
      <c r="AU294" t="s">
        <v>370</v>
      </c>
      <c r="AV294">
        <v>1</v>
      </c>
      <c r="AW294">
        <v>2</v>
      </c>
      <c r="AX294">
        <v>85263450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1.84</v>
      </c>
      <c r="CX294">
        <f>ROUND(Y294*Source!I130,7)</f>
        <v>1.84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181</v>
      </c>
      <c r="DE294" t="s">
        <v>181</v>
      </c>
      <c r="DF294">
        <f>ROUND(ROUND(AE294,2)*CX294,2)</f>
        <v>0</v>
      </c>
      <c r="DG294">
        <f>ROUND(ROUND(AF294*AJ294,2)*CX294,2)</f>
        <v>5034.77</v>
      </c>
      <c r="DH294">
        <f t="shared" si="75"/>
        <v>1716.63</v>
      </c>
      <c r="DI294">
        <f t="shared" si="76"/>
        <v>0</v>
      </c>
      <c r="DJ294">
        <f>DG294+DH294</f>
        <v>6751.4</v>
      </c>
      <c r="DK294">
        <v>0</v>
      </c>
      <c r="DL294" t="s">
        <v>81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85260757</v>
      </c>
      <c r="C295">
        <v>85263440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83</v>
      </c>
      <c r="J295" t="s">
        <v>757</v>
      </c>
      <c r="K295" t="s">
        <v>84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181</v>
      </c>
      <c r="AT295">
        <v>0.4</v>
      </c>
      <c r="AU295" t="s">
        <v>370</v>
      </c>
      <c r="AV295">
        <v>1</v>
      </c>
      <c r="AW295">
        <v>2</v>
      </c>
      <c r="AX295">
        <v>85263451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0.46</v>
      </c>
      <c r="CX295">
        <f>ROUND(Y295*Source!I130,7)</f>
        <v>0.46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181</v>
      </c>
      <c r="DE295" t="s">
        <v>181</v>
      </c>
      <c r="DF295">
        <f>ROUND(ROUND(AE295,2)*CX295,2)</f>
        <v>0</v>
      </c>
      <c r="DG295">
        <f t="shared" ref="DG295:DG300" si="82">ROUND(ROUND(AF295,2)*CX295,2)</f>
        <v>295.18</v>
      </c>
      <c r="DH295">
        <f t="shared" si="75"/>
        <v>373.42</v>
      </c>
      <c r="DI295">
        <f t="shared" si="76"/>
        <v>0</v>
      </c>
      <c r="DJ295">
        <f>DG295+DH295</f>
        <v>668.6</v>
      </c>
      <c r="DK295">
        <v>1</v>
      </c>
      <c r="DL295" t="s">
        <v>64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85260757</v>
      </c>
      <c r="C296">
        <v>85263440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86</v>
      </c>
      <c r="J296" t="s">
        <v>769</v>
      </c>
      <c r="K296" t="s">
        <v>87</v>
      </c>
      <c r="L296">
        <v>1346</v>
      </c>
      <c r="N296">
        <v>1009</v>
      </c>
      <c r="O296" t="s">
        <v>88</v>
      </c>
      <c r="P296" t="s">
        <v>88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181</v>
      </c>
      <c r="AT296">
        <v>0.1</v>
      </c>
      <c r="AU296" t="s">
        <v>181</v>
      </c>
      <c r="AV296">
        <v>0</v>
      </c>
      <c r="AW296">
        <v>2</v>
      </c>
      <c r="AX296">
        <v>85263452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0.1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181</v>
      </c>
      <c r="DE296" t="s">
        <v>181</v>
      </c>
      <c r="DF296">
        <f>ROUND(ROUND(AE296*AI296,2)*CX296,2)</f>
        <v>29.67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29.67</v>
      </c>
      <c r="DK296">
        <v>0</v>
      </c>
      <c r="DL296" t="s">
        <v>181</v>
      </c>
      <c r="DM296">
        <v>0</v>
      </c>
      <c r="DN296" t="s">
        <v>181</v>
      </c>
      <c r="DO296">
        <v>0</v>
      </c>
    </row>
    <row r="297" spans="1:119">
      <c r="A297">
        <f>ROW(Source!A130)</f>
        <v>130</v>
      </c>
      <c r="B297">
        <v>85260757</v>
      </c>
      <c r="C297">
        <v>85263440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89</v>
      </c>
      <c r="J297" t="s">
        <v>829</v>
      </c>
      <c r="K297" t="s">
        <v>90</v>
      </c>
      <c r="L297">
        <v>1346</v>
      </c>
      <c r="N297">
        <v>1009</v>
      </c>
      <c r="O297" t="s">
        <v>88</v>
      </c>
      <c r="P297" t="s">
        <v>88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181</v>
      </c>
      <c r="AT297">
        <v>0.03</v>
      </c>
      <c r="AU297" t="s">
        <v>181</v>
      </c>
      <c r="AV297">
        <v>0</v>
      </c>
      <c r="AW297">
        <v>2</v>
      </c>
      <c r="AX297">
        <v>85263453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0.03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181</v>
      </c>
      <c r="DE297" t="s">
        <v>181</v>
      </c>
      <c r="DF297">
        <f>ROUND(ROUND(AE297*AI297,2)*CX297,2)</f>
        <v>2.81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2.81</v>
      </c>
      <c r="DK297">
        <v>0</v>
      </c>
      <c r="DL297" t="s">
        <v>181</v>
      </c>
      <c r="DM297">
        <v>0</v>
      </c>
      <c r="DN297" t="s">
        <v>181</v>
      </c>
      <c r="DO297">
        <v>0</v>
      </c>
    </row>
    <row r="298" spans="1:119">
      <c r="A298">
        <f>ROW(Source!A130)</f>
        <v>130</v>
      </c>
      <c r="B298">
        <v>85260757</v>
      </c>
      <c r="C298">
        <v>85263440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91</v>
      </c>
      <c r="J298" t="s">
        <v>770</v>
      </c>
      <c r="K298" t="s">
        <v>92</v>
      </c>
      <c r="L298">
        <v>1346</v>
      </c>
      <c r="N298">
        <v>1009</v>
      </c>
      <c r="O298" t="s">
        <v>88</v>
      </c>
      <c r="P298" t="s">
        <v>88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181</v>
      </c>
      <c r="AT298">
        <v>0.02</v>
      </c>
      <c r="AU298" t="s">
        <v>181</v>
      </c>
      <c r="AV298">
        <v>0</v>
      </c>
      <c r="AW298">
        <v>2</v>
      </c>
      <c r="AX298">
        <v>85263455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0.02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181</v>
      </c>
      <c r="DE298" t="s">
        <v>181</v>
      </c>
      <c r="DF298">
        <f>ROUND(ROUND(AE298*AI298,2)*CX298,2)</f>
        <v>1.73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1.73</v>
      </c>
      <c r="DK298">
        <v>0</v>
      </c>
      <c r="DL298" t="s">
        <v>181</v>
      </c>
      <c r="DM298">
        <v>0</v>
      </c>
      <c r="DN298" t="s">
        <v>181</v>
      </c>
      <c r="DO298">
        <v>0</v>
      </c>
    </row>
    <row r="299" spans="1:119">
      <c r="A299">
        <f>ROW(Source!A131)</f>
        <v>131</v>
      </c>
      <c r="B299">
        <v>85260822</v>
      </c>
      <c r="C299">
        <v>85263467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77</v>
      </c>
      <c r="J299" t="s">
        <v>181</v>
      </c>
      <c r="K299" t="s">
        <v>78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181</v>
      </c>
      <c r="AT299">
        <v>9</v>
      </c>
      <c r="AU299" t="s">
        <v>370</v>
      </c>
      <c r="AV299">
        <v>1</v>
      </c>
      <c r="AW299">
        <v>2</v>
      </c>
      <c r="AX299">
        <v>85263475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181</v>
      </c>
      <c r="DE299" t="s">
        <v>181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181</v>
      </c>
      <c r="DM299">
        <v>0</v>
      </c>
      <c r="DN299" t="s">
        <v>181</v>
      </c>
      <c r="DO299">
        <v>0</v>
      </c>
    </row>
    <row r="300" spans="1:119">
      <c r="A300">
        <f>ROW(Source!A131)</f>
        <v>131</v>
      </c>
      <c r="B300">
        <v>85260822</v>
      </c>
      <c r="C300">
        <v>85263467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754</v>
      </c>
      <c r="J300" t="s">
        <v>181</v>
      </c>
      <c r="K300" t="s">
        <v>755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181</v>
      </c>
      <c r="AT300">
        <v>3.21</v>
      </c>
      <c r="AU300" t="s">
        <v>370</v>
      </c>
      <c r="AV300">
        <v>2</v>
      </c>
      <c r="AW300">
        <v>2</v>
      </c>
      <c r="AX300">
        <v>85263476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181</v>
      </c>
      <c r="DE300" t="s">
        <v>181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181</v>
      </c>
      <c r="DM300">
        <v>0</v>
      </c>
      <c r="DN300" t="s">
        <v>181</v>
      </c>
      <c r="DO300">
        <v>0</v>
      </c>
    </row>
    <row r="301" spans="1:119">
      <c r="A301">
        <f>ROW(Source!A131)</f>
        <v>131</v>
      </c>
      <c r="B301">
        <v>85260822</v>
      </c>
      <c r="C301">
        <v>85263467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79</v>
      </c>
      <c r="J301" t="s">
        <v>760</v>
      </c>
      <c r="K301" t="s">
        <v>80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181</v>
      </c>
      <c r="AT301">
        <v>2.6</v>
      </c>
      <c r="AU301" t="s">
        <v>370</v>
      </c>
      <c r="AV301">
        <v>1</v>
      </c>
      <c r="AW301">
        <v>2</v>
      </c>
      <c r="AX301">
        <v>85263477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181</v>
      </c>
      <c r="DE301" t="s">
        <v>181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81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85260822</v>
      </c>
      <c r="C302">
        <v>85263467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83</v>
      </c>
      <c r="J302" t="s">
        <v>757</v>
      </c>
      <c r="K302" t="s">
        <v>84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181</v>
      </c>
      <c r="AT302">
        <v>0.61</v>
      </c>
      <c r="AU302" t="s">
        <v>370</v>
      </c>
      <c r="AV302">
        <v>1</v>
      </c>
      <c r="AW302">
        <v>2</v>
      </c>
      <c r="AX302">
        <v>85263478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181</v>
      </c>
      <c r="DE302" t="s">
        <v>181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64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85260822</v>
      </c>
      <c r="C303">
        <v>85263467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86</v>
      </c>
      <c r="J303" t="s">
        <v>769</v>
      </c>
      <c r="K303" t="s">
        <v>87</v>
      </c>
      <c r="L303">
        <v>1346</v>
      </c>
      <c r="N303">
        <v>1009</v>
      </c>
      <c r="O303" t="s">
        <v>88</v>
      </c>
      <c r="P303" t="s">
        <v>88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181</v>
      </c>
      <c r="AT303">
        <v>0.1</v>
      </c>
      <c r="AU303" t="s">
        <v>181</v>
      </c>
      <c r="AV303">
        <v>0</v>
      </c>
      <c r="AW303">
        <v>2</v>
      </c>
      <c r="AX303">
        <v>85263479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181</v>
      </c>
      <c r="DE303" t="s">
        <v>181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181</v>
      </c>
      <c r="DM303">
        <v>0</v>
      </c>
      <c r="DN303" t="s">
        <v>181</v>
      </c>
      <c r="DO303">
        <v>0</v>
      </c>
    </row>
    <row r="304" spans="1:119">
      <c r="A304">
        <f>ROW(Source!A131)</f>
        <v>131</v>
      </c>
      <c r="B304">
        <v>85260822</v>
      </c>
      <c r="C304">
        <v>85263467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89</v>
      </c>
      <c r="J304" t="s">
        <v>829</v>
      </c>
      <c r="K304" t="s">
        <v>90</v>
      </c>
      <c r="L304">
        <v>1346</v>
      </c>
      <c r="N304">
        <v>1009</v>
      </c>
      <c r="O304" t="s">
        <v>88</v>
      </c>
      <c r="P304" t="s">
        <v>88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181</v>
      </c>
      <c r="AT304">
        <v>0.03</v>
      </c>
      <c r="AU304" t="s">
        <v>181</v>
      </c>
      <c r="AV304">
        <v>0</v>
      </c>
      <c r="AW304">
        <v>2</v>
      </c>
      <c r="AX304">
        <v>85263480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181</v>
      </c>
      <c r="DE304" t="s">
        <v>181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181</v>
      </c>
      <c r="DM304">
        <v>0</v>
      </c>
      <c r="DN304" t="s">
        <v>181</v>
      </c>
      <c r="DO304">
        <v>0</v>
      </c>
    </row>
    <row r="305" spans="1:119">
      <c r="A305">
        <f>ROW(Source!A131)</f>
        <v>131</v>
      </c>
      <c r="B305">
        <v>85260822</v>
      </c>
      <c r="C305">
        <v>85263467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91</v>
      </c>
      <c r="J305" t="s">
        <v>770</v>
      </c>
      <c r="K305" t="s">
        <v>92</v>
      </c>
      <c r="L305">
        <v>1346</v>
      </c>
      <c r="N305">
        <v>1009</v>
      </c>
      <c r="O305" t="s">
        <v>88</v>
      </c>
      <c r="P305" t="s">
        <v>88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181</v>
      </c>
      <c r="AT305">
        <v>0.02</v>
      </c>
      <c r="AU305" t="s">
        <v>181</v>
      </c>
      <c r="AV305">
        <v>0</v>
      </c>
      <c r="AW305">
        <v>2</v>
      </c>
      <c r="AX305">
        <v>85263482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181</v>
      </c>
      <c r="DE305" t="s">
        <v>181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181</v>
      </c>
      <c r="DM305">
        <v>0</v>
      </c>
      <c r="DN305" t="s">
        <v>181</v>
      </c>
      <c r="DO305">
        <v>0</v>
      </c>
    </row>
    <row r="306" spans="1:119">
      <c r="A306">
        <f>ROW(Source!A132)</f>
        <v>132</v>
      </c>
      <c r="B306">
        <v>85260757</v>
      </c>
      <c r="C306">
        <v>85263467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77</v>
      </c>
      <c r="J306" t="s">
        <v>181</v>
      </c>
      <c r="K306" t="s">
        <v>78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181</v>
      </c>
      <c r="AT306">
        <v>9</v>
      </c>
      <c r="AU306" t="s">
        <v>370</v>
      </c>
      <c r="AV306">
        <v>1</v>
      </c>
      <c r="AW306">
        <v>2</v>
      </c>
      <c r="AX306">
        <v>85263475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181</v>
      </c>
      <c r="DE306" t="s">
        <v>181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181</v>
      </c>
      <c r="DM306">
        <v>0</v>
      </c>
      <c r="DN306" t="s">
        <v>181</v>
      </c>
      <c r="DO306">
        <v>0</v>
      </c>
    </row>
    <row r="307" spans="1:119">
      <c r="A307">
        <f>ROW(Source!A132)</f>
        <v>132</v>
      </c>
      <c r="B307">
        <v>85260757</v>
      </c>
      <c r="C307">
        <v>85263467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754</v>
      </c>
      <c r="J307" t="s">
        <v>181</v>
      </c>
      <c r="K307" t="s">
        <v>755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181</v>
      </c>
      <c r="AT307">
        <v>3.21</v>
      </c>
      <c r="AU307" t="s">
        <v>370</v>
      </c>
      <c r="AV307">
        <v>2</v>
      </c>
      <c r="AW307">
        <v>2</v>
      </c>
      <c r="AX307">
        <v>85263476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181</v>
      </c>
      <c r="DE307" t="s">
        <v>181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181</v>
      </c>
      <c r="DM307">
        <v>0</v>
      </c>
      <c r="DN307" t="s">
        <v>181</v>
      </c>
      <c r="DO307">
        <v>0</v>
      </c>
    </row>
    <row r="308" spans="1:119">
      <c r="A308">
        <f>ROW(Source!A132)</f>
        <v>132</v>
      </c>
      <c r="B308">
        <v>85260757</v>
      </c>
      <c r="C308">
        <v>85263467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79</v>
      </c>
      <c r="J308" t="s">
        <v>760</v>
      </c>
      <c r="K308" t="s">
        <v>80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181</v>
      </c>
      <c r="AT308">
        <v>2.6</v>
      </c>
      <c r="AU308" t="s">
        <v>370</v>
      </c>
      <c r="AV308">
        <v>1</v>
      </c>
      <c r="AW308">
        <v>2</v>
      </c>
      <c r="AX308">
        <v>85263477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181</v>
      </c>
      <c r="DE308" t="s">
        <v>181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81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85260757</v>
      </c>
      <c r="C309">
        <v>85263467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83</v>
      </c>
      <c r="J309" t="s">
        <v>757</v>
      </c>
      <c r="K309" t="s">
        <v>84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181</v>
      </c>
      <c r="AT309">
        <v>0.61</v>
      </c>
      <c r="AU309" t="s">
        <v>370</v>
      </c>
      <c r="AV309">
        <v>1</v>
      </c>
      <c r="AW309">
        <v>2</v>
      </c>
      <c r="AX309">
        <v>85263478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181</v>
      </c>
      <c r="DE309" t="s">
        <v>181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64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85260757</v>
      </c>
      <c r="C310">
        <v>85263467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86</v>
      </c>
      <c r="J310" t="s">
        <v>769</v>
      </c>
      <c r="K310" t="s">
        <v>87</v>
      </c>
      <c r="L310">
        <v>1346</v>
      </c>
      <c r="N310">
        <v>1009</v>
      </c>
      <c r="O310" t="s">
        <v>88</v>
      </c>
      <c r="P310" t="s">
        <v>88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181</v>
      </c>
      <c r="AT310">
        <v>0.1</v>
      </c>
      <c r="AU310" t="s">
        <v>181</v>
      </c>
      <c r="AV310">
        <v>0</v>
      </c>
      <c r="AW310">
        <v>2</v>
      </c>
      <c r="AX310">
        <v>85263479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181</v>
      </c>
      <c r="DE310" t="s">
        <v>181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181</v>
      </c>
      <c r="DM310">
        <v>0</v>
      </c>
      <c r="DN310" t="s">
        <v>181</v>
      </c>
      <c r="DO310">
        <v>0</v>
      </c>
    </row>
    <row r="311" spans="1:119">
      <c r="A311">
        <f>ROW(Source!A132)</f>
        <v>132</v>
      </c>
      <c r="B311">
        <v>85260757</v>
      </c>
      <c r="C311">
        <v>85263467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89</v>
      </c>
      <c r="J311" t="s">
        <v>829</v>
      </c>
      <c r="K311" t="s">
        <v>90</v>
      </c>
      <c r="L311">
        <v>1346</v>
      </c>
      <c r="N311">
        <v>1009</v>
      </c>
      <c r="O311" t="s">
        <v>88</v>
      </c>
      <c r="P311" t="s">
        <v>88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181</v>
      </c>
      <c r="AT311">
        <v>0.03</v>
      </c>
      <c r="AU311" t="s">
        <v>181</v>
      </c>
      <c r="AV311">
        <v>0</v>
      </c>
      <c r="AW311">
        <v>2</v>
      </c>
      <c r="AX311">
        <v>85263480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181</v>
      </c>
      <c r="DE311" t="s">
        <v>181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181</v>
      </c>
      <c r="DM311">
        <v>0</v>
      </c>
      <c r="DN311" t="s">
        <v>181</v>
      </c>
      <c r="DO311">
        <v>0</v>
      </c>
    </row>
    <row r="312" spans="1:119">
      <c r="A312">
        <f>ROW(Source!A132)</f>
        <v>132</v>
      </c>
      <c r="B312">
        <v>85260757</v>
      </c>
      <c r="C312">
        <v>85263467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91</v>
      </c>
      <c r="J312" t="s">
        <v>770</v>
      </c>
      <c r="K312" t="s">
        <v>92</v>
      </c>
      <c r="L312">
        <v>1346</v>
      </c>
      <c r="N312">
        <v>1009</v>
      </c>
      <c r="O312" t="s">
        <v>88</v>
      </c>
      <c r="P312" t="s">
        <v>88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181</v>
      </c>
      <c r="AT312">
        <v>0.02</v>
      </c>
      <c r="AU312" t="s">
        <v>181</v>
      </c>
      <c r="AV312">
        <v>0</v>
      </c>
      <c r="AW312">
        <v>2</v>
      </c>
      <c r="AX312">
        <v>85263482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181</v>
      </c>
      <c r="DE312" t="s">
        <v>181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181</v>
      </c>
      <c r="DM312">
        <v>0</v>
      </c>
      <c r="DN312" t="s">
        <v>181</v>
      </c>
      <c r="DO312">
        <v>0</v>
      </c>
    </row>
    <row r="313" spans="1:119">
      <c r="A313">
        <f>ROW(Source!A133)</f>
        <v>133</v>
      </c>
      <c r="B313">
        <v>85260822</v>
      </c>
      <c r="C313">
        <v>85263494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77</v>
      </c>
      <c r="J313" t="s">
        <v>181</v>
      </c>
      <c r="K313" t="s">
        <v>78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181</v>
      </c>
      <c r="AT313">
        <v>4.55</v>
      </c>
      <c r="AU313" t="s">
        <v>392</v>
      </c>
      <c r="AV313">
        <v>1</v>
      </c>
      <c r="AW313">
        <v>2</v>
      </c>
      <c r="AX313">
        <v>85263502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181</v>
      </c>
      <c r="DE313" t="s">
        <v>181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181</v>
      </c>
      <c r="DM313">
        <v>0</v>
      </c>
      <c r="DN313" t="s">
        <v>181</v>
      </c>
      <c r="DO313">
        <v>0</v>
      </c>
    </row>
    <row r="314" spans="1:119">
      <c r="A314">
        <f>ROW(Source!A133)</f>
        <v>133</v>
      </c>
      <c r="B314">
        <v>85260822</v>
      </c>
      <c r="C314">
        <v>85263494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754</v>
      </c>
      <c r="J314" t="s">
        <v>181</v>
      </c>
      <c r="K314" t="s">
        <v>755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181</v>
      </c>
      <c r="AT314">
        <v>0.99</v>
      </c>
      <c r="AU314" t="s">
        <v>392</v>
      </c>
      <c r="AV314">
        <v>2</v>
      </c>
      <c r="AW314">
        <v>2</v>
      </c>
      <c r="AX314">
        <v>85263503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181</v>
      </c>
      <c r="DE314" t="s">
        <v>181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181</v>
      </c>
      <c r="DM314">
        <v>0</v>
      </c>
      <c r="DN314" t="s">
        <v>181</v>
      </c>
      <c r="DO314">
        <v>0</v>
      </c>
    </row>
    <row r="315" spans="1:119">
      <c r="A315">
        <f>ROW(Source!A133)</f>
        <v>133</v>
      </c>
      <c r="B315">
        <v>85260822</v>
      </c>
      <c r="C315">
        <v>85263494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79</v>
      </c>
      <c r="J315" t="s">
        <v>760</v>
      </c>
      <c r="K315" t="s">
        <v>80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181</v>
      </c>
      <c r="AT315">
        <v>0.71</v>
      </c>
      <c r="AU315" t="s">
        <v>392</v>
      </c>
      <c r="AV315">
        <v>1</v>
      </c>
      <c r="AW315">
        <v>2</v>
      </c>
      <c r="AX315">
        <v>85263504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181</v>
      </c>
      <c r="DE315" t="s">
        <v>181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81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85260822</v>
      </c>
      <c r="C316">
        <v>85263494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83</v>
      </c>
      <c r="J316" t="s">
        <v>757</v>
      </c>
      <c r="K316" t="s">
        <v>84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181</v>
      </c>
      <c r="AT316">
        <v>0.28</v>
      </c>
      <c r="AU316" t="s">
        <v>392</v>
      </c>
      <c r="AV316">
        <v>1</v>
      </c>
      <c r="AW316">
        <v>2</v>
      </c>
      <c r="AX316">
        <v>85263505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181</v>
      </c>
      <c r="DE316" t="s">
        <v>181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64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85260822</v>
      </c>
      <c r="C317">
        <v>85263494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86</v>
      </c>
      <c r="J317" t="s">
        <v>769</v>
      </c>
      <c r="K317" t="s">
        <v>87</v>
      </c>
      <c r="L317">
        <v>1346</v>
      </c>
      <c r="N317">
        <v>1009</v>
      </c>
      <c r="O317" t="s">
        <v>88</v>
      </c>
      <c r="P317" t="s">
        <v>88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181</v>
      </c>
      <c r="AT317">
        <v>0.1</v>
      </c>
      <c r="AU317" t="s">
        <v>181</v>
      </c>
      <c r="AV317">
        <v>0</v>
      </c>
      <c r="AW317">
        <v>2</v>
      </c>
      <c r="AX317">
        <v>85263506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181</v>
      </c>
      <c r="DE317" t="s">
        <v>181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181</v>
      </c>
      <c r="DM317">
        <v>0</v>
      </c>
      <c r="DN317" t="s">
        <v>181</v>
      </c>
      <c r="DO317">
        <v>0</v>
      </c>
    </row>
    <row r="318" spans="1:119">
      <c r="A318">
        <f>ROW(Source!A133)</f>
        <v>133</v>
      </c>
      <c r="B318">
        <v>85260822</v>
      </c>
      <c r="C318">
        <v>85263494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89</v>
      </c>
      <c r="J318" t="s">
        <v>829</v>
      </c>
      <c r="K318" t="s">
        <v>90</v>
      </c>
      <c r="L318">
        <v>1346</v>
      </c>
      <c r="N318">
        <v>1009</v>
      </c>
      <c r="O318" t="s">
        <v>88</v>
      </c>
      <c r="P318" t="s">
        <v>88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181</v>
      </c>
      <c r="AT318">
        <v>0.03</v>
      </c>
      <c r="AU318" t="s">
        <v>181</v>
      </c>
      <c r="AV318">
        <v>0</v>
      </c>
      <c r="AW318">
        <v>2</v>
      </c>
      <c r="AX318">
        <v>85263507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181</v>
      </c>
      <c r="DE318" t="s">
        <v>181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181</v>
      </c>
      <c r="DM318">
        <v>0</v>
      </c>
      <c r="DN318" t="s">
        <v>181</v>
      </c>
      <c r="DO318">
        <v>0</v>
      </c>
    </row>
    <row r="319" spans="1:119">
      <c r="A319">
        <f>ROW(Source!A133)</f>
        <v>133</v>
      </c>
      <c r="B319">
        <v>85260822</v>
      </c>
      <c r="C319">
        <v>85263494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91</v>
      </c>
      <c r="J319" t="s">
        <v>770</v>
      </c>
      <c r="K319" t="s">
        <v>92</v>
      </c>
      <c r="L319">
        <v>1346</v>
      </c>
      <c r="N319">
        <v>1009</v>
      </c>
      <c r="O319" t="s">
        <v>88</v>
      </c>
      <c r="P319" t="s">
        <v>88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181</v>
      </c>
      <c r="AT319">
        <v>0.02</v>
      </c>
      <c r="AU319" t="s">
        <v>181</v>
      </c>
      <c r="AV319">
        <v>0</v>
      </c>
      <c r="AW319">
        <v>2</v>
      </c>
      <c r="AX319">
        <v>85263509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181</v>
      </c>
      <c r="DE319" t="s">
        <v>181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181</v>
      </c>
      <c r="DM319">
        <v>0</v>
      </c>
      <c r="DN319" t="s">
        <v>181</v>
      </c>
      <c r="DO319">
        <v>0</v>
      </c>
    </row>
    <row r="320" spans="1:119">
      <c r="A320">
        <f>ROW(Source!A134)</f>
        <v>134</v>
      </c>
      <c r="B320">
        <v>85260757</v>
      </c>
      <c r="C320">
        <v>85263494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77</v>
      </c>
      <c r="J320" t="s">
        <v>181</v>
      </c>
      <c r="K320" t="s">
        <v>78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181</v>
      </c>
      <c r="AT320">
        <v>4.55</v>
      </c>
      <c r="AU320" t="s">
        <v>392</v>
      </c>
      <c r="AV320">
        <v>1</v>
      </c>
      <c r="AW320">
        <v>2</v>
      </c>
      <c r="AX320">
        <v>85263502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181</v>
      </c>
      <c r="DE320" t="s">
        <v>181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181</v>
      </c>
      <c r="DM320">
        <v>0</v>
      </c>
      <c r="DN320" t="s">
        <v>181</v>
      </c>
      <c r="DO320">
        <v>0</v>
      </c>
    </row>
    <row r="321" spans="1:119">
      <c r="A321">
        <f>ROW(Source!A134)</f>
        <v>134</v>
      </c>
      <c r="B321">
        <v>85260757</v>
      </c>
      <c r="C321">
        <v>85263494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754</v>
      </c>
      <c r="J321" t="s">
        <v>181</v>
      </c>
      <c r="K321" t="s">
        <v>755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181</v>
      </c>
      <c r="AT321">
        <v>0.99</v>
      </c>
      <c r="AU321" t="s">
        <v>392</v>
      </c>
      <c r="AV321">
        <v>2</v>
      </c>
      <c r="AW321">
        <v>2</v>
      </c>
      <c r="AX321">
        <v>85263503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181</v>
      </c>
      <c r="DE321" t="s">
        <v>181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181</v>
      </c>
      <c r="DM321">
        <v>0</v>
      </c>
      <c r="DN321" t="s">
        <v>181</v>
      </c>
      <c r="DO321">
        <v>0</v>
      </c>
    </row>
    <row r="322" spans="1:119">
      <c r="A322">
        <f>ROW(Source!A134)</f>
        <v>134</v>
      </c>
      <c r="B322">
        <v>85260757</v>
      </c>
      <c r="C322">
        <v>85263494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79</v>
      </c>
      <c r="J322" t="s">
        <v>760</v>
      </c>
      <c r="K322" t="s">
        <v>80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181</v>
      </c>
      <c r="AT322">
        <v>0.71</v>
      </c>
      <c r="AU322" t="s">
        <v>392</v>
      </c>
      <c r="AV322">
        <v>1</v>
      </c>
      <c r="AW322">
        <v>2</v>
      </c>
      <c r="AX322">
        <v>85263504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181</v>
      </c>
      <c r="DE322" t="s">
        <v>181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81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85260757</v>
      </c>
      <c r="C323">
        <v>85263494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83</v>
      </c>
      <c r="J323" t="s">
        <v>757</v>
      </c>
      <c r="K323" t="s">
        <v>84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181</v>
      </c>
      <c r="AT323">
        <v>0.28</v>
      </c>
      <c r="AU323" t="s">
        <v>392</v>
      </c>
      <c r="AV323">
        <v>1</v>
      </c>
      <c r="AW323">
        <v>2</v>
      </c>
      <c r="AX323">
        <v>85263505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181</v>
      </c>
      <c r="DE323" t="s">
        <v>181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64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85260757</v>
      </c>
      <c r="C324">
        <v>85263494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86</v>
      </c>
      <c r="J324" t="s">
        <v>769</v>
      </c>
      <c r="K324" t="s">
        <v>87</v>
      </c>
      <c r="L324">
        <v>1346</v>
      </c>
      <c r="N324">
        <v>1009</v>
      </c>
      <c r="O324" t="s">
        <v>88</v>
      </c>
      <c r="P324" t="s">
        <v>88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181</v>
      </c>
      <c r="AT324">
        <v>0.1</v>
      </c>
      <c r="AU324" t="s">
        <v>181</v>
      </c>
      <c r="AV324">
        <v>0</v>
      </c>
      <c r="AW324">
        <v>2</v>
      </c>
      <c r="AX324">
        <v>85263506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181</v>
      </c>
      <c r="DE324" t="s">
        <v>181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181</v>
      </c>
      <c r="DM324">
        <v>0</v>
      </c>
      <c r="DN324" t="s">
        <v>181</v>
      </c>
      <c r="DO324">
        <v>0</v>
      </c>
    </row>
    <row r="325" spans="1:119">
      <c r="A325">
        <f>ROW(Source!A134)</f>
        <v>134</v>
      </c>
      <c r="B325">
        <v>85260757</v>
      </c>
      <c r="C325">
        <v>85263494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89</v>
      </c>
      <c r="J325" t="s">
        <v>829</v>
      </c>
      <c r="K325" t="s">
        <v>90</v>
      </c>
      <c r="L325">
        <v>1346</v>
      </c>
      <c r="N325">
        <v>1009</v>
      </c>
      <c r="O325" t="s">
        <v>88</v>
      </c>
      <c r="P325" t="s">
        <v>88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181</v>
      </c>
      <c r="AT325">
        <v>0.03</v>
      </c>
      <c r="AU325" t="s">
        <v>181</v>
      </c>
      <c r="AV325">
        <v>0</v>
      </c>
      <c r="AW325">
        <v>2</v>
      </c>
      <c r="AX325">
        <v>85263507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181</v>
      </c>
      <c r="DE325" t="s">
        <v>181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181</v>
      </c>
      <c r="DM325">
        <v>0</v>
      </c>
      <c r="DN325" t="s">
        <v>181</v>
      </c>
      <c r="DO325">
        <v>0</v>
      </c>
    </row>
    <row r="326" spans="1:119">
      <c r="A326">
        <f>ROW(Source!A134)</f>
        <v>134</v>
      </c>
      <c r="B326">
        <v>85260757</v>
      </c>
      <c r="C326">
        <v>85263494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91</v>
      </c>
      <c r="J326" t="s">
        <v>770</v>
      </c>
      <c r="K326" t="s">
        <v>92</v>
      </c>
      <c r="L326">
        <v>1346</v>
      </c>
      <c r="N326">
        <v>1009</v>
      </c>
      <c r="O326" t="s">
        <v>88</v>
      </c>
      <c r="P326" t="s">
        <v>88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181</v>
      </c>
      <c r="AT326">
        <v>0.02</v>
      </c>
      <c r="AU326" t="s">
        <v>181</v>
      </c>
      <c r="AV326">
        <v>0</v>
      </c>
      <c r="AW326">
        <v>2</v>
      </c>
      <c r="AX326">
        <v>85263509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181</v>
      </c>
      <c r="DE326" t="s">
        <v>181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181</v>
      </c>
      <c r="DM326">
        <v>0</v>
      </c>
      <c r="DN326" t="s">
        <v>181</v>
      </c>
      <c r="DO326">
        <v>0</v>
      </c>
    </row>
    <row r="327" spans="1:119">
      <c r="A327">
        <f>ROW(Source!A135)</f>
        <v>135</v>
      </c>
      <c r="B327">
        <v>85260822</v>
      </c>
      <c r="C327">
        <v>85263520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77</v>
      </c>
      <c r="J327" t="s">
        <v>181</v>
      </c>
      <c r="K327" t="s">
        <v>78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181</v>
      </c>
      <c r="AT327">
        <v>7.75</v>
      </c>
      <c r="AU327" t="s">
        <v>181</v>
      </c>
      <c r="AV327">
        <v>1</v>
      </c>
      <c r="AW327">
        <v>2</v>
      </c>
      <c r="AX327">
        <v>85263528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181</v>
      </c>
      <c r="DE327" t="s">
        <v>181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181</v>
      </c>
      <c r="DM327">
        <v>0</v>
      </c>
      <c r="DN327" t="s">
        <v>181</v>
      </c>
      <c r="DO327">
        <v>0</v>
      </c>
    </row>
    <row r="328" spans="1:119">
      <c r="A328">
        <f>ROW(Source!A135)</f>
        <v>135</v>
      </c>
      <c r="B328">
        <v>85260822</v>
      </c>
      <c r="C328">
        <v>85263520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754</v>
      </c>
      <c r="J328" t="s">
        <v>181</v>
      </c>
      <c r="K328" t="s">
        <v>755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181</v>
      </c>
      <c r="AT328">
        <v>2.13</v>
      </c>
      <c r="AU328" t="s">
        <v>181</v>
      </c>
      <c r="AV328">
        <v>2</v>
      </c>
      <c r="AW328">
        <v>2</v>
      </c>
      <c r="AX328">
        <v>85263529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181</v>
      </c>
      <c r="DE328" t="s">
        <v>181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181</v>
      </c>
      <c r="DM328">
        <v>0</v>
      </c>
      <c r="DN328" t="s">
        <v>181</v>
      </c>
      <c r="DO328">
        <v>0</v>
      </c>
    </row>
    <row r="329" spans="1:119">
      <c r="A329">
        <f>ROW(Source!A135)</f>
        <v>135</v>
      </c>
      <c r="B329">
        <v>85260822</v>
      </c>
      <c r="C329">
        <v>85263520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79</v>
      </c>
      <c r="J329" t="s">
        <v>760</v>
      </c>
      <c r="K329" t="s">
        <v>80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181</v>
      </c>
      <c r="AT329">
        <v>1.63</v>
      </c>
      <c r="AU329" t="s">
        <v>181</v>
      </c>
      <c r="AV329">
        <v>1</v>
      </c>
      <c r="AW329">
        <v>2</v>
      </c>
      <c r="AX329">
        <v>85263530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181</v>
      </c>
      <c r="DE329" t="s">
        <v>181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81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85260822</v>
      </c>
      <c r="C330">
        <v>85263520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83</v>
      </c>
      <c r="J330" t="s">
        <v>757</v>
      </c>
      <c r="K330" t="s">
        <v>84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181</v>
      </c>
      <c r="AT330">
        <v>0.5</v>
      </c>
      <c r="AU330" t="s">
        <v>181</v>
      </c>
      <c r="AV330">
        <v>1</v>
      </c>
      <c r="AW330">
        <v>2</v>
      </c>
      <c r="AX330">
        <v>85263531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181</v>
      </c>
      <c r="DE330" t="s">
        <v>181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64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85260822</v>
      </c>
      <c r="C331">
        <v>85263520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86</v>
      </c>
      <c r="J331" t="s">
        <v>769</v>
      </c>
      <c r="K331" t="s">
        <v>87</v>
      </c>
      <c r="L331">
        <v>1346</v>
      </c>
      <c r="N331">
        <v>1009</v>
      </c>
      <c r="O331" t="s">
        <v>88</v>
      </c>
      <c r="P331" t="s">
        <v>88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181</v>
      </c>
      <c r="AT331">
        <v>0.1</v>
      </c>
      <c r="AU331" t="s">
        <v>181</v>
      </c>
      <c r="AV331">
        <v>0</v>
      </c>
      <c r="AW331">
        <v>2</v>
      </c>
      <c r="AX331">
        <v>85263532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181</v>
      </c>
      <c r="DE331" t="s">
        <v>181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181</v>
      </c>
      <c r="DM331">
        <v>0</v>
      </c>
      <c r="DN331" t="s">
        <v>181</v>
      </c>
      <c r="DO331">
        <v>0</v>
      </c>
    </row>
    <row r="332" spans="1:119">
      <c r="A332">
        <f>ROW(Source!A135)</f>
        <v>135</v>
      </c>
      <c r="B332">
        <v>85260822</v>
      </c>
      <c r="C332">
        <v>85263520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89</v>
      </c>
      <c r="J332" t="s">
        <v>829</v>
      </c>
      <c r="K332" t="s">
        <v>90</v>
      </c>
      <c r="L332">
        <v>1346</v>
      </c>
      <c r="N332">
        <v>1009</v>
      </c>
      <c r="O332" t="s">
        <v>88</v>
      </c>
      <c r="P332" t="s">
        <v>88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181</v>
      </c>
      <c r="AT332">
        <v>0.03</v>
      </c>
      <c r="AU332" t="s">
        <v>181</v>
      </c>
      <c r="AV332">
        <v>0</v>
      </c>
      <c r="AW332">
        <v>2</v>
      </c>
      <c r="AX332">
        <v>85263533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181</v>
      </c>
      <c r="DE332" t="s">
        <v>181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181</v>
      </c>
      <c r="DM332">
        <v>0</v>
      </c>
      <c r="DN332" t="s">
        <v>181</v>
      </c>
      <c r="DO332">
        <v>0</v>
      </c>
    </row>
    <row r="333" spans="1:119">
      <c r="A333">
        <f>ROW(Source!A135)</f>
        <v>135</v>
      </c>
      <c r="B333">
        <v>85260822</v>
      </c>
      <c r="C333">
        <v>85263520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91</v>
      </c>
      <c r="J333" t="s">
        <v>770</v>
      </c>
      <c r="K333" t="s">
        <v>92</v>
      </c>
      <c r="L333">
        <v>1346</v>
      </c>
      <c r="N333">
        <v>1009</v>
      </c>
      <c r="O333" t="s">
        <v>88</v>
      </c>
      <c r="P333" t="s">
        <v>88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181</v>
      </c>
      <c r="AT333">
        <v>0.02</v>
      </c>
      <c r="AU333" t="s">
        <v>181</v>
      </c>
      <c r="AV333">
        <v>0</v>
      </c>
      <c r="AW333">
        <v>2</v>
      </c>
      <c r="AX333">
        <v>85263535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181</v>
      </c>
      <c r="DE333" t="s">
        <v>181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181</v>
      </c>
      <c r="DM333">
        <v>0</v>
      </c>
      <c r="DN333" t="s">
        <v>181</v>
      </c>
      <c r="DO333">
        <v>0</v>
      </c>
    </row>
    <row r="334" spans="1:119">
      <c r="A334">
        <f>ROW(Source!A136)</f>
        <v>136</v>
      </c>
      <c r="B334">
        <v>85260757</v>
      </c>
      <c r="C334">
        <v>85263520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77</v>
      </c>
      <c r="J334" t="s">
        <v>181</v>
      </c>
      <c r="K334" t="s">
        <v>78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181</v>
      </c>
      <c r="AT334">
        <v>7.75</v>
      </c>
      <c r="AU334" t="s">
        <v>181</v>
      </c>
      <c r="AV334">
        <v>1</v>
      </c>
      <c r="AW334">
        <v>2</v>
      </c>
      <c r="AX334">
        <v>85263528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181</v>
      </c>
      <c r="DE334" t="s">
        <v>181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181</v>
      </c>
      <c r="DM334">
        <v>0</v>
      </c>
      <c r="DN334" t="s">
        <v>181</v>
      </c>
      <c r="DO334">
        <v>0</v>
      </c>
    </row>
    <row r="335" spans="1:119">
      <c r="A335">
        <f>ROW(Source!A136)</f>
        <v>136</v>
      </c>
      <c r="B335">
        <v>85260757</v>
      </c>
      <c r="C335">
        <v>85263520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754</v>
      </c>
      <c r="J335" t="s">
        <v>181</v>
      </c>
      <c r="K335" t="s">
        <v>755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181</v>
      </c>
      <c r="AT335">
        <v>2.13</v>
      </c>
      <c r="AU335" t="s">
        <v>181</v>
      </c>
      <c r="AV335">
        <v>2</v>
      </c>
      <c r="AW335">
        <v>2</v>
      </c>
      <c r="AX335">
        <v>85263529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181</v>
      </c>
      <c r="DE335" t="s">
        <v>181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181</v>
      </c>
      <c r="DM335">
        <v>0</v>
      </c>
      <c r="DN335" t="s">
        <v>181</v>
      </c>
      <c r="DO335">
        <v>0</v>
      </c>
    </row>
    <row r="336" spans="1:119">
      <c r="A336">
        <f>ROW(Source!A136)</f>
        <v>136</v>
      </c>
      <c r="B336">
        <v>85260757</v>
      </c>
      <c r="C336">
        <v>85263520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79</v>
      </c>
      <c r="J336" t="s">
        <v>760</v>
      </c>
      <c r="K336" t="s">
        <v>80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181</v>
      </c>
      <c r="AT336">
        <v>1.63</v>
      </c>
      <c r="AU336" t="s">
        <v>181</v>
      </c>
      <c r="AV336">
        <v>1</v>
      </c>
      <c r="AW336">
        <v>2</v>
      </c>
      <c r="AX336">
        <v>85263530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181</v>
      </c>
      <c r="DE336" t="s">
        <v>181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81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85260757</v>
      </c>
      <c r="C337">
        <v>85263520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83</v>
      </c>
      <c r="J337" t="s">
        <v>757</v>
      </c>
      <c r="K337" t="s">
        <v>84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181</v>
      </c>
      <c r="AT337">
        <v>0.5</v>
      </c>
      <c r="AU337" t="s">
        <v>181</v>
      </c>
      <c r="AV337">
        <v>1</v>
      </c>
      <c r="AW337">
        <v>2</v>
      </c>
      <c r="AX337">
        <v>85263531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181</v>
      </c>
      <c r="DE337" t="s">
        <v>181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64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85260757</v>
      </c>
      <c r="C338">
        <v>85263520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86</v>
      </c>
      <c r="J338" t="s">
        <v>769</v>
      </c>
      <c r="K338" t="s">
        <v>87</v>
      </c>
      <c r="L338">
        <v>1346</v>
      </c>
      <c r="N338">
        <v>1009</v>
      </c>
      <c r="O338" t="s">
        <v>88</v>
      </c>
      <c r="P338" t="s">
        <v>88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181</v>
      </c>
      <c r="AT338">
        <v>0.1</v>
      </c>
      <c r="AU338" t="s">
        <v>181</v>
      </c>
      <c r="AV338">
        <v>0</v>
      </c>
      <c r="AW338">
        <v>2</v>
      </c>
      <c r="AX338">
        <v>85263532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181</v>
      </c>
      <c r="DE338" t="s">
        <v>181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181</v>
      </c>
      <c r="DM338">
        <v>0</v>
      </c>
      <c r="DN338" t="s">
        <v>181</v>
      </c>
      <c r="DO338">
        <v>0</v>
      </c>
    </row>
    <row r="339" spans="1:119">
      <c r="A339">
        <f>ROW(Source!A136)</f>
        <v>136</v>
      </c>
      <c r="B339">
        <v>85260757</v>
      </c>
      <c r="C339">
        <v>85263520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89</v>
      </c>
      <c r="J339" t="s">
        <v>829</v>
      </c>
      <c r="K339" t="s">
        <v>90</v>
      </c>
      <c r="L339">
        <v>1346</v>
      </c>
      <c r="N339">
        <v>1009</v>
      </c>
      <c r="O339" t="s">
        <v>88</v>
      </c>
      <c r="P339" t="s">
        <v>88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181</v>
      </c>
      <c r="AT339">
        <v>0.03</v>
      </c>
      <c r="AU339" t="s">
        <v>181</v>
      </c>
      <c r="AV339">
        <v>0</v>
      </c>
      <c r="AW339">
        <v>2</v>
      </c>
      <c r="AX339">
        <v>85263533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181</v>
      </c>
      <c r="DE339" t="s">
        <v>181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181</v>
      </c>
      <c r="DM339">
        <v>0</v>
      </c>
      <c r="DN339" t="s">
        <v>181</v>
      </c>
      <c r="DO339">
        <v>0</v>
      </c>
    </row>
    <row r="340" spans="1:119">
      <c r="A340">
        <f>ROW(Source!A136)</f>
        <v>136</v>
      </c>
      <c r="B340">
        <v>85260757</v>
      </c>
      <c r="C340">
        <v>85263520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91</v>
      </c>
      <c r="J340" t="s">
        <v>770</v>
      </c>
      <c r="K340" t="s">
        <v>92</v>
      </c>
      <c r="L340">
        <v>1346</v>
      </c>
      <c r="N340">
        <v>1009</v>
      </c>
      <c r="O340" t="s">
        <v>88</v>
      </c>
      <c r="P340" t="s">
        <v>88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181</v>
      </c>
      <c r="AT340">
        <v>0.02</v>
      </c>
      <c r="AU340" t="s">
        <v>181</v>
      </c>
      <c r="AV340">
        <v>0</v>
      </c>
      <c r="AW340">
        <v>2</v>
      </c>
      <c r="AX340">
        <v>85263535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181</v>
      </c>
      <c r="DE340" t="s">
        <v>181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181</v>
      </c>
      <c r="DM340">
        <v>0</v>
      </c>
      <c r="DN340" t="s">
        <v>181</v>
      </c>
      <c r="DO340">
        <v>0</v>
      </c>
    </row>
    <row r="341" spans="1:119">
      <c r="A341">
        <f>ROW(Source!A137)</f>
        <v>137</v>
      </c>
      <c r="B341">
        <v>85260822</v>
      </c>
      <c r="C341">
        <v>85263547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97</v>
      </c>
      <c r="J341" t="s">
        <v>181</v>
      </c>
      <c r="K341" t="s">
        <v>98</v>
      </c>
      <c r="L341">
        <v>1369</v>
      </c>
      <c r="N341">
        <v>1013</v>
      </c>
      <c r="O341" t="s">
        <v>99</v>
      </c>
      <c r="P341" t="s">
        <v>99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181</v>
      </c>
      <c r="AT341">
        <v>0.99</v>
      </c>
      <c r="AU341" t="s">
        <v>392</v>
      </c>
      <c r="AV341">
        <v>1</v>
      </c>
      <c r="AW341">
        <v>2</v>
      </c>
      <c r="AX341">
        <v>85263558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181</v>
      </c>
      <c r="DE341" t="s">
        <v>181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181</v>
      </c>
      <c r="DM341">
        <v>0</v>
      </c>
      <c r="DN341" t="s">
        <v>181</v>
      </c>
      <c r="DO341">
        <v>0</v>
      </c>
    </row>
    <row r="342" spans="1:119">
      <c r="A342">
        <f>ROW(Source!A137)</f>
        <v>137</v>
      </c>
      <c r="B342">
        <v>85260822</v>
      </c>
      <c r="C342">
        <v>85263547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100</v>
      </c>
      <c r="J342" t="s">
        <v>181</v>
      </c>
      <c r="K342" t="s">
        <v>101</v>
      </c>
      <c r="L342">
        <v>1369</v>
      </c>
      <c r="N342">
        <v>1013</v>
      </c>
      <c r="O342" t="s">
        <v>99</v>
      </c>
      <c r="P342" t="s">
        <v>99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181</v>
      </c>
      <c r="AT342">
        <v>47.29</v>
      </c>
      <c r="AU342" t="s">
        <v>392</v>
      </c>
      <c r="AV342">
        <v>1</v>
      </c>
      <c r="AW342">
        <v>2</v>
      </c>
      <c r="AX342">
        <v>85263559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181</v>
      </c>
      <c r="DE342" t="s">
        <v>181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181</v>
      </c>
      <c r="DM342">
        <v>0</v>
      </c>
      <c r="DN342" t="s">
        <v>181</v>
      </c>
      <c r="DO342">
        <v>0</v>
      </c>
    </row>
    <row r="343" spans="1:119">
      <c r="A343">
        <f>ROW(Source!A137)</f>
        <v>137</v>
      </c>
      <c r="B343">
        <v>85260822</v>
      </c>
      <c r="C343">
        <v>85263547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102</v>
      </c>
      <c r="J343" t="s">
        <v>181</v>
      </c>
      <c r="K343" t="s">
        <v>103</v>
      </c>
      <c r="L343">
        <v>1369</v>
      </c>
      <c r="N343">
        <v>1013</v>
      </c>
      <c r="O343" t="s">
        <v>99</v>
      </c>
      <c r="P343" t="s">
        <v>99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181</v>
      </c>
      <c r="AT343">
        <v>23.42</v>
      </c>
      <c r="AU343" t="s">
        <v>392</v>
      </c>
      <c r="AV343">
        <v>1</v>
      </c>
      <c r="AW343">
        <v>2</v>
      </c>
      <c r="AX343">
        <v>85263560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181</v>
      </c>
      <c r="DE343" t="s">
        <v>181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181</v>
      </c>
      <c r="DM343">
        <v>0</v>
      </c>
      <c r="DN343" t="s">
        <v>181</v>
      </c>
      <c r="DO343">
        <v>0</v>
      </c>
    </row>
    <row r="344" spans="1:119">
      <c r="A344">
        <f>ROW(Source!A137)</f>
        <v>137</v>
      </c>
      <c r="B344">
        <v>85260822</v>
      </c>
      <c r="C344">
        <v>85263547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104</v>
      </c>
      <c r="J344" t="s">
        <v>181</v>
      </c>
      <c r="K344" t="s">
        <v>105</v>
      </c>
      <c r="L344">
        <v>1369</v>
      </c>
      <c r="N344">
        <v>1013</v>
      </c>
      <c r="O344" t="s">
        <v>99</v>
      </c>
      <c r="P344" t="s">
        <v>99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181</v>
      </c>
      <c r="AT344">
        <v>23.42</v>
      </c>
      <c r="AU344" t="s">
        <v>392</v>
      </c>
      <c r="AV344">
        <v>1</v>
      </c>
      <c r="AW344">
        <v>2</v>
      </c>
      <c r="AX344">
        <v>85263561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181</v>
      </c>
      <c r="DE344" t="s">
        <v>181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181</v>
      </c>
      <c r="DM344">
        <v>0</v>
      </c>
      <c r="DN344" t="s">
        <v>181</v>
      </c>
      <c r="DO344">
        <v>0</v>
      </c>
    </row>
    <row r="345" spans="1:119">
      <c r="A345">
        <f>ROW(Source!A137)</f>
        <v>137</v>
      </c>
      <c r="B345">
        <v>85260822</v>
      </c>
      <c r="C345">
        <v>85263547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754</v>
      </c>
      <c r="J345" t="s">
        <v>181</v>
      </c>
      <c r="K345" t="s">
        <v>755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181</v>
      </c>
      <c r="AT345">
        <v>24.89</v>
      </c>
      <c r="AU345" t="s">
        <v>392</v>
      </c>
      <c r="AV345">
        <v>2</v>
      </c>
      <c r="AW345">
        <v>2</v>
      </c>
      <c r="AX345">
        <v>85263562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181</v>
      </c>
      <c r="DE345" t="s">
        <v>181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181</v>
      </c>
      <c r="DM345">
        <v>0</v>
      </c>
      <c r="DN345" t="s">
        <v>181</v>
      </c>
      <c r="DO345">
        <v>0</v>
      </c>
    </row>
    <row r="346" spans="1:119">
      <c r="A346">
        <f>ROW(Source!A137)</f>
        <v>137</v>
      </c>
      <c r="B346">
        <v>85260822</v>
      </c>
      <c r="C346">
        <v>85263547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55</v>
      </c>
      <c r="J346" t="s">
        <v>763</v>
      </c>
      <c r="K346" t="s">
        <v>56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181</v>
      </c>
      <c r="AT346">
        <v>0.75</v>
      </c>
      <c r="AU346" t="s">
        <v>392</v>
      </c>
      <c r="AV346">
        <v>1</v>
      </c>
      <c r="AW346">
        <v>2</v>
      </c>
      <c r="AX346">
        <v>85263563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181</v>
      </c>
      <c r="DE346" t="s">
        <v>181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58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85260822</v>
      </c>
      <c r="C347">
        <v>85263547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106</v>
      </c>
      <c r="J347" t="s">
        <v>830</v>
      </c>
      <c r="K347" t="s">
        <v>107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181</v>
      </c>
      <c r="AT347">
        <v>0.81</v>
      </c>
      <c r="AU347" t="s">
        <v>392</v>
      </c>
      <c r="AV347">
        <v>1</v>
      </c>
      <c r="AW347">
        <v>2</v>
      </c>
      <c r="AX347">
        <v>85263564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181</v>
      </c>
      <c r="DE347" t="s">
        <v>181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181</v>
      </c>
      <c r="DM347">
        <v>0</v>
      </c>
      <c r="DN347" t="s">
        <v>181</v>
      </c>
      <c r="DO347">
        <v>0</v>
      </c>
    </row>
    <row r="348" spans="1:119">
      <c r="A348">
        <f>ROW(Source!A137)</f>
        <v>137</v>
      </c>
      <c r="B348">
        <v>85260822</v>
      </c>
      <c r="C348">
        <v>85263547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108</v>
      </c>
      <c r="J348" t="s">
        <v>756</v>
      </c>
      <c r="K348" t="s">
        <v>109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181</v>
      </c>
      <c r="AT348">
        <v>22.74</v>
      </c>
      <c r="AU348" t="s">
        <v>392</v>
      </c>
      <c r="AV348">
        <v>1</v>
      </c>
      <c r="AW348">
        <v>2</v>
      </c>
      <c r="AX348">
        <v>85263565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181</v>
      </c>
      <c r="DE348" t="s">
        <v>181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64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85260822</v>
      </c>
      <c r="C349">
        <v>85263547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83</v>
      </c>
      <c r="J349" t="s">
        <v>757</v>
      </c>
      <c r="K349" t="s">
        <v>84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181</v>
      </c>
      <c r="AT349">
        <v>0.59</v>
      </c>
      <c r="AU349" t="s">
        <v>392</v>
      </c>
      <c r="AV349">
        <v>1</v>
      </c>
      <c r="AW349">
        <v>2</v>
      </c>
      <c r="AX349">
        <v>85263566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181</v>
      </c>
      <c r="DE349" t="s">
        <v>181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64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85260822</v>
      </c>
      <c r="C350">
        <v>85263547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110</v>
      </c>
      <c r="J350" t="s">
        <v>831</v>
      </c>
      <c r="K350" t="s">
        <v>111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181</v>
      </c>
      <c r="AT350">
        <v>0.81</v>
      </c>
      <c r="AU350" t="s">
        <v>392</v>
      </c>
      <c r="AV350">
        <v>1</v>
      </c>
      <c r="AW350">
        <v>2</v>
      </c>
      <c r="AX350">
        <v>85263567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181</v>
      </c>
      <c r="DE350" t="s">
        <v>181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64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85260757</v>
      </c>
      <c r="C351">
        <v>85263547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97</v>
      </c>
      <c r="J351" t="s">
        <v>181</v>
      </c>
      <c r="K351" t="s">
        <v>98</v>
      </c>
      <c r="L351">
        <v>1369</v>
      </c>
      <c r="N351">
        <v>1013</v>
      </c>
      <c r="O351" t="s">
        <v>99</v>
      </c>
      <c r="P351" t="s">
        <v>99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181</v>
      </c>
      <c r="AT351">
        <v>0.99</v>
      </c>
      <c r="AU351" t="s">
        <v>392</v>
      </c>
      <c r="AV351">
        <v>1</v>
      </c>
      <c r="AW351">
        <v>2</v>
      </c>
      <c r="AX351">
        <v>85263558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181</v>
      </c>
      <c r="DE351" t="s">
        <v>181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181</v>
      </c>
      <c r="DM351">
        <v>0</v>
      </c>
      <c r="DN351" t="s">
        <v>181</v>
      </c>
      <c r="DO351">
        <v>0</v>
      </c>
    </row>
    <row r="352" spans="1:119">
      <c r="A352">
        <f>ROW(Source!A138)</f>
        <v>138</v>
      </c>
      <c r="B352">
        <v>85260757</v>
      </c>
      <c r="C352">
        <v>85263547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100</v>
      </c>
      <c r="J352" t="s">
        <v>181</v>
      </c>
      <c r="K352" t="s">
        <v>101</v>
      </c>
      <c r="L352">
        <v>1369</v>
      </c>
      <c r="N352">
        <v>1013</v>
      </c>
      <c r="O352" t="s">
        <v>99</v>
      </c>
      <c r="P352" t="s">
        <v>99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181</v>
      </c>
      <c r="AT352">
        <v>47.29</v>
      </c>
      <c r="AU352" t="s">
        <v>392</v>
      </c>
      <c r="AV352">
        <v>1</v>
      </c>
      <c r="AW352">
        <v>2</v>
      </c>
      <c r="AX352">
        <v>85263559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181</v>
      </c>
      <c r="DE352" t="s">
        <v>181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181</v>
      </c>
      <c r="DM352">
        <v>0</v>
      </c>
      <c r="DN352" t="s">
        <v>181</v>
      </c>
      <c r="DO352">
        <v>0</v>
      </c>
    </row>
    <row r="353" spans="1:119">
      <c r="A353">
        <f>ROW(Source!A138)</f>
        <v>138</v>
      </c>
      <c r="B353">
        <v>85260757</v>
      </c>
      <c r="C353">
        <v>85263547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102</v>
      </c>
      <c r="J353" t="s">
        <v>181</v>
      </c>
      <c r="K353" t="s">
        <v>103</v>
      </c>
      <c r="L353">
        <v>1369</v>
      </c>
      <c r="N353">
        <v>1013</v>
      </c>
      <c r="O353" t="s">
        <v>99</v>
      </c>
      <c r="P353" t="s">
        <v>99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181</v>
      </c>
      <c r="AT353">
        <v>23.42</v>
      </c>
      <c r="AU353" t="s">
        <v>392</v>
      </c>
      <c r="AV353">
        <v>1</v>
      </c>
      <c r="AW353">
        <v>2</v>
      </c>
      <c r="AX353">
        <v>85263560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181</v>
      </c>
      <c r="DE353" t="s">
        <v>181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181</v>
      </c>
      <c r="DM353">
        <v>0</v>
      </c>
      <c r="DN353" t="s">
        <v>181</v>
      </c>
      <c r="DO353">
        <v>0</v>
      </c>
    </row>
    <row r="354" spans="1:119">
      <c r="A354">
        <f>ROW(Source!A138)</f>
        <v>138</v>
      </c>
      <c r="B354">
        <v>85260757</v>
      </c>
      <c r="C354">
        <v>85263547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104</v>
      </c>
      <c r="J354" t="s">
        <v>181</v>
      </c>
      <c r="K354" t="s">
        <v>105</v>
      </c>
      <c r="L354">
        <v>1369</v>
      </c>
      <c r="N354">
        <v>1013</v>
      </c>
      <c r="O354" t="s">
        <v>99</v>
      </c>
      <c r="P354" t="s">
        <v>99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181</v>
      </c>
      <c r="AT354">
        <v>23.42</v>
      </c>
      <c r="AU354" t="s">
        <v>392</v>
      </c>
      <c r="AV354">
        <v>1</v>
      </c>
      <c r="AW354">
        <v>2</v>
      </c>
      <c r="AX354">
        <v>85263561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181</v>
      </c>
      <c r="DE354" t="s">
        <v>181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181</v>
      </c>
      <c r="DM354">
        <v>0</v>
      </c>
      <c r="DN354" t="s">
        <v>181</v>
      </c>
      <c r="DO354">
        <v>0</v>
      </c>
    </row>
    <row r="355" spans="1:119">
      <c r="A355">
        <f>ROW(Source!A138)</f>
        <v>138</v>
      </c>
      <c r="B355">
        <v>85260757</v>
      </c>
      <c r="C355">
        <v>85263547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754</v>
      </c>
      <c r="J355" t="s">
        <v>181</v>
      </c>
      <c r="K355" t="s">
        <v>755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181</v>
      </c>
      <c r="AT355">
        <v>24.89</v>
      </c>
      <c r="AU355" t="s">
        <v>392</v>
      </c>
      <c r="AV355">
        <v>2</v>
      </c>
      <c r="AW355">
        <v>2</v>
      </c>
      <c r="AX355">
        <v>85263562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181</v>
      </c>
      <c r="DE355" t="s">
        <v>181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181</v>
      </c>
      <c r="DM355">
        <v>0</v>
      </c>
      <c r="DN355" t="s">
        <v>181</v>
      </c>
      <c r="DO355">
        <v>0</v>
      </c>
    </row>
    <row r="356" spans="1:119">
      <c r="A356">
        <f>ROW(Source!A138)</f>
        <v>138</v>
      </c>
      <c r="B356">
        <v>85260757</v>
      </c>
      <c r="C356">
        <v>85263547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55</v>
      </c>
      <c r="J356" t="s">
        <v>763</v>
      </c>
      <c r="K356" t="s">
        <v>56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181</v>
      </c>
      <c r="AT356">
        <v>0.75</v>
      </c>
      <c r="AU356" t="s">
        <v>392</v>
      </c>
      <c r="AV356">
        <v>1</v>
      </c>
      <c r="AW356">
        <v>2</v>
      </c>
      <c r="AX356">
        <v>85263563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181</v>
      </c>
      <c r="DE356" t="s">
        <v>181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58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85260757</v>
      </c>
      <c r="C357">
        <v>85263547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106</v>
      </c>
      <c r="J357" t="s">
        <v>830</v>
      </c>
      <c r="K357" t="s">
        <v>107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181</v>
      </c>
      <c r="AT357">
        <v>0.81</v>
      </c>
      <c r="AU357" t="s">
        <v>392</v>
      </c>
      <c r="AV357">
        <v>1</v>
      </c>
      <c r="AW357">
        <v>2</v>
      </c>
      <c r="AX357">
        <v>85263564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181</v>
      </c>
      <c r="DE357" t="s">
        <v>181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181</v>
      </c>
      <c r="DM357">
        <v>0</v>
      </c>
      <c r="DN357" t="s">
        <v>181</v>
      </c>
      <c r="DO357">
        <v>0</v>
      </c>
    </row>
    <row r="358" spans="1:119">
      <c r="A358">
        <f>ROW(Source!A138)</f>
        <v>138</v>
      </c>
      <c r="B358">
        <v>85260757</v>
      </c>
      <c r="C358">
        <v>85263547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108</v>
      </c>
      <c r="J358" t="s">
        <v>756</v>
      </c>
      <c r="K358" t="s">
        <v>109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181</v>
      </c>
      <c r="AT358">
        <v>22.74</v>
      </c>
      <c r="AU358" t="s">
        <v>392</v>
      </c>
      <c r="AV358">
        <v>1</v>
      </c>
      <c r="AW358">
        <v>2</v>
      </c>
      <c r="AX358">
        <v>85263565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181</v>
      </c>
      <c r="DE358" t="s">
        <v>181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64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85260757</v>
      </c>
      <c r="C359">
        <v>85263547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83</v>
      </c>
      <c r="J359" t="s">
        <v>757</v>
      </c>
      <c r="K359" t="s">
        <v>84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181</v>
      </c>
      <c r="AT359">
        <v>0.59</v>
      </c>
      <c r="AU359" t="s">
        <v>392</v>
      </c>
      <c r="AV359">
        <v>1</v>
      </c>
      <c r="AW359">
        <v>2</v>
      </c>
      <c r="AX359">
        <v>85263566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181</v>
      </c>
      <c r="DE359" t="s">
        <v>181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64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85260757</v>
      </c>
      <c r="C360">
        <v>85263547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110</v>
      </c>
      <c r="J360" t="s">
        <v>831</v>
      </c>
      <c r="K360" t="s">
        <v>111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181</v>
      </c>
      <c r="AT360">
        <v>0.81</v>
      </c>
      <c r="AU360" t="s">
        <v>392</v>
      </c>
      <c r="AV360">
        <v>1</v>
      </c>
      <c r="AW360">
        <v>2</v>
      </c>
      <c r="AX360">
        <v>85263567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181</v>
      </c>
      <c r="DE360" t="s">
        <v>181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64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85260822</v>
      </c>
      <c r="C361">
        <v>85263571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100</v>
      </c>
      <c r="J361" t="s">
        <v>181</v>
      </c>
      <c r="K361" t="s">
        <v>101</v>
      </c>
      <c r="L361">
        <v>1369</v>
      </c>
      <c r="N361">
        <v>1013</v>
      </c>
      <c r="O361" t="s">
        <v>99</v>
      </c>
      <c r="P361" t="s">
        <v>99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181</v>
      </c>
      <c r="AT361">
        <v>0.91</v>
      </c>
      <c r="AU361" t="s">
        <v>392</v>
      </c>
      <c r="AV361">
        <v>1</v>
      </c>
      <c r="AW361">
        <v>2</v>
      </c>
      <c r="AX361">
        <v>85263577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181</v>
      </c>
      <c r="DE361" t="s">
        <v>181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181</v>
      </c>
      <c r="DM361">
        <v>0</v>
      </c>
      <c r="DN361" t="s">
        <v>181</v>
      </c>
      <c r="DO361">
        <v>0</v>
      </c>
    </row>
    <row r="362" spans="1:119">
      <c r="A362">
        <f>ROW(Source!A139)</f>
        <v>139</v>
      </c>
      <c r="B362">
        <v>85260822</v>
      </c>
      <c r="C362">
        <v>85263571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102</v>
      </c>
      <c r="J362" t="s">
        <v>181</v>
      </c>
      <c r="K362" t="s">
        <v>103</v>
      </c>
      <c r="L362">
        <v>1369</v>
      </c>
      <c r="N362">
        <v>1013</v>
      </c>
      <c r="O362" t="s">
        <v>99</v>
      </c>
      <c r="P362" t="s">
        <v>99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181</v>
      </c>
      <c r="AT362">
        <v>0.45</v>
      </c>
      <c r="AU362" t="s">
        <v>392</v>
      </c>
      <c r="AV362">
        <v>1</v>
      </c>
      <c r="AW362">
        <v>2</v>
      </c>
      <c r="AX362">
        <v>85263578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181</v>
      </c>
      <c r="DE362" t="s">
        <v>181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181</v>
      </c>
      <c r="DM362">
        <v>0</v>
      </c>
      <c r="DN362" t="s">
        <v>181</v>
      </c>
      <c r="DO362">
        <v>0</v>
      </c>
    </row>
    <row r="363" spans="1:119">
      <c r="A363">
        <f>ROW(Source!A139)</f>
        <v>139</v>
      </c>
      <c r="B363">
        <v>85260822</v>
      </c>
      <c r="C363">
        <v>85263571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104</v>
      </c>
      <c r="J363" t="s">
        <v>181</v>
      </c>
      <c r="K363" t="s">
        <v>105</v>
      </c>
      <c r="L363">
        <v>1369</v>
      </c>
      <c r="N363">
        <v>1013</v>
      </c>
      <c r="O363" t="s">
        <v>99</v>
      </c>
      <c r="P363" t="s">
        <v>99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181</v>
      </c>
      <c r="AT363">
        <v>0.45</v>
      </c>
      <c r="AU363" t="s">
        <v>392</v>
      </c>
      <c r="AV363">
        <v>1</v>
      </c>
      <c r="AW363">
        <v>2</v>
      </c>
      <c r="AX363">
        <v>85263579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181</v>
      </c>
      <c r="DE363" t="s">
        <v>181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181</v>
      </c>
      <c r="DM363">
        <v>0</v>
      </c>
      <c r="DN363" t="s">
        <v>181</v>
      </c>
      <c r="DO363">
        <v>0</v>
      </c>
    </row>
    <row r="364" spans="1:119">
      <c r="A364">
        <f>ROW(Source!A139)</f>
        <v>139</v>
      </c>
      <c r="B364">
        <v>85260822</v>
      </c>
      <c r="C364">
        <v>85263571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754</v>
      </c>
      <c r="J364" t="s">
        <v>181</v>
      </c>
      <c r="K364" t="s">
        <v>755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181</v>
      </c>
      <c r="AT364">
        <v>0.44</v>
      </c>
      <c r="AU364" t="s">
        <v>392</v>
      </c>
      <c r="AV364">
        <v>2</v>
      </c>
      <c r="AW364">
        <v>2</v>
      </c>
      <c r="AX364">
        <v>85263580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181</v>
      </c>
      <c r="DE364" t="s">
        <v>181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181</v>
      </c>
      <c r="DM364">
        <v>0</v>
      </c>
      <c r="DN364" t="s">
        <v>181</v>
      </c>
      <c r="DO364">
        <v>0</v>
      </c>
    </row>
    <row r="365" spans="1:119">
      <c r="A365">
        <f>ROW(Source!A139)</f>
        <v>139</v>
      </c>
      <c r="B365">
        <v>85260822</v>
      </c>
      <c r="C365">
        <v>85263571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108</v>
      </c>
      <c r="J365" t="s">
        <v>756</v>
      </c>
      <c r="K365" t="s">
        <v>109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181</v>
      </c>
      <c r="AT365">
        <v>0.44</v>
      </c>
      <c r="AU365" t="s">
        <v>392</v>
      </c>
      <c r="AV365">
        <v>1</v>
      </c>
      <c r="AW365">
        <v>2</v>
      </c>
      <c r="AX365">
        <v>85263581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181</v>
      </c>
      <c r="DE365" t="s">
        <v>181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64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85260757</v>
      </c>
      <c r="C366">
        <v>85263571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100</v>
      </c>
      <c r="J366" t="s">
        <v>181</v>
      </c>
      <c r="K366" t="s">
        <v>101</v>
      </c>
      <c r="L366">
        <v>1369</v>
      </c>
      <c r="N366">
        <v>1013</v>
      </c>
      <c r="O366" t="s">
        <v>99</v>
      </c>
      <c r="P366" t="s">
        <v>99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181</v>
      </c>
      <c r="AT366">
        <v>0.91</v>
      </c>
      <c r="AU366" t="s">
        <v>392</v>
      </c>
      <c r="AV366">
        <v>1</v>
      </c>
      <c r="AW366">
        <v>2</v>
      </c>
      <c r="AX366">
        <v>85263577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181</v>
      </c>
      <c r="DE366" t="s">
        <v>181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181</v>
      </c>
      <c r="DM366">
        <v>0</v>
      </c>
      <c r="DN366" t="s">
        <v>181</v>
      </c>
      <c r="DO366">
        <v>0</v>
      </c>
    </row>
    <row r="367" spans="1:119">
      <c r="A367">
        <f>ROW(Source!A140)</f>
        <v>140</v>
      </c>
      <c r="B367">
        <v>85260757</v>
      </c>
      <c r="C367">
        <v>85263571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102</v>
      </c>
      <c r="J367" t="s">
        <v>181</v>
      </c>
      <c r="K367" t="s">
        <v>103</v>
      </c>
      <c r="L367">
        <v>1369</v>
      </c>
      <c r="N367">
        <v>1013</v>
      </c>
      <c r="O367" t="s">
        <v>99</v>
      </c>
      <c r="P367" t="s">
        <v>99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181</v>
      </c>
      <c r="AT367">
        <v>0.45</v>
      </c>
      <c r="AU367" t="s">
        <v>392</v>
      </c>
      <c r="AV367">
        <v>1</v>
      </c>
      <c r="AW367">
        <v>2</v>
      </c>
      <c r="AX367">
        <v>85263578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181</v>
      </c>
      <c r="DE367" t="s">
        <v>181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181</v>
      </c>
      <c r="DM367">
        <v>0</v>
      </c>
      <c r="DN367" t="s">
        <v>181</v>
      </c>
      <c r="DO367">
        <v>0</v>
      </c>
    </row>
    <row r="368" spans="1:119">
      <c r="A368">
        <f>ROW(Source!A140)</f>
        <v>140</v>
      </c>
      <c r="B368">
        <v>85260757</v>
      </c>
      <c r="C368">
        <v>85263571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104</v>
      </c>
      <c r="J368" t="s">
        <v>181</v>
      </c>
      <c r="K368" t="s">
        <v>105</v>
      </c>
      <c r="L368">
        <v>1369</v>
      </c>
      <c r="N368">
        <v>1013</v>
      </c>
      <c r="O368" t="s">
        <v>99</v>
      </c>
      <c r="P368" t="s">
        <v>99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181</v>
      </c>
      <c r="AT368">
        <v>0.45</v>
      </c>
      <c r="AU368" t="s">
        <v>392</v>
      </c>
      <c r="AV368">
        <v>1</v>
      </c>
      <c r="AW368">
        <v>2</v>
      </c>
      <c r="AX368">
        <v>85263579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181</v>
      </c>
      <c r="DE368" t="s">
        <v>181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181</v>
      </c>
      <c r="DM368">
        <v>0</v>
      </c>
      <c r="DN368" t="s">
        <v>181</v>
      </c>
      <c r="DO368">
        <v>0</v>
      </c>
    </row>
    <row r="369" spans="1:119">
      <c r="A369">
        <f>ROW(Source!A140)</f>
        <v>140</v>
      </c>
      <c r="B369">
        <v>85260757</v>
      </c>
      <c r="C369">
        <v>85263571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754</v>
      </c>
      <c r="J369" t="s">
        <v>181</v>
      </c>
      <c r="K369" t="s">
        <v>755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181</v>
      </c>
      <c r="AT369">
        <v>0.44</v>
      </c>
      <c r="AU369" t="s">
        <v>392</v>
      </c>
      <c r="AV369">
        <v>2</v>
      </c>
      <c r="AW369">
        <v>2</v>
      </c>
      <c r="AX369">
        <v>85263580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181</v>
      </c>
      <c r="DE369" t="s">
        <v>181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181</v>
      </c>
      <c r="DM369">
        <v>0</v>
      </c>
      <c r="DN369" t="s">
        <v>181</v>
      </c>
      <c r="DO369">
        <v>0</v>
      </c>
    </row>
    <row r="370" spans="1:119">
      <c r="A370">
        <f>ROW(Source!A140)</f>
        <v>140</v>
      </c>
      <c r="B370">
        <v>85260757</v>
      </c>
      <c r="C370">
        <v>85263571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108</v>
      </c>
      <c r="J370" t="s">
        <v>756</v>
      </c>
      <c r="K370" t="s">
        <v>109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181</v>
      </c>
      <c r="AT370">
        <v>0.44</v>
      </c>
      <c r="AU370" t="s">
        <v>392</v>
      </c>
      <c r="AV370">
        <v>1</v>
      </c>
      <c r="AW370">
        <v>2</v>
      </c>
      <c r="AX370">
        <v>85263581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181</v>
      </c>
      <c r="DE370" t="s">
        <v>181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64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85260822</v>
      </c>
      <c r="C371">
        <v>85263584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97</v>
      </c>
      <c r="J371" t="s">
        <v>181</v>
      </c>
      <c r="K371" t="s">
        <v>98</v>
      </c>
      <c r="L371">
        <v>1369</v>
      </c>
      <c r="N371">
        <v>1013</v>
      </c>
      <c r="O371" t="s">
        <v>99</v>
      </c>
      <c r="P371" t="s">
        <v>99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181</v>
      </c>
      <c r="AT371">
        <v>0.99</v>
      </c>
      <c r="AU371" t="s">
        <v>370</v>
      </c>
      <c r="AV371">
        <v>1</v>
      </c>
      <c r="AW371">
        <v>2</v>
      </c>
      <c r="AX371">
        <v>85263595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28.11</v>
      </c>
      <c r="CV371">
        <f>ROUND(Y371*Source!I141,7)</f>
        <v>0.0489555</v>
      </c>
      <c r="CW371">
        <v>0</v>
      </c>
      <c r="CX371">
        <f>ROUND(Y371*Source!I141,7)</f>
        <v>0.0489555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181</v>
      </c>
      <c r="DE371" t="s">
        <v>181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32.33</v>
      </c>
      <c r="DJ371">
        <f>DI371</f>
        <v>32.33</v>
      </c>
      <c r="DK371">
        <v>1</v>
      </c>
      <c r="DL371" t="s">
        <v>181</v>
      </c>
      <c r="DM371">
        <v>0</v>
      </c>
      <c r="DN371" t="s">
        <v>181</v>
      </c>
      <c r="DO371">
        <v>0</v>
      </c>
    </row>
    <row r="372" spans="1:119">
      <c r="A372">
        <f>ROW(Source!A141)</f>
        <v>141</v>
      </c>
      <c r="B372">
        <v>85260822</v>
      </c>
      <c r="C372">
        <v>85263584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100</v>
      </c>
      <c r="J372" t="s">
        <v>181</v>
      </c>
      <c r="K372" t="s">
        <v>101</v>
      </c>
      <c r="L372">
        <v>1369</v>
      </c>
      <c r="N372">
        <v>1013</v>
      </c>
      <c r="O372" t="s">
        <v>99</v>
      </c>
      <c r="P372" t="s">
        <v>99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181</v>
      </c>
      <c r="AT372">
        <v>47.29</v>
      </c>
      <c r="AU372" t="s">
        <v>370</v>
      </c>
      <c r="AV372">
        <v>1</v>
      </c>
      <c r="AW372">
        <v>2</v>
      </c>
      <c r="AX372">
        <v>85263596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1465.95</v>
      </c>
      <c r="CV372">
        <f>ROUND(Y372*Source!I141,7)</f>
        <v>2.3384905</v>
      </c>
      <c r="CW372">
        <v>0</v>
      </c>
      <c r="CX372">
        <f>ROUND(Y372*Source!I141,7)</f>
        <v>2.3384905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181</v>
      </c>
      <c r="DE372" t="s">
        <v>181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1685.84</v>
      </c>
      <c r="DJ372">
        <f>DI372</f>
        <v>1685.84</v>
      </c>
      <c r="DK372">
        <v>1</v>
      </c>
      <c r="DL372" t="s">
        <v>181</v>
      </c>
      <c r="DM372">
        <v>0</v>
      </c>
      <c r="DN372" t="s">
        <v>181</v>
      </c>
      <c r="DO372">
        <v>0</v>
      </c>
    </row>
    <row r="373" spans="1:119">
      <c r="A373">
        <f>ROW(Source!A141)</f>
        <v>141</v>
      </c>
      <c r="B373">
        <v>85260822</v>
      </c>
      <c r="C373">
        <v>85263584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102</v>
      </c>
      <c r="J373" t="s">
        <v>181</v>
      </c>
      <c r="K373" t="s">
        <v>103</v>
      </c>
      <c r="L373">
        <v>1369</v>
      </c>
      <c r="N373">
        <v>1013</v>
      </c>
      <c r="O373" t="s">
        <v>99</v>
      </c>
      <c r="P373" t="s">
        <v>99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181</v>
      </c>
      <c r="AT373">
        <v>23.42</v>
      </c>
      <c r="AU373" t="s">
        <v>370</v>
      </c>
      <c r="AV373">
        <v>1</v>
      </c>
      <c r="AW373">
        <v>2</v>
      </c>
      <c r="AX373">
        <v>85263597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817.52</v>
      </c>
      <c r="CV373">
        <f>ROUND(Y373*Source!I141,7)</f>
        <v>1.158119</v>
      </c>
      <c r="CW373">
        <v>0</v>
      </c>
      <c r="CX373">
        <f>ROUND(Y373*Source!I141,7)</f>
        <v>1.158119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181</v>
      </c>
      <c r="DE373" t="s">
        <v>181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940.15</v>
      </c>
      <c r="DJ373">
        <f>DI373</f>
        <v>940.15</v>
      </c>
      <c r="DK373">
        <v>1</v>
      </c>
      <c r="DL373" t="s">
        <v>181</v>
      </c>
      <c r="DM373">
        <v>0</v>
      </c>
      <c r="DN373" t="s">
        <v>181</v>
      </c>
      <c r="DO373">
        <v>0</v>
      </c>
    </row>
    <row r="374" spans="1:119">
      <c r="A374">
        <f>ROW(Source!A141)</f>
        <v>141</v>
      </c>
      <c r="B374">
        <v>85260822</v>
      </c>
      <c r="C374">
        <v>85263584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104</v>
      </c>
      <c r="J374" t="s">
        <v>181</v>
      </c>
      <c r="K374" t="s">
        <v>105</v>
      </c>
      <c r="L374">
        <v>1369</v>
      </c>
      <c r="N374">
        <v>1013</v>
      </c>
      <c r="O374" t="s">
        <v>99</v>
      </c>
      <c r="P374" t="s">
        <v>99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181</v>
      </c>
      <c r="AT374">
        <v>23.42</v>
      </c>
      <c r="AU374" t="s">
        <v>370</v>
      </c>
      <c r="AV374">
        <v>1</v>
      </c>
      <c r="AW374">
        <v>2</v>
      </c>
      <c r="AX374">
        <v>85263598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939.54</v>
      </c>
      <c r="CV374">
        <f>ROUND(Y374*Source!I141,7)</f>
        <v>1.158119</v>
      </c>
      <c r="CW374">
        <v>0</v>
      </c>
      <c r="CX374">
        <f>ROUND(Y374*Source!I141,7)</f>
        <v>1.158119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181</v>
      </c>
      <c r="DE374" t="s">
        <v>181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1080.47</v>
      </c>
      <c r="DJ374">
        <f>DI374</f>
        <v>1080.47</v>
      </c>
      <c r="DK374">
        <v>1</v>
      </c>
      <c r="DL374" t="s">
        <v>181</v>
      </c>
      <c r="DM374">
        <v>0</v>
      </c>
      <c r="DN374" t="s">
        <v>181</v>
      </c>
      <c r="DO374">
        <v>0</v>
      </c>
    </row>
    <row r="375" spans="1:119">
      <c r="A375">
        <f>ROW(Source!A141)</f>
        <v>141</v>
      </c>
      <c r="B375">
        <v>85260822</v>
      </c>
      <c r="C375">
        <v>85263584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754</v>
      </c>
      <c r="J375" t="s">
        <v>181</v>
      </c>
      <c r="K375" t="s">
        <v>755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181</v>
      </c>
      <c r="AT375">
        <v>24.89</v>
      </c>
      <c r="AU375" t="s">
        <v>370</v>
      </c>
      <c r="AV375">
        <v>2</v>
      </c>
      <c r="AW375">
        <v>2</v>
      </c>
      <c r="AX375">
        <v>85263599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1.2308105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181</v>
      </c>
      <c r="DE375" t="s">
        <v>181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181</v>
      </c>
      <c r="DM375">
        <v>0</v>
      </c>
      <c r="DN375" t="s">
        <v>181</v>
      </c>
      <c r="DO375">
        <v>0</v>
      </c>
    </row>
    <row r="376" spans="1:119">
      <c r="A376">
        <f>ROW(Source!A141)</f>
        <v>141</v>
      </c>
      <c r="B376">
        <v>85260822</v>
      </c>
      <c r="C376">
        <v>85263584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55</v>
      </c>
      <c r="J376" t="s">
        <v>763</v>
      </c>
      <c r="K376" t="s">
        <v>56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181</v>
      </c>
      <c r="AT376">
        <v>0.75</v>
      </c>
      <c r="AU376" t="s">
        <v>370</v>
      </c>
      <c r="AV376">
        <v>1</v>
      </c>
      <c r="AW376">
        <v>2</v>
      </c>
      <c r="AX376">
        <v>85263600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0.0370875</v>
      </c>
      <c r="CX376">
        <f>ROUND(Y376*Source!I141,7)</f>
        <v>0.0370875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181</v>
      </c>
      <c r="DE376" t="s">
        <v>181</v>
      </c>
      <c r="DF376">
        <f t="shared" si="97"/>
        <v>0</v>
      </c>
      <c r="DG376">
        <f t="shared" si="103"/>
        <v>60.32</v>
      </c>
      <c r="DH376">
        <f t="shared" si="86"/>
        <v>40.44</v>
      </c>
      <c r="DI376">
        <f t="shared" si="87"/>
        <v>0</v>
      </c>
      <c r="DJ376">
        <f>DG376+DH376</f>
        <v>100.76</v>
      </c>
      <c r="DK376">
        <v>1</v>
      </c>
      <c r="DL376" t="s">
        <v>58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85260822</v>
      </c>
      <c r="C377">
        <v>85263584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106</v>
      </c>
      <c r="J377" t="s">
        <v>830</v>
      </c>
      <c r="K377" t="s">
        <v>107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181</v>
      </c>
      <c r="AT377">
        <v>0.81</v>
      </c>
      <c r="AU377" t="s">
        <v>370</v>
      </c>
      <c r="AV377">
        <v>1</v>
      </c>
      <c r="AW377">
        <v>2</v>
      </c>
      <c r="AX377">
        <v>85263601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0.0400545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181</v>
      </c>
      <c r="DE377" t="s">
        <v>181</v>
      </c>
      <c r="DF377">
        <f t="shared" si="97"/>
        <v>0</v>
      </c>
      <c r="DG377">
        <f>ROUND(ROUND(AF377*AJ377,2)*CX377,2)</f>
        <v>0.68</v>
      </c>
      <c r="DH377">
        <f t="shared" si="86"/>
        <v>0</v>
      </c>
      <c r="DI377">
        <f t="shared" si="87"/>
        <v>0</v>
      </c>
      <c r="DJ377">
        <f>DG377+DH377</f>
        <v>0.68</v>
      </c>
      <c r="DK377">
        <v>0</v>
      </c>
      <c r="DL377" t="s">
        <v>181</v>
      </c>
      <c r="DM377">
        <v>0</v>
      </c>
      <c r="DN377" t="s">
        <v>181</v>
      </c>
      <c r="DO377">
        <v>0</v>
      </c>
    </row>
    <row r="378" spans="1:119">
      <c r="A378">
        <f>ROW(Source!A141)</f>
        <v>141</v>
      </c>
      <c r="B378">
        <v>85260822</v>
      </c>
      <c r="C378">
        <v>85263584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108</v>
      </c>
      <c r="J378" t="s">
        <v>756</v>
      </c>
      <c r="K378" t="s">
        <v>109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181</v>
      </c>
      <c r="AT378">
        <v>22.74</v>
      </c>
      <c r="AU378" t="s">
        <v>370</v>
      </c>
      <c r="AV378">
        <v>1</v>
      </c>
      <c r="AW378">
        <v>2</v>
      </c>
      <c r="AX378">
        <v>85263602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1.124493</v>
      </c>
      <c r="CX378">
        <f>ROUND(Y378*Source!I141,7)</f>
        <v>1.124493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181</v>
      </c>
      <c r="DE378" t="s">
        <v>181</v>
      </c>
      <c r="DF378">
        <f t="shared" si="97"/>
        <v>0</v>
      </c>
      <c r="DG378">
        <f>ROUND(ROUND(AF378*AJ378,2)*CX378,2)</f>
        <v>569.25</v>
      </c>
      <c r="DH378">
        <f t="shared" si="86"/>
        <v>912.85</v>
      </c>
      <c r="DI378">
        <f t="shared" si="87"/>
        <v>0</v>
      </c>
      <c r="DJ378">
        <f>DG378+DH378</f>
        <v>1482.1</v>
      </c>
      <c r="DK378">
        <v>0</v>
      </c>
      <c r="DL378" t="s">
        <v>64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85260822</v>
      </c>
      <c r="C379">
        <v>85263584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83</v>
      </c>
      <c r="J379" t="s">
        <v>757</v>
      </c>
      <c r="K379" t="s">
        <v>84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181</v>
      </c>
      <c r="AT379">
        <v>0.59</v>
      </c>
      <c r="AU379" t="s">
        <v>370</v>
      </c>
      <c r="AV379">
        <v>1</v>
      </c>
      <c r="AW379">
        <v>2</v>
      </c>
      <c r="AX379">
        <v>85263603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0.0291755</v>
      </c>
      <c r="CX379">
        <f>ROUND(Y379*Source!I141,7)</f>
        <v>0.0291755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181</v>
      </c>
      <c r="DE379" t="s">
        <v>181</v>
      </c>
      <c r="DF379">
        <f t="shared" si="97"/>
        <v>0</v>
      </c>
      <c r="DG379">
        <f t="shared" ref="DG379:DG386" si="104">ROUND(ROUND(AF379,2)*CX379,2)</f>
        <v>18.72</v>
      </c>
      <c r="DH379">
        <f t="shared" si="86"/>
        <v>23.68</v>
      </c>
      <c r="DI379">
        <f t="shared" si="87"/>
        <v>0</v>
      </c>
      <c r="DJ379">
        <f>DG379+DH379</f>
        <v>42.4</v>
      </c>
      <c r="DK379">
        <v>1</v>
      </c>
      <c r="DL379" t="s">
        <v>64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85260822</v>
      </c>
      <c r="C380">
        <v>85263584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110</v>
      </c>
      <c r="J380" t="s">
        <v>831</v>
      </c>
      <c r="K380" t="s">
        <v>111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181</v>
      </c>
      <c r="AT380">
        <v>0.81</v>
      </c>
      <c r="AU380" t="s">
        <v>370</v>
      </c>
      <c r="AV380">
        <v>1</v>
      </c>
      <c r="AW380">
        <v>2</v>
      </c>
      <c r="AX380">
        <v>85263604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0.0400545</v>
      </c>
      <c r="CX380">
        <f>ROUND(Y380*Source!I141,7)</f>
        <v>0.0400545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181</v>
      </c>
      <c r="DE380" t="s">
        <v>181</v>
      </c>
      <c r="DF380">
        <f t="shared" si="97"/>
        <v>0</v>
      </c>
      <c r="DG380">
        <f t="shared" si="104"/>
        <v>7.72</v>
      </c>
      <c r="DH380">
        <f t="shared" si="86"/>
        <v>32.52</v>
      </c>
      <c r="DI380">
        <f t="shared" si="87"/>
        <v>0</v>
      </c>
      <c r="DJ380">
        <f>DG380+DH380</f>
        <v>40.24</v>
      </c>
      <c r="DK380">
        <v>1</v>
      </c>
      <c r="DL380" t="s">
        <v>64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85260757</v>
      </c>
      <c r="C381">
        <v>85263584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97</v>
      </c>
      <c r="J381" t="s">
        <v>181</v>
      </c>
      <c r="K381" t="s">
        <v>98</v>
      </c>
      <c r="L381">
        <v>1369</v>
      </c>
      <c r="N381">
        <v>1013</v>
      </c>
      <c r="O381" t="s">
        <v>99</v>
      </c>
      <c r="P381" t="s">
        <v>99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181</v>
      </c>
      <c r="AT381">
        <v>0.99</v>
      </c>
      <c r="AU381" t="s">
        <v>370</v>
      </c>
      <c r="AV381">
        <v>1</v>
      </c>
      <c r="AW381">
        <v>2</v>
      </c>
      <c r="AX381">
        <v>85263595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28.11</v>
      </c>
      <c r="CV381">
        <f>ROUND(Y381*Source!I142,7)</f>
        <v>0.0489555</v>
      </c>
      <c r="CW381">
        <v>0</v>
      </c>
      <c r="CX381">
        <f>ROUND(Y381*Source!I142,7)</f>
        <v>0.0489555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181</v>
      </c>
      <c r="DE381" t="s">
        <v>181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32.33</v>
      </c>
      <c r="DJ381">
        <f>DI381</f>
        <v>32.33</v>
      </c>
      <c r="DK381">
        <v>1</v>
      </c>
      <c r="DL381" t="s">
        <v>181</v>
      </c>
      <c r="DM381">
        <v>0</v>
      </c>
      <c r="DN381" t="s">
        <v>181</v>
      </c>
      <c r="DO381">
        <v>0</v>
      </c>
    </row>
    <row r="382" spans="1:119">
      <c r="A382">
        <f>ROW(Source!A142)</f>
        <v>142</v>
      </c>
      <c r="B382">
        <v>85260757</v>
      </c>
      <c r="C382">
        <v>85263584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100</v>
      </c>
      <c r="J382" t="s">
        <v>181</v>
      </c>
      <c r="K382" t="s">
        <v>101</v>
      </c>
      <c r="L382">
        <v>1369</v>
      </c>
      <c r="N382">
        <v>1013</v>
      </c>
      <c r="O382" t="s">
        <v>99</v>
      </c>
      <c r="P382" t="s">
        <v>99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181</v>
      </c>
      <c r="AT382">
        <v>47.29</v>
      </c>
      <c r="AU382" t="s">
        <v>370</v>
      </c>
      <c r="AV382">
        <v>1</v>
      </c>
      <c r="AW382">
        <v>2</v>
      </c>
      <c r="AX382">
        <v>85263596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1465.95</v>
      </c>
      <c r="CV382">
        <f>ROUND(Y382*Source!I142,7)</f>
        <v>2.3384905</v>
      </c>
      <c r="CW382">
        <v>0</v>
      </c>
      <c r="CX382">
        <f>ROUND(Y382*Source!I142,7)</f>
        <v>2.3384905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181</v>
      </c>
      <c r="DE382" t="s">
        <v>181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1685.84</v>
      </c>
      <c r="DJ382">
        <f>DI382</f>
        <v>1685.84</v>
      </c>
      <c r="DK382">
        <v>1</v>
      </c>
      <c r="DL382" t="s">
        <v>181</v>
      </c>
      <c r="DM382">
        <v>0</v>
      </c>
      <c r="DN382" t="s">
        <v>181</v>
      </c>
      <c r="DO382">
        <v>0</v>
      </c>
    </row>
    <row r="383" spans="1:119">
      <c r="A383">
        <f>ROW(Source!A142)</f>
        <v>142</v>
      </c>
      <c r="B383">
        <v>85260757</v>
      </c>
      <c r="C383">
        <v>85263584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102</v>
      </c>
      <c r="J383" t="s">
        <v>181</v>
      </c>
      <c r="K383" t="s">
        <v>103</v>
      </c>
      <c r="L383">
        <v>1369</v>
      </c>
      <c r="N383">
        <v>1013</v>
      </c>
      <c r="O383" t="s">
        <v>99</v>
      </c>
      <c r="P383" t="s">
        <v>99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181</v>
      </c>
      <c r="AT383">
        <v>23.42</v>
      </c>
      <c r="AU383" t="s">
        <v>370</v>
      </c>
      <c r="AV383">
        <v>1</v>
      </c>
      <c r="AW383">
        <v>2</v>
      </c>
      <c r="AX383">
        <v>85263597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817.52</v>
      </c>
      <c r="CV383">
        <f>ROUND(Y383*Source!I142,7)</f>
        <v>1.158119</v>
      </c>
      <c r="CW383">
        <v>0</v>
      </c>
      <c r="CX383">
        <f>ROUND(Y383*Source!I142,7)</f>
        <v>1.158119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181</v>
      </c>
      <c r="DE383" t="s">
        <v>181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940.15</v>
      </c>
      <c r="DJ383">
        <f>DI383</f>
        <v>940.15</v>
      </c>
      <c r="DK383">
        <v>1</v>
      </c>
      <c r="DL383" t="s">
        <v>181</v>
      </c>
      <c r="DM383">
        <v>0</v>
      </c>
      <c r="DN383" t="s">
        <v>181</v>
      </c>
      <c r="DO383">
        <v>0</v>
      </c>
    </row>
    <row r="384" spans="1:119">
      <c r="A384">
        <f>ROW(Source!A142)</f>
        <v>142</v>
      </c>
      <c r="B384">
        <v>85260757</v>
      </c>
      <c r="C384">
        <v>85263584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104</v>
      </c>
      <c r="J384" t="s">
        <v>181</v>
      </c>
      <c r="K384" t="s">
        <v>105</v>
      </c>
      <c r="L384">
        <v>1369</v>
      </c>
      <c r="N384">
        <v>1013</v>
      </c>
      <c r="O384" t="s">
        <v>99</v>
      </c>
      <c r="P384" t="s">
        <v>99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181</v>
      </c>
      <c r="AT384">
        <v>23.42</v>
      </c>
      <c r="AU384" t="s">
        <v>370</v>
      </c>
      <c r="AV384">
        <v>1</v>
      </c>
      <c r="AW384">
        <v>2</v>
      </c>
      <c r="AX384">
        <v>85263598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939.54</v>
      </c>
      <c r="CV384">
        <f>ROUND(Y384*Source!I142,7)</f>
        <v>1.158119</v>
      </c>
      <c r="CW384">
        <v>0</v>
      </c>
      <c r="CX384">
        <f>ROUND(Y384*Source!I142,7)</f>
        <v>1.158119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181</v>
      </c>
      <c r="DE384" t="s">
        <v>181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1080.47</v>
      </c>
      <c r="DJ384">
        <f>DI384</f>
        <v>1080.47</v>
      </c>
      <c r="DK384">
        <v>1</v>
      </c>
      <c r="DL384" t="s">
        <v>181</v>
      </c>
      <c r="DM384">
        <v>0</v>
      </c>
      <c r="DN384" t="s">
        <v>181</v>
      </c>
      <c r="DO384">
        <v>0</v>
      </c>
    </row>
    <row r="385" spans="1:119">
      <c r="A385">
        <f>ROW(Source!A142)</f>
        <v>142</v>
      </c>
      <c r="B385">
        <v>85260757</v>
      </c>
      <c r="C385">
        <v>85263584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754</v>
      </c>
      <c r="J385" t="s">
        <v>181</v>
      </c>
      <c r="K385" t="s">
        <v>755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181</v>
      </c>
      <c r="AT385">
        <v>24.89</v>
      </c>
      <c r="AU385" t="s">
        <v>370</v>
      </c>
      <c r="AV385">
        <v>2</v>
      </c>
      <c r="AW385">
        <v>2</v>
      </c>
      <c r="AX385">
        <v>85263599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1.2308105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181</v>
      </c>
      <c r="DE385" t="s">
        <v>181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181</v>
      </c>
      <c r="DM385">
        <v>0</v>
      </c>
      <c r="DN385" t="s">
        <v>181</v>
      </c>
      <c r="DO385">
        <v>0</v>
      </c>
    </row>
    <row r="386" spans="1:119">
      <c r="A386">
        <f>ROW(Source!A142)</f>
        <v>142</v>
      </c>
      <c r="B386">
        <v>85260757</v>
      </c>
      <c r="C386">
        <v>85263584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55</v>
      </c>
      <c r="J386" t="s">
        <v>763</v>
      </c>
      <c r="K386" t="s">
        <v>56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181</v>
      </c>
      <c r="AT386">
        <v>0.75</v>
      </c>
      <c r="AU386" t="s">
        <v>370</v>
      </c>
      <c r="AV386">
        <v>1</v>
      </c>
      <c r="AW386">
        <v>2</v>
      </c>
      <c r="AX386">
        <v>85263600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0.0370875</v>
      </c>
      <c r="CX386">
        <f>ROUND(Y386*Source!I142,7)</f>
        <v>0.0370875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181</v>
      </c>
      <c r="DE386" t="s">
        <v>181</v>
      </c>
      <c r="DF386">
        <f t="shared" si="97"/>
        <v>0</v>
      </c>
      <c r="DG386">
        <f t="shared" si="104"/>
        <v>60.32</v>
      </c>
      <c r="DH386">
        <f t="shared" si="105"/>
        <v>40.44</v>
      </c>
      <c r="DI386">
        <f t="shared" si="106"/>
        <v>0</v>
      </c>
      <c r="DJ386">
        <f>DG386+DH386</f>
        <v>100.76</v>
      </c>
      <c r="DK386">
        <v>1</v>
      </c>
      <c r="DL386" t="s">
        <v>58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85260757</v>
      </c>
      <c r="C387">
        <v>85263584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106</v>
      </c>
      <c r="J387" t="s">
        <v>830</v>
      </c>
      <c r="K387" t="s">
        <v>107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181</v>
      </c>
      <c r="AT387">
        <v>0.81</v>
      </c>
      <c r="AU387" t="s">
        <v>370</v>
      </c>
      <c r="AV387">
        <v>1</v>
      </c>
      <c r="AW387">
        <v>2</v>
      </c>
      <c r="AX387">
        <v>85263601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0.0400545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181</v>
      </c>
      <c r="DE387" t="s">
        <v>181</v>
      </c>
      <c r="DF387">
        <f t="shared" si="97"/>
        <v>0</v>
      </c>
      <c r="DG387">
        <f>ROUND(ROUND(AF387*AJ387,2)*CX387,2)</f>
        <v>0.68</v>
      </c>
      <c r="DH387">
        <f t="shared" si="105"/>
        <v>0</v>
      </c>
      <c r="DI387">
        <f t="shared" si="106"/>
        <v>0</v>
      </c>
      <c r="DJ387">
        <f>DG387+DH387</f>
        <v>0.68</v>
      </c>
      <c r="DK387">
        <v>0</v>
      </c>
      <c r="DL387" t="s">
        <v>181</v>
      </c>
      <c r="DM387">
        <v>0</v>
      </c>
      <c r="DN387" t="s">
        <v>181</v>
      </c>
      <c r="DO387">
        <v>0</v>
      </c>
    </row>
    <row r="388" spans="1:119">
      <c r="A388">
        <f>ROW(Source!A142)</f>
        <v>142</v>
      </c>
      <c r="B388">
        <v>85260757</v>
      </c>
      <c r="C388">
        <v>85263584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108</v>
      </c>
      <c r="J388" t="s">
        <v>756</v>
      </c>
      <c r="K388" t="s">
        <v>109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181</v>
      </c>
      <c r="AT388">
        <v>22.74</v>
      </c>
      <c r="AU388" t="s">
        <v>370</v>
      </c>
      <c r="AV388">
        <v>1</v>
      </c>
      <c r="AW388">
        <v>2</v>
      </c>
      <c r="AX388">
        <v>85263602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1.124493</v>
      </c>
      <c r="CX388">
        <f>ROUND(Y388*Source!I142,7)</f>
        <v>1.124493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181</v>
      </c>
      <c r="DE388" t="s">
        <v>181</v>
      </c>
      <c r="DF388">
        <f t="shared" si="97"/>
        <v>0</v>
      </c>
      <c r="DG388">
        <f>ROUND(ROUND(AF388*AJ388,2)*CX388,2)</f>
        <v>569.25</v>
      </c>
      <c r="DH388">
        <f t="shared" si="105"/>
        <v>912.85</v>
      </c>
      <c r="DI388">
        <f t="shared" si="106"/>
        <v>0</v>
      </c>
      <c r="DJ388">
        <f>DG388+DH388</f>
        <v>1482.1</v>
      </c>
      <c r="DK388">
        <v>0</v>
      </c>
      <c r="DL388" t="s">
        <v>64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85260757</v>
      </c>
      <c r="C389">
        <v>85263584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83</v>
      </c>
      <c r="J389" t="s">
        <v>757</v>
      </c>
      <c r="K389" t="s">
        <v>84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181</v>
      </c>
      <c r="AT389">
        <v>0.59</v>
      </c>
      <c r="AU389" t="s">
        <v>370</v>
      </c>
      <c r="AV389">
        <v>1</v>
      </c>
      <c r="AW389">
        <v>2</v>
      </c>
      <c r="AX389">
        <v>85263603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0.0291755</v>
      </c>
      <c r="CX389">
        <f>ROUND(Y389*Source!I142,7)</f>
        <v>0.0291755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181</v>
      </c>
      <c r="DE389" t="s">
        <v>181</v>
      </c>
      <c r="DF389">
        <f t="shared" si="97"/>
        <v>0</v>
      </c>
      <c r="DG389">
        <f t="shared" ref="DG389:DG396" si="107">ROUND(ROUND(AF389,2)*CX389,2)</f>
        <v>18.72</v>
      </c>
      <c r="DH389">
        <f t="shared" si="105"/>
        <v>23.68</v>
      </c>
      <c r="DI389">
        <f t="shared" si="106"/>
        <v>0</v>
      </c>
      <c r="DJ389">
        <f>DG389+DH389</f>
        <v>42.4</v>
      </c>
      <c r="DK389">
        <v>1</v>
      </c>
      <c r="DL389" t="s">
        <v>64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85260757</v>
      </c>
      <c r="C390">
        <v>85263584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110</v>
      </c>
      <c r="J390" t="s">
        <v>831</v>
      </c>
      <c r="K390" t="s">
        <v>111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181</v>
      </c>
      <c r="AT390">
        <v>0.81</v>
      </c>
      <c r="AU390" t="s">
        <v>370</v>
      </c>
      <c r="AV390">
        <v>1</v>
      </c>
      <c r="AW390">
        <v>2</v>
      </c>
      <c r="AX390">
        <v>85263604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0.0400545</v>
      </c>
      <c r="CX390">
        <f>ROUND(Y390*Source!I142,7)</f>
        <v>0.0400545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181</v>
      </c>
      <c r="DE390" t="s">
        <v>181</v>
      </c>
      <c r="DF390">
        <f t="shared" si="97"/>
        <v>0</v>
      </c>
      <c r="DG390">
        <f t="shared" si="107"/>
        <v>7.72</v>
      </c>
      <c r="DH390">
        <f t="shared" si="105"/>
        <v>32.52</v>
      </c>
      <c r="DI390">
        <f t="shared" si="106"/>
        <v>0</v>
      </c>
      <c r="DJ390">
        <f>DG390+DH390</f>
        <v>40.24</v>
      </c>
      <c r="DK390">
        <v>1</v>
      </c>
      <c r="DL390" t="s">
        <v>64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85260822</v>
      </c>
      <c r="C391">
        <v>85263608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97</v>
      </c>
      <c r="J391" t="s">
        <v>181</v>
      </c>
      <c r="K391" t="s">
        <v>98</v>
      </c>
      <c r="L391">
        <v>1369</v>
      </c>
      <c r="N391">
        <v>1013</v>
      </c>
      <c r="O391" t="s">
        <v>99</v>
      </c>
      <c r="P391" t="s">
        <v>99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181</v>
      </c>
      <c r="AT391">
        <v>0.99</v>
      </c>
      <c r="AU391" t="s">
        <v>392</v>
      </c>
      <c r="AV391">
        <v>1</v>
      </c>
      <c r="AW391">
        <v>2</v>
      </c>
      <c r="AX391">
        <v>85263619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181</v>
      </c>
      <c r="DE391" t="s">
        <v>181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181</v>
      </c>
      <c r="DM391">
        <v>0</v>
      </c>
      <c r="DN391" t="s">
        <v>181</v>
      </c>
      <c r="DO391">
        <v>0</v>
      </c>
    </row>
    <row r="392" spans="1:119">
      <c r="A392">
        <f>ROW(Source!A143)</f>
        <v>143</v>
      </c>
      <c r="B392">
        <v>85260822</v>
      </c>
      <c r="C392">
        <v>85263608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100</v>
      </c>
      <c r="J392" t="s">
        <v>181</v>
      </c>
      <c r="K392" t="s">
        <v>101</v>
      </c>
      <c r="L392">
        <v>1369</v>
      </c>
      <c r="N392">
        <v>1013</v>
      </c>
      <c r="O392" t="s">
        <v>99</v>
      </c>
      <c r="P392" t="s">
        <v>99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181</v>
      </c>
      <c r="AT392">
        <v>47.29</v>
      </c>
      <c r="AU392" t="s">
        <v>392</v>
      </c>
      <c r="AV392">
        <v>1</v>
      </c>
      <c r="AW392">
        <v>2</v>
      </c>
      <c r="AX392">
        <v>85263620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181</v>
      </c>
      <c r="DE392" t="s">
        <v>181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181</v>
      </c>
      <c r="DM392">
        <v>0</v>
      </c>
      <c r="DN392" t="s">
        <v>181</v>
      </c>
      <c r="DO392">
        <v>0</v>
      </c>
    </row>
    <row r="393" spans="1:119">
      <c r="A393">
        <f>ROW(Source!A143)</f>
        <v>143</v>
      </c>
      <c r="B393">
        <v>85260822</v>
      </c>
      <c r="C393">
        <v>85263608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102</v>
      </c>
      <c r="J393" t="s">
        <v>181</v>
      </c>
      <c r="K393" t="s">
        <v>103</v>
      </c>
      <c r="L393">
        <v>1369</v>
      </c>
      <c r="N393">
        <v>1013</v>
      </c>
      <c r="O393" t="s">
        <v>99</v>
      </c>
      <c r="P393" t="s">
        <v>99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181</v>
      </c>
      <c r="AT393">
        <v>23.42</v>
      </c>
      <c r="AU393" t="s">
        <v>392</v>
      </c>
      <c r="AV393">
        <v>1</v>
      </c>
      <c r="AW393">
        <v>2</v>
      </c>
      <c r="AX393">
        <v>85263621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181</v>
      </c>
      <c r="DE393" t="s">
        <v>181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181</v>
      </c>
      <c r="DM393">
        <v>0</v>
      </c>
      <c r="DN393" t="s">
        <v>181</v>
      </c>
      <c r="DO393">
        <v>0</v>
      </c>
    </row>
    <row r="394" spans="1:119">
      <c r="A394">
        <f>ROW(Source!A143)</f>
        <v>143</v>
      </c>
      <c r="B394">
        <v>85260822</v>
      </c>
      <c r="C394">
        <v>85263608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104</v>
      </c>
      <c r="J394" t="s">
        <v>181</v>
      </c>
      <c r="K394" t="s">
        <v>105</v>
      </c>
      <c r="L394">
        <v>1369</v>
      </c>
      <c r="N394">
        <v>1013</v>
      </c>
      <c r="O394" t="s">
        <v>99</v>
      </c>
      <c r="P394" t="s">
        <v>99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181</v>
      </c>
      <c r="AT394">
        <v>23.42</v>
      </c>
      <c r="AU394" t="s">
        <v>392</v>
      </c>
      <c r="AV394">
        <v>1</v>
      </c>
      <c r="AW394">
        <v>2</v>
      </c>
      <c r="AX394">
        <v>85263622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181</v>
      </c>
      <c r="DE394" t="s">
        <v>181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181</v>
      </c>
      <c r="DM394">
        <v>0</v>
      </c>
      <c r="DN394" t="s">
        <v>181</v>
      </c>
      <c r="DO394">
        <v>0</v>
      </c>
    </row>
    <row r="395" spans="1:119">
      <c r="A395">
        <f>ROW(Source!A143)</f>
        <v>143</v>
      </c>
      <c r="B395">
        <v>85260822</v>
      </c>
      <c r="C395">
        <v>85263608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754</v>
      </c>
      <c r="J395" t="s">
        <v>181</v>
      </c>
      <c r="K395" t="s">
        <v>755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181</v>
      </c>
      <c r="AT395">
        <v>24.89</v>
      </c>
      <c r="AU395" t="s">
        <v>392</v>
      </c>
      <c r="AV395">
        <v>2</v>
      </c>
      <c r="AW395">
        <v>2</v>
      </c>
      <c r="AX395">
        <v>85263623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181</v>
      </c>
      <c r="DE395" t="s">
        <v>181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181</v>
      </c>
      <c r="DM395">
        <v>0</v>
      </c>
      <c r="DN395" t="s">
        <v>181</v>
      </c>
      <c r="DO395">
        <v>0</v>
      </c>
    </row>
    <row r="396" spans="1:119">
      <c r="A396">
        <f>ROW(Source!A143)</f>
        <v>143</v>
      </c>
      <c r="B396">
        <v>85260822</v>
      </c>
      <c r="C396">
        <v>85263608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55</v>
      </c>
      <c r="J396" t="s">
        <v>763</v>
      </c>
      <c r="K396" t="s">
        <v>56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181</v>
      </c>
      <c r="AT396">
        <v>0.75</v>
      </c>
      <c r="AU396" t="s">
        <v>392</v>
      </c>
      <c r="AV396">
        <v>1</v>
      </c>
      <c r="AW396">
        <v>2</v>
      </c>
      <c r="AX396">
        <v>85263624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181</v>
      </c>
      <c r="DE396" t="s">
        <v>181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58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85260822</v>
      </c>
      <c r="C397">
        <v>85263608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106</v>
      </c>
      <c r="J397" t="s">
        <v>830</v>
      </c>
      <c r="K397" t="s">
        <v>107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181</v>
      </c>
      <c r="AT397">
        <v>0.81</v>
      </c>
      <c r="AU397" t="s">
        <v>392</v>
      </c>
      <c r="AV397">
        <v>1</v>
      </c>
      <c r="AW397">
        <v>2</v>
      </c>
      <c r="AX397">
        <v>85263625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181</v>
      </c>
      <c r="DE397" t="s">
        <v>181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181</v>
      </c>
      <c r="DM397">
        <v>0</v>
      </c>
      <c r="DN397" t="s">
        <v>181</v>
      </c>
      <c r="DO397">
        <v>0</v>
      </c>
    </row>
    <row r="398" spans="1:119">
      <c r="A398">
        <f>ROW(Source!A143)</f>
        <v>143</v>
      </c>
      <c r="B398">
        <v>85260822</v>
      </c>
      <c r="C398">
        <v>85263608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108</v>
      </c>
      <c r="J398" t="s">
        <v>756</v>
      </c>
      <c r="K398" t="s">
        <v>109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181</v>
      </c>
      <c r="AT398">
        <v>22.74</v>
      </c>
      <c r="AU398" t="s">
        <v>392</v>
      </c>
      <c r="AV398">
        <v>1</v>
      </c>
      <c r="AW398">
        <v>2</v>
      </c>
      <c r="AX398">
        <v>85263626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181</v>
      </c>
      <c r="DE398" t="s">
        <v>181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64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85260822</v>
      </c>
      <c r="C399">
        <v>85263608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83</v>
      </c>
      <c r="J399" t="s">
        <v>757</v>
      </c>
      <c r="K399" t="s">
        <v>84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181</v>
      </c>
      <c r="AT399">
        <v>0.59</v>
      </c>
      <c r="AU399" t="s">
        <v>392</v>
      </c>
      <c r="AV399">
        <v>1</v>
      </c>
      <c r="AW399">
        <v>2</v>
      </c>
      <c r="AX399">
        <v>85263627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181</v>
      </c>
      <c r="DE399" t="s">
        <v>181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64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85260822</v>
      </c>
      <c r="C400">
        <v>85263608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110</v>
      </c>
      <c r="J400" t="s">
        <v>831</v>
      </c>
      <c r="K400" t="s">
        <v>111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181</v>
      </c>
      <c r="AT400">
        <v>0.81</v>
      </c>
      <c r="AU400" t="s">
        <v>392</v>
      </c>
      <c r="AV400">
        <v>1</v>
      </c>
      <c r="AW400">
        <v>2</v>
      </c>
      <c r="AX400">
        <v>85263628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181</v>
      </c>
      <c r="DE400" t="s">
        <v>181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64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85260757</v>
      </c>
      <c r="C401">
        <v>85263608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97</v>
      </c>
      <c r="J401" t="s">
        <v>181</v>
      </c>
      <c r="K401" t="s">
        <v>98</v>
      </c>
      <c r="L401">
        <v>1369</v>
      </c>
      <c r="N401">
        <v>1013</v>
      </c>
      <c r="O401" t="s">
        <v>99</v>
      </c>
      <c r="P401" t="s">
        <v>99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181</v>
      </c>
      <c r="AT401">
        <v>0.99</v>
      </c>
      <c r="AU401" t="s">
        <v>392</v>
      </c>
      <c r="AV401">
        <v>1</v>
      </c>
      <c r="AW401">
        <v>2</v>
      </c>
      <c r="AX401">
        <v>85263619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181</v>
      </c>
      <c r="DE401" t="s">
        <v>181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181</v>
      </c>
      <c r="DM401">
        <v>0</v>
      </c>
      <c r="DN401" t="s">
        <v>181</v>
      </c>
      <c r="DO401">
        <v>0</v>
      </c>
    </row>
    <row r="402" spans="1:119">
      <c r="A402">
        <f>ROW(Source!A144)</f>
        <v>144</v>
      </c>
      <c r="B402">
        <v>85260757</v>
      </c>
      <c r="C402">
        <v>85263608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100</v>
      </c>
      <c r="J402" t="s">
        <v>181</v>
      </c>
      <c r="K402" t="s">
        <v>101</v>
      </c>
      <c r="L402">
        <v>1369</v>
      </c>
      <c r="N402">
        <v>1013</v>
      </c>
      <c r="O402" t="s">
        <v>99</v>
      </c>
      <c r="P402" t="s">
        <v>99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181</v>
      </c>
      <c r="AT402">
        <v>47.29</v>
      </c>
      <c r="AU402" t="s">
        <v>392</v>
      </c>
      <c r="AV402">
        <v>1</v>
      </c>
      <c r="AW402">
        <v>2</v>
      </c>
      <c r="AX402">
        <v>85263620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181</v>
      </c>
      <c r="DE402" t="s">
        <v>181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181</v>
      </c>
      <c r="DM402">
        <v>0</v>
      </c>
      <c r="DN402" t="s">
        <v>181</v>
      </c>
      <c r="DO402">
        <v>0</v>
      </c>
    </row>
    <row r="403" spans="1:119">
      <c r="A403">
        <f>ROW(Source!A144)</f>
        <v>144</v>
      </c>
      <c r="B403">
        <v>85260757</v>
      </c>
      <c r="C403">
        <v>85263608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102</v>
      </c>
      <c r="J403" t="s">
        <v>181</v>
      </c>
      <c r="K403" t="s">
        <v>103</v>
      </c>
      <c r="L403">
        <v>1369</v>
      </c>
      <c r="N403">
        <v>1013</v>
      </c>
      <c r="O403" t="s">
        <v>99</v>
      </c>
      <c r="P403" t="s">
        <v>99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181</v>
      </c>
      <c r="AT403">
        <v>23.42</v>
      </c>
      <c r="AU403" t="s">
        <v>392</v>
      </c>
      <c r="AV403">
        <v>1</v>
      </c>
      <c r="AW403">
        <v>2</v>
      </c>
      <c r="AX403">
        <v>85263621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181</v>
      </c>
      <c r="DE403" t="s">
        <v>181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181</v>
      </c>
      <c r="DM403">
        <v>0</v>
      </c>
      <c r="DN403" t="s">
        <v>181</v>
      </c>
      <c r="DO403">
        <v>0</v>
      </c>
    </row>
    <row r="404" spans="1:119">
      <c r="A404">
        <f>ROW(Source!A144)</f>
        <v>144</v>
      </c>
      <c r="B404">
        <v>85260757</v>
      </c>
      <c r="C404">
        <v>85263608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104</v>
      </c>
      <c r="J404" t="s">
        <v>181</v>
      </c>
      <c r="K404" t="s">
        <v>105</v>
      </c>
      <c r="L404">
        <v>1369</v>
      </c>
      <c r="N404">
        <v>1013</v>
      </c>
      <c r="O404" t="s">
        <v>99</v>
      </c>
      <c r="P404" t="s">
        <v>99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181</v>
      </c>
      <c r="AT404">
        <v>23.42</v>
      </c>
      <c r="AU404" t="s">
        <v>392</v>
      </c>
      <c r="AV404">
        <v>1</v>
      </c>
      <c r="AW404">
        <v>2</v>
      </c>
      <c r="AX404">
        <v>85263622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181</v>
      </c>
      <c r="DE404" t="s">
        <v>181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181</v>
      </c>
      <c r="DM404">
        <v>0</v>
      </c>
      <c r="DN404" t="s">
        <v>181</v>
      </c>
      <c r="DO404">
        <v>0</v>
      </c>
    </row>
    <row r="405" spans="1:119">
      <c r="A405">
        <f>ROW(Source!A144)</f>
        <v>144</v>
      </c>
      <c r="B405">
        <v>85260757</v>
      </c>
      <c r="C405">
        <v>85263608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754</v>
      </c>
      <c r="J405" t="s">
        <v>181</v>
      </c>
      <c r="K405" t="s">
        <v>755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181</v>
      </c>
      <c r="AT405">
        <v>24.89</v>
      </c>
      <c r="AU405" t="s">
        <v>392</v>
      </c>
      <c r="AV405">
        <v>2</v>
      </c>
      <c r="AW405">
        <v>2</v>
      </c>
      <c r="AX405">
        <v>85263623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181</v>
      </c>
      <c r="DE405" t="s">
        <v>181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181</v>
      </c>
      <c r="DM405">
        <v>0</v>
      </c>
      <c r="DN405" t="s">
        <v>181</v>
      </c>
      <c r="DO405">
        <v>0</v>
      </c>
    </row>
    <row r="406" spans="1:119">
      <c r="A406">
        <f>ROW(Source!A144)</f>
        <v>144</v>
      </c>
      <c r="B406">
        <v>85260757</v>
      </c>
      <c r="C406">
        <v>85263608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55</v>
      </c>
      <c r="J406" t="s">
        <v>763</v>
      </c>
      <c r="K406" t="s">
        <v>56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181</v>
      </c>
      <c r="AT406">
        <v>0.75</v>
      </c>
      <c r="AU406" t="s">
        <v>392</v>
      </c>
      <c r="AV406">
        <v>1</v>
      </c>
      <c r="AW406">
        <v>2</v>
      </c>
      <c r="AX406">
        <v>85263624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181</v>
      </c>
      <c r="DE406" t="s">
        <v>181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58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85260757</v>
      </c>
      <c r="C407">
        <v>85263608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106</v>
      </c>
      <c r="J407" t="s">
        <v>830</v>
      </c>
      <c r="K407" t="s">
        <v>107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181</v>
      </c>
      <c r="AT407">
        <v>0.81</v>
      </c>
      <c r="AU407" t="s">
        <v>392</v>
      </c>
      <c r="AV407">
        <v>1</v>
      </c>
      <c r="AW407">
        <v>2</v>
      </c>
      <c r="AX407">
        <v>85263625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181</v>
      </c>
      <c r="DE407" t="s">
        <v>181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181</v>
      </c>
      <c r="DM407">
        <v>0</v>
      </c>
      <c r="DN407" t="s">
        <v>181</v>
      </c>
      <c r="DO407">
        <v>0</v>
      </c>
    </row>
    <row r="408" spans="1:119">
      <c r="A408">
        <f>ROW(Source!A144)</f>
        <v>144</v>
      </c>
      <c r="B408">
        <v>85260757</v>
      </c>
      <c r="C408">
        <v>85263608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108</v>
      </c>
      <c r="J408" t="s">
        <v>756</v>
      </c>
      <c r="K408" t="s">
        <v>109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181</v>
      </c>
      <c r="AT408">
        <v>22.74</v>
      </c>
      <c r="AU408" t="s">
        <v>392</v>
      </c>
      <c r="AV408">
        <v>1</v>
      </c>
      <c r="AW408">
        <v>2</v>
      </c>
      <c r="AX408">
        <v>85263626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181</v>
      </c>
      <c r="DE408" t="s">
        <v>181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64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85260757</v>
      </c>
      <c r="C409">
        <v>85263608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83</v>
      </c>
      <c r="J409" t="s">
        <v>757</v>
      </c>
      <c r="K409" t="s">
        <v>84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181</v>
      </c>
      <c r="AT409">
        <v>0.59</v>
      </c>
      <c r="AU409" t="s">
        <v>392</v>
      </c>
      <c r="AV409">
        <v>1</v>
      </c>
      <c r="AW409">
        <v>2</v>
      </c>
      <c r="AX409">
        <v>85263627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181</v>
      </c>
      <c r="DE409" t="s">
        <v>181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64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85260757</v>
      </c>
      <c r="C410">
        <v>85263608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110</v>
      </c>
      <c r="J410" t="s">
        <v>831</v>
      </c>
      <c r="K410" t="s">
        <v>111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181</v>
      </c>
      <c r="AT410">
        <v>0.81</v>
      </c>
      <c r="AU410" t="s">
        <v>392</v>
      </c>
      <c r="AV410">
        <v>1</v>
      </c>
      <c r="AW410">
        <v>2</v>
      </c>
      <c r="AX410">
        <v>85263628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181</v>
      </c>
      <c r="DE410" t="s">
        <v>181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64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85260822</v>
      </c>
      <c r="C411">
        <v>85263632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100</v>
      </c>
      <c r="J411" t="s">
        <v>181</v>
      </c>
      <c r="K411" t="s">
        <v>101</v>
      </c>
      <c r="L411">
        <v>1369</v>
      </c>
      <c r="N411">
        <v>1013</v>
      </c>
      <c r="O411" t="s">
        <v>99</v>
      </c>
      <c r="P411" t="s">
        <v>99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181</v>
      </c>
      <c r="AT411">
        <v>0.91</v>
      </c>
      <c r="AU411" t="s">
        <v>370</v>
      </c>
      <c r="AV411">
        <v>1</v>
      </c>
      <c r="AW411">
        <v>2</v>
      </c>
      <c r="AX411">
        <v>85263638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1312.06</v>
      </c>
      <c r="CV411">
        <f>ROUND(Y411*Source!I145,7)</f>
        <v>2.093</v>
      </c>
      <c r="CW411">
        <v>0</v>
      </c>
      <c r="CX411">
        <f>ROUND(Y411*Source!I145,7)</f>
        <v>2.093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181</v>
      </c>
      <c r="DE411" t="s">
        <v>181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1508.86</v>
      </c>
      <c r="DJ411">
        <f>DI411</f>
        <v>1508.86</v>
      </c>
      <c r="DK411">
        <v>1</v>
      </c>
      <c r="DL411" t="s">
        <v>181</v>
      </c>
      <c r="DM411">
        <v>0</v>
      </c>
      <c r="DN411" t="s">
        <v>181</v>
      </c>
      <c r="DO411">
        <v>0</v>
      </c>
    </row>
    <row r="412" spans="1:119">
      <c r="A412">
        <f>ROW(Source!A145)</f>
        <v>145</v>
      </c>
      <c r="B412">
        <v>85260822</v>
      </c>
      <c r="C412">
        <v>85263632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102</v>
      </c>
      <c r="J412" t="s">
        <v>181</v>
      </c>
      <c r="K412" t="s">
        <v>103</v>
      </c>
      <c r="L412">
        <v>1369</v>
      </c>
      <c r="N412">
        <v>1013</v>
      </c>
      <c r="O412" t="s">
        <v>99</v>
      </c>
      <c r="P412" t="s">
        <v>99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181</v>
      </c>
      <c r="AT412">
        <v>0.45</v>
      </c>
      <c r="AU412" t="s">
        <v>370</v>
      </c>
      <c r="AV412">
        <v>1</v>
      </c>
      <c r="AW412">
        <v>2</v>
      </c>
      <c r="AX412">
        <v>85263639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730.61</v>
      </c>
      <c r="CV412">
        <f>ROUND(Y412*Source!I145,7)</f>
        <v>1.035</v>
      </c>
      <c r="CW412">
        <v>0</v>
      </c>
      <c r="CX412">
        <f>ROUND(Y412*Source!I145,7)</f>
        <v>1.035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181</v>
      </c>
      <c r="DE412" t="s">
        <v>181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840.2</v>
      </c>
      <c r="DJ412">
        <f>DI412</f>
        <v>840.2</v>
      </c>
      <c r="DK412">
        <v>1</v>
      </c>
      <c r="DL412" t="s">
        <v>181</v>
      </c>
      <c r="DM412">
        <v>0</v>
      </c>
      <c r="DN412" t="s">
        <v>181</v>
      </c>
      <c r="DO412">
        <v>0</v>
      </c>
    </row>
    <row r="413" spans="1:119">
      <c r="A413">
        <f>ROW(Source!A145)</f>
        <v>145</v>
      </c>
      <c r="B413">
        <v>85260822</v>
      </c>
      <c r="C413">
        <v>85263632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104</v>
      </c>
      <c r="J413" t="s">
        <v>181</v>
      </c>
      <c r="K413" t="s">
        <v>105</v>
      </c>
      <c r="L413">
        <v>1369</v>
      </c>
      <c r="N413">
        <v>1013</v>
      </c>
      <c r="O413" t="s">
        <v>99</v>
      </c>
      <c r="P413" t="s">
        <v>99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181</v>
      </c>
      <c r="AT413">
        <v>0.45</v>
      </c>
      <c r="AU413" t="s">
        <v>370</v>
      </c>
      <c r="AV413">
        <v>1</v>
      </c>
      <c r="AW413">
        <v>2</v>
      </c>
      <c r="AX413">
        <v>85263640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839.66</v>
      </c>
      <c r="CV413">
        <f>ROUND(Y413*Source!I145,7)</f>
        <v>1.035</v>
      </c>
      <c r="CW413">
        <v>0</v>
      </c>
      <c r="CX413">
        <f>ROUND(Y413*Source!I145,7)</f>
        <v>1.035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181</v>
      </c>
      <c r="DE413" t="s">
        <v>181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965.6</v>
      </c>
      <c r="DJ413">
        <f>DI413</f>
        <v>965.6</v>
      </c>
      <c r="DK413">
        <v>1</v>
      </c>
      <c r="DL413" t="s">
        <v>181</v>
      </c>
      <c r="DM413">
        <v>0</v>
      </c>
      <c r="DN413" t="s">
        <v>181</v>
      </c>
      <c r="DO413">
        <v>0</v>
      </c>
    </row>
    <row r="414" spans="1:119">
      <c r="A414">
        <f>ROW(Source!A145)</f>
        <v>145</v>
      </c>
      <c r="B414">
        <v>85260822</v>
      </c>
      <c r="C414">
        <v>85263632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754</v>
      </c>
      <c r="J414" t="s">
        <v>181</v>
      </c>
      <c r="K414" t="s">
        <v>755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181</v>
      </c>
      <c r="AT414">
        <v>0.44</v>
      </c>
      <c r="AU414" t="s">
        <v>370</v>
      </c>
      <c r="AV414">
        <v>2</v>
      </c>
      <c r="AW414">
        <v>2</v>
      </c>
      <c r="AX414">
        <v>85263641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1.012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181</v>
      </c>
      <c r="DE414" t="s">
        <v>181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181</v>
      </c>
      <c r="DM414">
        <v>0</v>
      </c>
      <c r="DN414" t="s">
        <v>181</v>
      </c>
      <c r="DO414">
        <v>0</v>
      </c>
    </row>
    <row r="415" spans="1:119">
      <c r="A415">
        <f>ROW(Source!A145)</f>
        <v>145</v>
      </c>
      <c r="B415">
        <v>85260822</v>
      </c>
      <c r="C415">
        <v>85263632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108</v>
      </c>
      <c r="J415" t="s">
        <v>756</v>
      </c>
      <c r="K415" t="s">
        <v>109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181</v>
      </c>
      <c r="AT415">
        <v>0.44</v>
      </c>
      <c r="AU415" t="s">
        <v>370</v>
      </c>
      <c r="AV415">
        <v>1</v>
      </c>
      <c r="AW415">
        <v>2</v>
      </c>
      <c r="AX415">
        <v>85263642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1.012</v>
      </c>
      <c r="CX415">
        <f>ROUND(Y415*Source!I145,7)</f>
        <v>1.012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181</v>
      </c>
      <c r="DE415" t="s">
        <v>181</v>
      </c>
      <c r="DF415">
        <f t="shared" si="112"/>
        <v>0</v>
      </c>
      <c r="DG415">
        <f>ROUND(ROUND(AF415*AJ415,2)*CX415,2)</f>
        <v>512.3</v>
      </c>
      <c r="DH415">
        <f t="shared" si="105"/>
        <v>821.53</v>
      </c>
      <c r="DI415">
        <f t="shared" si="106"/>
        <v>0</v>
      </c>
      <c r="DJ415">
        <f>DG415+DH415</f>
        <v>1333.83</v>
      </c>
      <c r="DK415">
        <v>0</v>
      </c>
      <c r="DL415" t="s">
        <v>64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85260757</v>
      </c>
      <c r="C416">
        <v>85263632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100</v>
      </c>
      <c r="J416" t="s">
        <v>181</v>
      </c>
      <c r="K416" t="s">
        <v>101</v>
      </c>
      <c r="L416">
        <v>1369</v>
      </c>
      <c r="N416">
        <v>1013</v>
      </c>
      <c r="O416" t="s">
        <v>99</v>
      </c>
      <c r="P416" t="s">
        <v>99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181</v>
      </c>
      <c r="AT416">
        <v>0.91</v>
      </c>
      <c r="AU416" t="s">
        <v>370</v>
      </c>
      <c r="AV416">
        <v>1</v>
      </c>
      <c r="AW416">
        <v>2</v>
      </c>
      <c r="AX416">
        <v>85263638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1312.06</v>
      </c>
      <c r="CV416">
        <f>ROUND(Y416*Source!I146,7)</f>
        <v>2.093</v>
      </c>
      <c r="CW416">
        <v>0</v>
      </c>
      <c r="CX416">
        <f>ROUND(Y416*Source!I146,7)</f>
        <v>2.093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181</v>
      </c>
      <c r="DE416" t="s">
        <v>181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1508.86</v>
      </c>
      <c r="DJ416">
        <f>DI416</f>
        <v>1508.86</v>
      </c>
      <c r="DK416">
        <v>1</v>
      </c>
      <c r="DL416" t="s">
        <v>181</v>
      </c>
      <c r="DM416">
        <v>0</v>
      </c>
      <c r="DN416" t="s">
        <v>181</v>
      </c>
      <c r="DO416">
        <v>0</v>
      </c>
    </row>
    <row r="417" spans="1:119">
      <c r="A417">
        <f>ROW(Source!A146)</f>
        <v>146</v>
      </c>
      <c r="B417">
        <v>85260757</v>
      </c>
      <c r="C417">
        <v>85263632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102</v>
      </c>
      <c r="J417" t="s">
        <v>181</v>
      </c>
      <c r="K417" t="s">
        <v>103</v>
      </c>
      <c r="L417">
        <v>1369</v>
      </c>
      <c r="N417">
        <v>1013</v>
      </c>
      <c r="O417" t="s">
        <v>99</v>
      </c>
      <c r="P417" t="s">
        <v>99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181</v>
      </c>
      <c r="AT417">
        <v>0.45</v>
      </c>
      <c r="AU417" t="s">
        <v>370</v>
      </c>
      <c r="AV417">
        <v>1</v>
      </c>
      <c r="AW417">
        <v>2</v>
      </c>
      <c r="AX417">
        <v>85263639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730.61</v>
      </c>
      <c r="CV417">
        <f>ROUND(Y417*Source!I146,7)</f>
        <v>1.035</v>
      </c>
      <c r="CW417">
        <v>0</v>
      </c>
      <c r="CX417">
        <f>ROUND(Y417*Source!I146,7)</f>
        <v>1.035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181</v>
      </c>
      <c r="DE417" t="s">
        <v>181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840.2</v>
      </c>
      <c r="DJ417">
        <f>DI417</f>
        <v>840.2</v>
      </c>
      <c r="DK417">
        <v>1</v>
      </c>
      <c r="DL417" t="s">
        <v>181</v>
      </c>
      <c r="DM417">
        <v>0</v>
      </c>
      <c r="DN417" t="s">
        <v>181</v>
      </c>
      <c r="DO417">
        <v>0</v>
      </c>
    </row>
    <row r="418" spans="1:119">
      <c r="A418">
        <f>ROW(Source!A146)</f>
        <v>146</v>
      </c>
      <c r="B418">
        <v>85260757</v>
      </c>
      <c r="C418">
        <v>85263632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104</v>
      </c>
      <c r="J418" t="s">
        <v>181</v>
      </c>
      <c r="K418" t="s">
        <v>105</v>
      </c>
      <c r="L418">
        <v>1369</v>
      </c>
      <c r="N418">
        <v>1013</v>
      </c>
      <c r="O418" t="s">
        <v>99</v>
      </c>
      <c r="P418" t="s">
        <v>99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181</v>
      </c>
      <c r="AT418">
        <v>0.45</v>
      </c>
      <c r="AU418" t="s">
        <v>370</v>
      </c>
      <c r="AV418">
        <v>1</v>
      </c>
      <c r="AW418">
        <v>2</v>
      </c>
      <c r="AX418">
        <v>85263640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839.66</v>
      </c>
      <c r="CV418">
        <f>ROUND(Y418*Source!I146,7)</f>
        <v>1.035</v>
      </c>
      <c r="CW418">
        <v>0</v>
      </c>
      <c r="CX418">
        <f>ROUND(Y418*Source!I146,7)</f>
        <v>1.035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181</v>
      </c>
      <c r="DE418" t="s">
        <v>181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965.6</v>
      </c>
      <c r="DJ418">
        <f>DI418</f>
        <v>965.6</v>
      </c>
      <c r="DK418">
        <v>1</v>
      </c>
      <c r="DL418" t="s">
        <v>181</v>
      </c>
      <c r="DM418">
        <v>0</v>
      </c>
      <c r="DN418" t="s">
        <v>181</v>
      </c>
      <c r="DO418">
        <v>0</v>
      </c>
    </row>
    <row r="419" spans="1:119">
      <c r="A419">
        <f>ROW(Source!A146)</f>
        <v>146</v>
      </c>
      <c r="B419">
        <v>85260757</v>
      </c>
      <c r="C419">
        <v>85263632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754</v>
      </c>
      <c r="J419" t="s">
        <v>181</v>
      </c>
      <c r="K419" t="s">
        <v>755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181</v>
      </c>
      <c r="AT419">
        <v>0.44</v>
      </c>
      <c r="AU419" t="s">
        <v>370</v>
      </c>
      <c r="AV419">
        <v>2</v>
      </c>
      <c r="AW419">
        <v>2</v>
      </c>
      <c r="AX419">
        <v>85263641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1.012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181</v>
      </c>
      <c r="DE419" t="s">
        <v>181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181</v>
      </c>
      <c r="DM419">
        <v>0</v>
      </c>
      <c r="DN419" t="s">
        <v>181</v>
      </c>
      <c r="DO419">
        <v>0</v>
      </c>
    </row>
    <row r="420" spans="1:119">
      <c r="A420">
        <f>ROW(Source!A146)</f>
        <v>146</v>
      </c>
      <c r="B420">
        <v>85260757</v>
      </c>
      <c r="C420">
        <v>85263632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108</v>
      </c>
      <c r="J420" t="s">
        <v>756</v>
      </c>
      <c r="K420" t="s">
        <v>109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181</v>
      </c>
      <c r="AT420">
        <v>0.44</v>
      </c>
      <c r="AU420" t="s">
        <v>370</v>
      </c>
      <c r="AV420">
        <v>1</v>
      </c>
      <c r="AW420">
        <v>2</v>
      </c>
      <c r="AX420">
        <v>85263642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1.012</v>
      </c>
      <c r="CX420">
        <f>ROUND(Y420*Source!I146,7)</f>
        <v>1.012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181</v>
      </c>
      <c r="DE420" t="s">
        <v>181</v>
      </c>
      <c r="DF420">
        <f t="shared" si="112"/>
        <v>0</v>
      </c>
      <c r="DG420">
        <f>ROUND(ROUND(AF420*AJ420,2)*CX420,2)</f>
        <v>512.3</v>
      </c>
      <c r="DH420">
        <f t="shared" si="105"/>
        <v>821.53</v>
      </c>
      <c r="DI420">
        <f t="shared" si="106"/>
        <v>0</v>
      </c>
      <c r="DJ420">
        <f>DG420+DH420</f>
        <v>1333.83</v>
      </c>
      <c r="DK420">
        <v>0</v>
      </c>
      <c r="DL420" t="s">
        <v>64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85260822</v>
      </c>
      <c r="C421">
        <v>85263645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790</v>
      </c>
      <c r="J421" t="s">
        <v>181</v>
      </c>
      <c r="K421" t="s">
        <v>791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181</v>
      </c>
      <c r="AT421">
        <v>41.2</v>
      </c>
      <c r="AU421" t="s">
        <v>370</v>
      </c>
      <c r="AV421">
        <v>1</v>
      </c>
      <c r="AW421">
        <v>2</v>
      </c>
      <c r="AX421">
        <v>85263651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0</v>
      </c>
      <c r="CV421">
        <f>ROUND(Y421*Source!I147,7)</f>
        <v>0</v>
      </c>
      <c r="CW421">
        <v>0</v>
      </c>
      <c r="CX421">
        <f>ROUND(Y421*Source!I147,7)</f>
        <v>0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181</v>
      </c>
      <c r="DE421" t="s">
        <v>181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0</v>
      </c>
      <c r="DJ421">
        <f>DI421</f>
        <v>0</v>
      </c>
      <c r="DK421">
        <v>1</v>
      </c>
      <c r="DL421" t="s">
        <v>181</v>
      </c>
      <c r="DM421">
        <v>0</v>
      </c>
      <c r="DN421" t="s">
        <v>181</v>
      </c>
      <c r="DO421">
        <v>0</v>
      </c>
    </row>
    <row r="422" spans="1:119">
      <c r="A422">
        <f>ROW(Source!A147)</f>
        <v>147</v>
      </c>
      <c r="B422">
        <v>85260822</v>
      </c>
      <c r="C422">
        <v>85263645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754</v>
      </c>
      <c r="J422" t="s">
        <v>181</v>
      </c>
      <c r="K422" t="s">
        <v>755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181</v>
      </c>
      <c r="AT422">
        <v>0.2</v>
      </c>
      <c r="AU422" t="s">
        <v>370</v>
      </c>
      <c r="AV422">
        <v>2</v>
      </c>
      <c r="AW422">
        <v>2</v>
      </c>
      <c r="AX422">
        <v>85263652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181</v>
      </c>
      <c r="DE422" t="s">
        <v>181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181</v>
      </c>
      <c r="DM422">
        <v>0</v>
      </c>
      <c r="DN422" t="s">
        <v>181</v>
      </c>
      <c r="DO422">
        <v>0</v>
      </c>
    </row>
    <row r="423" spans="1:119">
      <c r="A423">
        <f>ROW(Source!A147)</f>
        <v>147</v>
      </c>
      <c r="B423">
        <v>85260822</v>
      </c>
      <c r="C423">
        <v>85263645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55</v>
      </c>
      <c r="J423" t="s">
        <v>763</v>
      </c>
      <c r="K423" t="s">
        <v>56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181</v>
      </c>
      <c r="AT423">
        <v>0.1</v>
      </c>
      <c r="AU423" t="s">
        <v>370</v>
      </c>
      <c r="AV423">
        <v>1</v>
      </c>
      <c r="AW423">
        <v>2</v>
      </c>
      <c r="AX423">
        <v>85263653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</v>
      </c>
      <c r="CX423">
        <f>ROUND(Y423*Source!I147,7)</f>
        <v>0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181</v>
      </c>
      <c r="DE423" t="s">
        <v>181</v>
      </c>
      <c r="DF423">
        <f t="shared" si="112"/>
        <v>0</v>
      </c>
      <c r="DG423">
        <f t="shared" si="117"/>
        <v>0</v>
      </c>
      <c r="DH423">
        <f t="shared" si="105"/>
        <v>0</v>
      </c>
      <c r="DI423">
        <f t="shared" si="106"/>
        <v>0</v>
      </c>
      <c r="DJ423">
        <f>DG423+DH423</f>
        <v>0</v>
      </c>
      <c r="DK423">
        <v>1</v>
      </c>
      <c r="DL423" t="s">
        <v>58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85260822</v>
      </c>
      <c r="C424">
        <v>85263645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83</v>
      </c>
      <c r="J424" t="s">
        <v>757</v>
      </c>
      <c r="K424" t="s">
        <v>84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181</v>
      </c>
      <c r="AT424">
        <v>0.1</v>
      </c>
      <c r="AU424" t="s">
        <v>370</v>
      </c>
      <c r="AV424">
        <v>1</v>
      </c>
      <c r="AW424">
        <v>2</v>
      </c>
      <c r="AX424">
        <v>85263654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</v>
      </c>
      <c r="CX424">
        <f>ROUND(Y424*Source!I147,7)</f>
        <v>0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181</v>
      </c>
      <c r="DE424" t="s">
        <v>181</v>
      </c>
      <c r="DF424">
        <f t="shared" si="112"/>
        <v>0</v>
      </c>
      <c r="DG424">
        <f t="shared" si="117"/>
        <v>0</v>
      </c>
      <c r="DH424">
        <f t="shared" si="105"/>
        <v>0</v>
      </c>
      <c r="DI424">
        <f t="shared" si="106"/>
        <v>0</v>
      </c>
      <c r="DJ424">
        <f>DG424+DH424</f>
        <v>0</v>
      </c>
      <c r="DK424">
        <v>1</v>
      </c>
      <c r="DL424" t="s">
        <v>64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85260822</v>
      </c>
      <c r="C425">
        <v>85263645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275</v>
      </c>
      <c r="J425" t="s">
        <v>181</v>
      </c>
      <c r="K425" t="s">
        <v>276</v>
      </c>
      <c r="L425">
        <v>3277935</v>
      </c>
      <c r="N425">
        <v>1013</v>
      </c>
      <c r="O425" t="s">
        <v>70</v>
      </c>
      <c r="P425" t="s">
        <v>70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181</v>
      </c>
      <c r="AT425">
        <v>2</v>
      </c>
      <c r="AU425" t="s">
        <v>181</v>
      </c>
      <c r="AV425">
        <v>0</v>
      </c>
      <c r="AW425">
        <v>2</v>
      </c>
      <c r="AX425">
        <v>85263659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181</v>
      </c>
      <c r="DE425" t="s">
        <v>181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181</v>
      </c>
      <c r="DM425">
        <v>0</v>
      </c>
      <c r="DN425" t="s">
        <v>181</v>
      </c>
      <c r="DO425">
        <v>0</v>
      </c>
    </row>
    <row r="426" spans="1:119">
      <c r="A426">
        <f>ROW(Source!A148)</f>
        <v>148</v>
      </c>
      <c r="B426">
        <v>85260757</v>
      </c>
      <c r="C426">
        <v>85263645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790</v>
      </c>
      <c r="J426" t="s">
        <v>181</v>
      </c>
      <c r="K426" t="s">
        <v>791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181</v>
      </c>
      <c r="AT426">
        <v>41.2</v>
      </c>
      <c r="AU426" t="s">
        <v>370</v>
      </c>
      <c r="AV426">
        <v>1</v>
      </c>
      <c r="AW426">
        <v>2</v>
      </c>
      <c r="AX426">
        <v>85263651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0</v>
      </c>
      <c r="CV426">
        <f>ROUND(Y426*Source!I148,7)</f>
        <v>0</v>
      </c>
      <c r="CW426">
        <v>0</v>
      </c>
      <c r="CX426">
        <f>ROUND(Y426*Source!I148,7)</f>
        <v>0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181</v>
      </c>
      <c r="DE426" t="s">
        <v>181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0</v>
      </c>
      <c r="DJ426">
        <f>DI426</f>
        <v>0</v>
      </c>
      <c r="DK426">
        <v>1</v>
      </c>
      <c r="DL426" t="s">
        <v>181</v>
      </c>
      <c r="DM426">
        <v>0</v>
      </c>
      <c r="DN426" t="s">
        <v>181</v>
      </c>
      <c r="DO426">
        <v>0</v>
      </c>
    </row>
    <row r="427" spans="1:119">
      <c r="A427">
        <f>ROW(Source!A148)</f>
        <v>148</v>
      </c>
      <c r="B427">
        <v>85260757</v>
      </c>
      <c r="C427">
        <v>85263645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754</v>
      </c>
      <c r="J427" t="s">
        <v>181</v>
      </c>
      <c r="K427" t="s">
        <v>755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181</v>
      </c>
      <c r="AT427">
        <v>0.2</v>
      </c>
      <c r="AU427" t="s">
        <v>370</v>
      </c>
      <c r="AV427">
        <v>2</v>
      </c>
      <c r="AW427">
        <v>2</v>
      </c>
      <c r="AX427">
        <v>85263652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181</v>
      </c>
      <c r="DE427" t="s">
        <v>181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181</v>
      </c>
      <c r="DM427">
        <v>0</v>
      </c>
      <c r="DN427" t="s">
        <v>181</v>
      </c>
      <c r="DO427">
        <v>0</v>
      </c>
    </row>
    <row r="428" spans="1:119">
      <c r="A428">
        <f>ROW(Source!A148)</f>
        <v>148</v>
      </c>
      <c r="B428">
        <v>85260757</v>
      </c>
      <c r="C428">
        <v>85263645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55</v>
      </c>
      <c r="J428" t="s">
        <v>763</v>
      </c>
      <c r="K428" t="s">
        <v>56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181</v>
      </c>
      <c r="AT428">
        <v>0.1</v>
      </c>
      <c r="AU428" t="s">
        <v>370</v>
      </c>
      <c r="AV428">
        <v>1</v>
      </c>
      <c r="AW428">
        <v>2</v>
      </c>
      <c r="AX428">
        <v>85263653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</v>
      </c>
      <c r="CX428">
        <f>ROUND(Y428*Source!I148,7)</f>
        <v>0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181</v>
      </c>
      <c r="DE428" t="s">
        <v>181</v>
      </c>
      <c r="DF428">
        <f t="shared" si="112"/>
        <v>0</v>
      </c>
      <c r="DG428">
        <f t="shared" si="117"/>
        <v>0</v>
      </c>
      <c r="DH428">
        <f t="shared" si="105"/>
        <v>0</v>
      </c>
      <c r="DI428">
        <f t="shared" si="106"/>
        <v>0</v>
      </c>
      <c r="DJ428">
        <f>DG428+DH428</f>
        <v>0</v>
      </c>
      <c r="DK428">
        <v>1</v>
      </c>
      <c r="DL428" t="s">
        <v>58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85260757</v>
      </c>
      <c r="C429">
        <v>85263645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83</v>
      </c>
      <c r="J429" t="s">
        <v>757</v>
      </c>
      <c r="K429" t="s">
        <v>84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181</v>
      </c>
      <c r="AT429">
        <v>0.1</v>
      </c>
      <c r="AU429" t="s">
        <v>370</v>
      </c>
      <c r="AV429">
        <v>1</v>
      </c>
      <c r="AW429">
        <v>2</v>
      </c>
      <c r="AX429">
        <v>85263654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</v>
      </c>
      <c r="CX429">
        <f>ROUND(Y429*Source!I148,7)</f>
        <v>0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181</v>
      </c>
      <c r="DE429" t="s">
        <v>181</v>
      </c>
      <c r="DF429">
        <f t="shared" si="112"/>
        <v>0</v>
      </c>
      <c r="DG429">
        <f t="shared" si="117"/>
        <v>0</v>
      </c>
      <c r="DH429">
        <f t="shared" si="105"/>
        <v>0</v>
      </c>
      <c r="DI429">
        <f t="shared" si="106"/>
        <v>0</v>
      </c>
      <c r="DJ429">
        <f>DG429+DH429</f>
        <v>0</v>
      </c>
      <c r="DK429">
        <v>1</v>
      </c>
      <c r="DL429" t="s">
        <v>64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85260757</v>
      </c>
      <c r="C430">
        <v>85263645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275</v>
      </c>
      <c r="J430" t="s">
        <v>181</v>
      </c>
      <c r="K430" t="s">
        <v>276</v>
      </c>
      <c r="L430">
        <v>3277935</v>
      </c>
      <c r="N430">
        <v>1013</v>
      </c>
      <c r="O430" t="s">
        <v>70</v>
      </c>
      <c r="P430" t="s">
        <v>70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181</v>
      </c>
      <c r="AT430">
        <v>2</v>
      </c>
      <c r="AU430" t="s">
        <v>181</v>
      </c>
      <c r="AV430">
        <v>0</v>
      </c>
      <c r="AW430">
        <v>2</v>
      </c>
      <c r="AX430">
        <v>85263659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181</v>
      </c>
      <c r="DE430" t="s">
        <v>181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181</v>
      </c>
      <c r="DM430">
        <v>0</v>
      </c>
      <c r="DN430" t="s">
        <v>181</v>
      </c>
      <c r="DO430">
        <v>0</v>
      </c>
    </row>
    <row r="431" spans="1:119">
      <c r="A431">
        <f>ROW(Source!A151)</f>
        <v>151</v>
      </c>
      <c r="B431">
        <v>85260822</v>
      </c>
      <c r="C431">
        <v>85263661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758</v>
      </c>
      <c r="J431" t="s">
        <v>181</v>
      </c>
      <c r="K431" t="s">
        <v>759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181</v>
      </c>
      <c r="AT431">
        <v>1.55</v>
      </c>
      <c r="AU431" t="s">
        <v>181</v>
      </c>
      <c r="AV431">
        <v>1</v>
      </c>
      <c r="AW431">
        <v>2</v>
      </c>
      <c r="AX431">
        <v>85263667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181</v>
      </c>
      <c r="DE431" t="s">
        <v>181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181</v>
      </c>
      <c r="DM431">
        <v>0</v>
      </c>
      <c r="DN431" t="s">
        <v>181</v>
      </c>
      <c r="DO431">
        <v>0</v>
      </c>
    </row>
    <row r="432" spans="1:119">
      <c r="A432">
        <f>ROW(Source!A151)</f>
        <v>151</v>
      </c>
      <c r="B432">
        <v>85260822</v>
      </c>
      <c r="C432">
        <v>85263661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754</v>
      </c>
      <c r="J432" t="s">
        <v>181</v>
      </c>
      <c r="K432" t="s">
        <v>755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181</v>
      </c>
      <c r="AT432">
        <v>0.15</v>
      </c>
      <c r="AU432" t="s">
        <v>181</v>
      </c>
      <c r="AV432">
        <v>2</v>
      </c>
      <c r="AW432">
        <v>2</v>
      </c>
      <c r="AX432">
        <v>85263668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181</v>
      </c>
      <c r="DE432" t="s">
        <v>181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181</v>
      </c>
      <c r="DM432">
        <v>0</v>
      </c>
      <c r="DN432" t="s">
        <v>181</v>
      </c>
      <c r="DO432">
        <v>0</v>
      </c>
    </row>
    <row r="433" spans="1:119">
      <c r="A433">
        <f>ROW(Source!A151)</f>
        <v>151</v>
      </c>
      <c r="B433">
        <v>85260822</v>
      </c>
      <c r="C433">
        <v>85263661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108</v>
      </c>
      <c r="J433" t="s">
        <v>756</v>
      </c>
      <c r="K433" t="s">
        <v>109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181</v>
      </c>
      <c r="AT433">
        <v>0.07</v>
      </c>
      <c r="AU433" t="s">
        <v>181</v>
      </c>
      <c r="AV433">
        <v>1</v>
      </c>
      <c r="AW433">
        <v>2</v>
      </c>
      <c r="AX433">
        <v>85263669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181</v>
      </c>
      <c r="DE433" t="s">
        <v>181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64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85260822</v>
      </c>
      <c r="C434">
        <v>85263661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83</v>
      </c>
      <c r="J434" t="s">
        <v>757</v>
      </c>
      <c r="K434" t="s">
        <v>84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181</v>
      </c>
      <c r="AT434">
        <v>0.08</v>
      </c>
      <c r="AU434" t="s">
        <v>181</v>
      </c>
      <c r="AV434">
        <v>1</v>
      </c>
      <c r="AW434">
        <v>2</v>
      </c>
      <c r="AX434">
        <v>85263670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181</v>
      </c>
      <c r="DE434" t="s">
        <v>181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64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85260822</v>
      </c>
      <c r="C435">
        <v>85263661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86</v>
      </c>
      <c r="J435" t="s">
        <v>769</v>
      </c>
      <c r="K435" t="s">
        <v>87</v>
      </c>
      <c r="L435">
        <v>1346</v>
      </c>
      <c r="N435">
        <v>1009</v>
      </c>
      <c r="O435" t="s">
        <v>88</v>
      </c>
      <c r="P435" t="s">
        <v>88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181</v>
      </c>
      <c r="AT435">
        <v>0.1</v>
      </c>
      <c r="AU435" t="s">
        <v>181</v>
      </c>
      <c r="AV435">
        <v>0</v>
      </c>
      <c r="AW435">
        <v>2</v>
      </c>
      <c r="AX435">
        <v>85263671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181</v>
      </c>
      <c r="DE435" t="s">
        <v>181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181</v>
      </c>
      <c r="DM435">
        <v>0</v>
      </c>
      <c r="DN435" t="s">
        <v>181</v>
      </c>
      <c r="DO435">
        <v>0</v>
      </c>
    </row>
    <row r="436" spans="1:119">
      <c r="A436">
        <f>ROW(Source!A152)</f>
        <v>152</v>
      </c>
      <c r="B436">
        <v>85260757</v>
      </c>
      <c r="C436">
        <v>85263661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758</v>
      </c>
      <c r="J436" t="s">
        <v>181</v>
      </c>
      <c r="K436" t="s">
        <v>759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181</v>
      </c>
      <c r="AT436">
        <v>1.55</v>
      </c>
      <c r="AU436" t="s">
        <v>181</v>
      </c>
      <c r="AV436">
        <v>1</v>
      </c>
      <c r="AW436">
        <v>2</v>
      </c>
      <c r="AX436">
        <v>85263667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181</v>
      </c>
      <c r="DE436" t="s">
        <v>181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181</v>
      </c>
      <c r="DM436">
        <v>0</v>
      </c>
      <c r="DN436" t="s">
        <v>181</v>
      </c>
      <c r="DO436">
        <v>0</v>
      </c>
    </row>
    <row r="437" spans="1:119">
      <c r="A437">
        <f>ROW(Source!A152)</f>
        <v>152</v>
      </c>
      <c r="B437">
        <v>85260757</v>
      </c>
      <c r="C437">
        <v>85263661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754</v>
      </c>
      <c r="J437" t="s">
        <v>181</v>
      </c>
      <c r="K437" t="s">
        <v>755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181</v>
      </c>
      <c r="AT437">
        <v>0.15</v>
      </c>
      <c r="AU437" t="s">
        <v>181</v>
      </c>
      <c r="AV437">
        <v>2</v>
      </c>
      <c r="AW437">
        <v>2</v>
      </c>
      <c r="AX437">
        <v>85263668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181</v>
      </c>
      <c r="DE437" t="s">
        <v>181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181</v>
      </c>
      <c r="DM437">
        <v>0</v>
      </c>
      <c r="DN437" t="s">
        <v>181</v>
      </c>
      <c r="DO437">
        <v>0</v>
      </c>
    </row>
    <row r="438" spans="1:119">
      <c r="A438">
        <f>ROW(Source!A152)</f>
        <v>152</v>
      </c>
      <c r="B438">
        <v>85260757</v>
      </c>
      <c r="C438">
        <v>85263661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108</v>
      </c>
      <c r="J438" t="s">
        <v>756</v>
      </c>
      <c r="K438" t="s">
        <v>109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181</v>
      </c>
      <c r="AT438">
        <v>0.07</v>
      </c>
      <c r="AU438" t="s">
        <v>181</v>
      </c>
      <c r="AV438">
        <v>1</v>
      </c>
      <c r="AW438">
        <v>2</v>
      </c>
      <c r="AX438">
        <v>85263669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181</v>
      </c>
      <c r="DE438" t="s">
        <v>181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64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85260757</v>
      </c>
      <c r="C439">
        <v>85263661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83</v>
      </c>
      <c r="J439" t="s">
        <v>757</v>
      </c>
      <c r="K439" t="s">
        <v>84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181</v>
      </c>
      <c r="AT439">
        <v>0.08</v>
      </c>
      <c r="AU439" t="s">
        <v>181</v>
      </c>
      <c r="AV439">
        <v>1</v>
      </c>
      <c r="AW439">
        <v>2</v>
      </c>
      <c r="AX439">
        <v>85263670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181</v>
      </c>
      <c r="DE439" t="s">
        <v>181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64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85260757</v>
      </c>
      <c r="C440">
        <v>85263661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86</v>
      </c>
      <c r="J440" t="s">
        <v>769</v>
      </c>
      <c r="K440" t="s">
        <v>87</v>
      </c>
      <c r="L440">
        <v>1346</v>
      </c>
      <c r="N440">
        <v>1009</v>
      </c>
      <c r="O440" t="s">
        <v>88</v>
      </c>
      <c r="P440" t="s">
        <v>88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181</v>
      </c>
      <c r="AT440">
        <v>0.1</v>
      </c>
      <c r="AU440" t="s">
        <v>181</v>
      </c>
      <c r="AV440">
        <v>0</v>
      </c>
      <c r="AW440">
        <v>2</v>
      </c>
      <c r="AX440">
        <v>85263671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181</v>
      </c>
      <c r="DE440" t="s">
        <v>181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181</v>
      </c>
      <c r="DM440">
        <v>0</v>
      </c>
      <c r="DN440" t="s">
        <v>181</v>
      </c>
      <c r="DO440">
        <v>0</v>
      </c>
    </row>
    <row r="441" spans="1:119">
      <c r="A441">
        <f>ROW(Source!A153)</f>
        <v>153</v>
      </c>
      <c r="B441">
        <v>85260822</v>
      </c>
      <c r="C441">
        <v>85263678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758</v>
      </c>
      <c r="J441" t="s">
        <v>181</v>
      </c>
      <c r="K441" t="s">
        <v>759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181</v>
      </c>
      <c r="AT441">
        <v>2.63</v>
      </c>
      <c r="AU441" t="s">
        <v>213</v>
      </c>
      <c r="AV441">
        <v>1</v>
      </c>
      <c r="AW441">
        <v>2</v>
      </c>
      <c r="AX441">
        <v>85263684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181</v>
      </c>
      <c r="DE441" t="s">
        <v>181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181</v>
      </c>
      <c r="DM441">
        <v>0</v>
      </c>
      <c r="DN441" t="s">
        <v>181</v>
      </c>
      <c r="DO441">
        <v>0</v>
      </c>
    </row>
    <row r="442" spans="1:119">
      <c r="A442">
        <f>ROW(Source!A153)</f>
        <v>153</v>
      </c>
      <c r="B442">
        <v>85260822</v>
      </c>
      <c r="C442">
        <v>85263678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754</v>
      </c>
      <c r="J442" t="s">
        <v>181</v>
      </c>
      <c r="K442" t="s">
        <v>755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181</v>
      </c>
      <c r="AT442">
        <v>0.27</v>
      </c>
      <c r="AU442" t="s">
        <v>213</v>
      </c>
      <c r="AV442">
        <v>2</v>
      </c>
      <c r="AW442">
        <v>2</v>
      </c>
      <c r="AX442">
        <v>85263685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181</v>
      </c>
      <c r="DE442" t="s">
        <v>181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181</v>
      </c>
      <c r="DM442">
        <v>0</v>
      </c>
      <c r="DN442" t="s">
        <v>181</v>
      </c>
      <c r="DO442">
        <v>0</v>
      </c>
    </row>
    <row r="443" spans="1:119">
      <c r="A443">
        <f>ROW(Source!A153)</f>
        <v>153</v>
      </c>
      <c r="B443">
        <v>85260822</v>
      </c>
      <c r="C443">
        <v>85263678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108</v>
      </c>
      <c r="J443" t="s">
        <v>756</v>
      </c>
      <c r="K443" t="s">
        <v>109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181</v>
      </c>
      <c r="AT443">
        <v>0.12</v>
      </c>
      <c r="AU443" t="s">
        <v>213</v>
      </c>
      <c r="AV443">
        <v>1</v>
      </c>
      <c r="AW443">
        <v>2</v>
      </c>
      <c r="AX443">
        <v>85263686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181</v>
      </c>
      <c r="DE443" t="s">
        <v>181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64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85260822</v>
      </c>
      <c r="C444">
        <v>85263678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83</v>
      </c>
      <c r="J444" t="s">
        <v>757</v>
      </c>
      <c r="K444" t="s">
        <v>84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181</v>
      </c>
      <c r="AT444">
        <v>0.15</v>
      </c>
      <c r="AU444" t="s">
        <v>213</v>
      </c>
      <c r="AV444">
        <v>1</v>
      </c>
      <c r="AW444">
        <v>2</v>
      </c>
      <c r="AX444">
        <v>85263687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181</v>
      </c>
      <c r="DE444" t="s">
        <v>181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64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85260822</v>
      </c>
      <c r="C445">
        <v>85263678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86</v>
      </c>
      <c r="J445" t="s">
        <v>769</v>
      </c>
      <c r="K445" t="s">
        <v>87</v>
      </c>
      <c r="L445">
        <v>1346</v>
      </c>
      <c r="N445">
        <v>1009</v>
      </c>
      <c r="O445" t="s">
        <v>88</v>
      </c>
      <c r="P445" t="s">
        <v>88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181</v>
      </c>
      <c r="AT445">
        <v>0.5</v>
      </c>
      <c r="AU445" t="s">
        <v>181</v>
      </c>
      <c r="AV445">
        <v>0</v>
      </c>
      <c r="AW445">
        <v>2</v>
      </c>
      <c r="AX445">
        <v>85263688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181</v>
      </c>
      <c r="DE445" t="s">
        <v>181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181</v>
      </c>
      <c r="DM445">
        <v>0</v>
      </c>
      <c r="DN445" t="s">
        <v>181</v>
      </c>
      <c r="DO445">
        <v>0</v>
      </c>
    </row>
    <row r="446" spans="1:119">
      <c r="A446">
        <f>ROW(Source!A154)</f>
        <v>154</v>
      </c>
      <c r="B446">
        <v>85260757</v>
      </c>
      <c r="C446">
        <v>85263678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758</v>
      </c>
      <c r="J446" t="s">
        <v>181</v>
      </c>
      <c r="K446" t="s">
        <v>759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181</v>
      </c>
      <c r="AT446">
        <v>2.63</v>
      </c>
      <c r="AU446" t="s">
        <v>213</v>
      </c>
      <c r="AV446">
        <v>1</v>
      </c>
      <c r="AW446">
        <v>2</v>
      </c>
      <c r="AX446">
        <v>85263684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181</v>
      </c>
      <c r="DE446" t="s">
        <v>181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181</v>
      </c>
      <c r="DM446">
        <v>0</v>
      </c>
      <c r="DN446" t="s">
        <v>181</v>
      </c>
      <c r="DO446">
        <v>0</v>
      </c>
    </row>
    <row r="447" spans="1:119">
      <c r="A447">
        <f>ROW(Source!A154)</f>
        <v>154</v>
      </c>
      <c r="B447">
        <v>85260757</v>
      </c>
      <c r="C447">
        <v>85263678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754</v>
      </c>
      <c r="J447" t="s">
        <v>181</v>
      </c>
      <c r="K447" t="s">
        <v>755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181</v>
      </c>
      <c r="AT447">
        <v>0.27</v>
      </c>
      <c r="AU447" t="s">
        <v>213</v>
      </c>
      <c r="AV447">
        <v>2</v>
      </c>
      <c r="AW447">
        <v>2</v>
      </c>
      <c r="AX447">
        <v>85263685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181</v>
      </c>
      <c r="DE447" t="s">
        <v>181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181</v>
      </c>
      <c r="DM447">
        <v>0</v>
      </c>
      <c r="DN447" t="s">
        <v>181</v>
      </c>
      <c r="DO447">
        <v>0</v>
      </c>
    </row>
    <row r="448" spans="1:119">
      <c r="A448">
        <f>ROW(Source!A154)</f>
        <v>154</v>
      </c>
      <c r="B448">
        <v>85260757</v>
      </c>
      <c r="C448">
        <v>85263678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108</v>
      </c>
      <c r="J448" t="s">
        <v>756</v>
      </c>
      <c r="K448" t="s">
        <v>109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181</v>
      </c>
      <c r="AT448">
        <v>0.12</v>
      </c>
      <c r="AU448" t="s">
        <v>213</v>
      </c>
      <c r="AV448">
        <v>1</v>
      </c>
      <c r="AW448">
        <v>2</v>
      </c>
      <c r="AX448">
        <v>85263686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181</v>
      </c>
      <c r="DE448" t="s">
        <v>181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64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85260757</v>
      </c>
      <c r="C449">
        <v>85263678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83</v>
      </c>
      <c r="J449" t="s">
        <v>757</v>
      </c>
      <c r="K449" t="s">
        <v>84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181</v>
      </c>
      <c r="AT449">
        <v>0.15</v>
      </c>
      <c r="AU449" t="s">
        <v>213</v>
      </c>
      <c r="AV449">
        <v>1</v>
      </c>
      <c r="AW449">
        <v>2</v>
      </c>
      <c r="AX449">
        <v>85263687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181</v>
      </c>
      <c r="DE449" t="s">
        <v>181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64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85260757</v>
      </c>
      <c r="C450">
        <v>85263678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86</v>
      </c>
      <c r="J450" t="s">
        <v>769</v>
      </c>
      <c r="K450" t="s">
        <v>87</v>
      </c>
      <c r="L450">
        <v>1346</v>
      </c>
      <c r="N450">
        <v>1009</v>
      </c>
      <c r="O450" t="s">
        <v>88</v>
      </c>
      <c r="P450" t="s">
        <v>88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181</v>
      </c>
      <c r="AT450">
        <v>0.5</v>
      </c>
      <c r="AU450" t="s">
        <v>181</v>
      </c>
      <c r="AV450">
        <v>0</v>
      </c>
      <c r="AW450">
        <v>2</v>
      </c>
      <c r="AX450">
        <v>85263688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181</v>
      </c>
      <c r="DE450" t="s">
        <v>181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181</v>
      </c>
      <c r="DM450">
        <v>0</v>
      </c>
      <c r="DN450" t="s">
        <v>181</v>
      </c>
      <c r="DO450">
        <v>0</v>
      </c>
    </row>
    <row r="451" spans="1:119">
      <c r="A451">
        <f>ROW(Source!A155)</f>
        <v>155</v>
      </c>
      <c r="B451">
        <v>85260822</v>
      </c>
      <c r="C451">
        <v>85263695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832</v>
      </c>
      <c r="J451" t="s">
        <v>181</v>
      </c>
      <c r="K451" t="s">
        <v>833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181</v>
      </c>
      <c r="AT451">
        <v>4</v>
      </c>
      <c r="AU451" t="s">
        <v>181</v>
      </c>
      <c r="AV451">
        <v>1</v>
      </c>
      <c r="AW451">
        <v>2</v>
      </c>
      <c r="AX451">
        <v>85263707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181</v>
      </c>
      <c r="DE451" t="s">
        <v>181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181</v>
      </c>
      <c r="DM451">
        <v>0</v>
      </c>
      <c r="DN451" t="s">
        <v>181</v>
      </c>
      <c r="DO451">
        <v>0</v>
      </c>
    </row>
    <row r="452" spans="1:119">
      <c r="A452">
        <f>ROW(Source!A155)</f>
        <v>155</v>
      </c>
      <c r="B452">
        <v>85260822</v>
      </c>
      <c r="C452">
        <v>85263695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834</v>
      </c>
      <c r="J452" t="s">
        <v>835</v>
      </c>
      <c r="K452" t="s">
        <v>836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181</v>
      </c>
      <c r="AT452">
        <v>0.558</v>
      </c>
      <c r="AU452" t="s">
        <v>181</v>
      </c>
      <c r="AV452">
        <v>1</v>
      </c>
      <c r="AW452">
        <v>2</v>
      </c>
      <c r="AX452">
        <v>85263708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181</v>
      </c>
      <c r="DE452" t="s">
        <v>181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181</v>
      </c>
      <c r="DM452">
        <v>0</v>
      </c>
      <c r="DN452" t="s">
        <v>181</v>
      </c>
      <c r="DO452">
        <v>0</v>
      </c>
    </row>
    <row r="453" spans="1:119">
      <c r="A453">
        <f>ROW(Source!A155)</f>
        <v>155</v>
      </c>
      <c r="B453">
        <v>85260822</v>
      </c>
      <c r="C453">
        <v>85263695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837</v>
      </c>
      <c r="J453" t="s">
        <v>838</v>
      </c>
      <c r="K453" t="s">
        <v>839</v>
      </c>
      <c r="L453">
        <v>1346</v>
      </c>
      <c r="N453">
        <v>1009</v>
      </c>
      <c r="O453" t="s">
        <v>88</v>
      </c>
      <c r="P453" t="s">
        <v>88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181</v>
      </c>
      <c r="AT453">
        <v>0.036</v>
      </c>
      <c r="AU453" t="s">
        <v>181</v>
      </c>
      <c r="AV453">
        <v>0</v>
      </c>
      <c r="AW453">
        <v>2</v>
      </c>
      <c r="AX453">
        <v>85263709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181</v>
      </c>
      <c r="DE453" t="s">
        <v>181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181</v>
      </c>
      <c r="DM453">
        <v>0</v>
      </c>
      <c r="DN453" t="s">
        <v>181</v>
      </c>
      <c r="DO453">
        <v>0</v>
      </c>
    </row>
    <row r="454" spans="1:119">
      <c r="A454">
        <f>ROW(Source!A155)</f>
        <v>155</v>
      </c>
      <c r="B454">
        <v>85260822</v>
      </c>
      <c r="C454">
        <v>85263695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840</v>
      </c>
      <c r="J454" t="s">
        <v>841</v>
      </c>
      <c r="K454" t="s">
        <v>842</v>
      </c>
      <c r="L454">
        <v>1346</v>
      </c>
      <c r="N454">
        <v>1009</v>
      </c>
      <c r="O454" t="s">
        <v>88</v>
      </c>
      <c r="P454" t="s">
        <v>88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181</v>
      </c>
      <c r="AT454">
        <v>0.014</v>
      </c>
      <c r="AU454" t="s">
        <v>181</v>
      </c>
      <c r="AV454">
        <v>0</v>
      </c>
      <c r="AW454">
        <v>2</v>
      </c>
      <c r="AX454">
        <v>85263710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181</v>
      </c>
      <c r="DE454" t="s">
        <v>181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181</v>
      </c>
      <c r="DM454">
        <v>0</v>
      </c>
      <c r="DN454" t="s">
        <v>181</v>
      </c>
      <c r="DO454">
        <v>0</v>
      </c>
    </row>
    <row r="455" spans="1:119">
      <c r="A455">
        <f>ROW(Source!A155)</f>
        <v>155</v>
      </c>
      <c r="B455">
        <v>85260822</v>
      </c>
      <c r="C455">
        <v>85263695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780</v>
      </c>
      <c r="J455" t="s">
        <v>781</v>
      </c>
      <c r="K455" t="s">
        <v>782</v>
      </c>
      <c r="L455">
        <v>1383</v>
      </c>
      <c r="N455">
        <v>1013</v>
      </c>
      <c r="O455" t="s">
        <v>783</v>
      </c>
      <c r="P455" t="s">
        <v>783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181</v>
      </c>
      <c r="AT455">
        <v>0.0312</v>
      </c>
      <c r="AU455" t="s">
        <v>181</v>
      </c>
      <c r="AV455">
        <v>0</v>
      </c>
      <c r="AW455">
        <v>2</v>
      </c>
      <c r="AX455">
        <v>85263711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181</v>
      </c>
      <c r="DE455" t="s">
        <v>181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181</v>
      </c>
      <c r="DM455">
        <v>0</v>
      </c>
      <c r="DN455" t="s">
        <v>181</v>
      </c>
      <c r="DO455">
        <v>0</v>
      </c>
    </row>
    <row r="456" spans="1:119">
      <c r="A456">
        <f>ROW(Source!A155)</f>
        <v>155</v>
      </c>
      <c r="B456">
        <v>85260822</v>
      </c>
      <c r="C456">
        <v>85263695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843</v>
      </c>
      <c r="J456" t="s">
        <v>844</v>
      </c>
      <c r="K456" t="s">
        <v>845</v>
      </c>
      <c r="L456">
        <v>1301</v>
      </c>
      <c r="N456">
        <v>1003</v>
      </c>
      <c r="O456" t="s">
        <v>494</v>
      </c>
      <c r="P456" t="s">
        <v>494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181</v>
      </c>
      <c r="AT456">
        <v>11</v>
      </c>
      <c r="AU456" t="s">
        <v>181</v>
      </c>
      <c r="AV456">
        <v>0</v>
      </c>
      <c r="AW456">
        <v>2</v>
      </c>
      <c r="AX456">
        <v>85263712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181</v>
      </c>
      <c r="DE456" t="s">
        <v>181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181</v>
      </c>
      <c r="DM456">
        <v>0</v>
      </c>
      <c r="DN456" t="s">
        <v>181</v>
      </c>
      <c r="DO456">
        <v>0</v>
      </c>
    </row>
    <row r="457" spans="1:119">
      <c r="A457">
        <f>ROW(Source!A155)</f>
        <v>155</v>
      </c>
      <c r="B457">
        <v>85260822</v>
      </c>
      <c r="C457">
        <v>85263695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792</v>
      </c>
      <c r="J457" t="s">
        <v>793</v>
      </c>
      <c r="K457" t="s">
        <v>794</v>
      </c>
      <c r="L457">
        <v>1346</v>
      </c>
      <c r="N457">
        <v>1009</v>
      </c>
      <c r="O457" t="s">
        <v>88</v>
      </c>
      <c r="P457" t="s">
        <v>88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181</v>
      </c>
      <c r="AT457">
        <v>0.54</v>
      </c>
      <c r="AU457" t="s">
        <v>181</v>
      </c>
      <c r="AV457">
        <v>0</v>
      </c>
      <c r="AW457">
        <v>2</v>
      </c>
      <c r="AX457">
        <v>85263713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181</v>
      </c>
      <c r="DE457" t="s">
        <v>181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181</v>
      </c>
      <c r="DM457">
        <v>0</v>
      </c>
      <c r="DN457" t="s">
        <v>181</v>
      </c>
      <c r="DO457">
        <v>0</v>
      </c>
    </row>
    <row r="458" spans="1:119">
      <c r="A458">
        <f>ROW(Source!A155)</f>
        <v>155</v>
      </c>
      <c r="B458">
        <v>85260822</v>
      </c>
      <c r="C458">
        <v>85263695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846</v>
      </c>
      <c r="J458" t="s">
        <v>847</v>
      </c>
      <c r="K458" t="s">
        <v>848</v>
      </c>
      <c r="L458">
        <v>1346</v>
      </c>
      <c r="N458">
        <v>1009</v>
      </c>
      <c r="O458" t="s">
        <v>88</v>
      </c>
      <c r="P458" t="s">
        <v>88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181</v>
      </c>
      <c r="AT458">
        <v>0.005</v>
      </c>
      <c r="AU458" t="s">
        <v>181</v>
      </c>
      <c r="AV458">
        <v>0</v>
      </c>
      <c r="AW458">
        <v>2</v>
      </c>
      <c r="AX458">
        <v>85263714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181</v>
      </c>
      <c r="DE458" t="s">
        <v>181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181</v>
      </c>
      <c r="DM458">
        <v>0</v>
      </c>
      <c r="DN458" t="s">
        <v>181</v>
      </c>
      <c r="DO458">
        <v>0</v>
      </c>
    </row>
    <row r="459" spans="1:119">
      <c r="A459">
        <f>ROW(Source!A155)</f>
        <v>155</v>
      </c>
      <c r="B459">
        <v>85260822</v>
      </c>
      <c r="C459">
        <v>85263695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807</v>
      </c>
      <c r="J459" t="s">
        <v>808</v>
      </c>
      <c r="K459" t="s">
        <v>809</v>
      </c>
      <c r="L459">
        <v>1346</v>
      </c>
      <c r="N459">
        <v>1009</v>
      </c>
      <c r="O459" t="s">
        <v>88</v>
      </c>
      <c r="P459" t="s">
        <v>88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181</v>
      </c>
      <c r="AT459">
        <v>0.073</v>
      </c>
      <c r="AU459" t="s">
        <v>181</v>
      </c>
      <c r="AV459">
        <v>0</v>
      </c>
      <c r="AW459">
        <v>2</v>
      </c>
      <c r="AX459">
        <v>85263715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181</v>
      </c>
      <c r="DE459" t="s">
        <v>181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181</v>
      </c>
      <c r="DM459">
        <v>0</v>
      </c>
      <c r="DN459" t="s">
        <v>181</v>
      </c>
      <c r="DO459">
        <v>0</v>
      </c>
    </row>
    <row r="460" spans="1:119">
      <c r="A460">
        <f>ROW(Source!A155)</f>
        <v>155</v>
      </c>
      <c r="B460">
        <v>85260822</v>
      </c>
      <c r="C460">
        <v>85263695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849</v>
      </c>
      <c r="J460" t="s">
        <v>850</v>
      </c>
      <c r="K460" t="s">
        <v>851</v>
      </c>
      <c r="L460">
        <v>1346</v>
      </c>
      <c r="N460">
        <v>1009</v>
      </c>
      <c r="O460" t="s">
        <v>88</v>
      </c>
      <c r="P460" t="s">
        <v>88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181</v>
      </c>
      <c r="AT460">
        <v>0.05</v>
      </c>
      <c r="AU460" t="s">
        <v>181</v>
      </c>
      <c r="AV460">
        <v>0</v>
      </c>
      <c r="AW460">
        <v>2</v>
      </c>
      <c r="AX460">
        <v>85263716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181</v>
      </c>
      <c r="DE460" t="s">
        <v>181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181</v>
      </c>
      <c r="DM460">
        <v>0</v>
      </c>
      <c r="DN460" t="s">
        <v>181</v>
      </c>
      <c r="DO460">
        <v>0</v>
      </c>
    </row>
    <row r="461" spans="1:119">
      <c r="A461">
        <f>ROW(Source!A155)</f>
        <v>155</v>
      </c>
      <c r="B461">
        <v>85260822</v>
      </c>
      <c r="C461">
        <v>85263695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275</v>
      </c>
      <c r="J461" t="s">
        <v>181</v>
      </c>
      <c r="K461" t="s">
        <v>276</v>
      </c>
      <c r="L461">
        <v>3277935</v>
      </c>
      <c r="N461">
        <v>1013</v>
      </c>
      <c r="O461" t="s">
        <v>70</v>
      </c>
      <c r="P461" t="s">
        <v>70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181</v>
      </c>
      <c r="AT461">
        <v>2</v>
      </c>
      <c r="AU461" t="s">
        <v>181</v>
      </c>
      <c r="AV461">
        <v>0</v>
      </c>
      <c r="AW461">
        <v>2</v>
      </c>
      <c r="AX461">
        <v>85263717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181</v>
      </c>
      <c r="DE461" t="s">
        <v>181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181</v>
      </c>
      <c r="DM461">
        <v>0</v>
      </c>
      <c r="DN461" t="s">
        <v>181</v>
      </c>
      <c r="DO461">
        <v>0</v>
      </c>
    </row>
    <row r="462" spans="1:119">
      <c r="A462">
        <f>ROW(Source!A156)</f>
        <v>156</v>
      </c>
      <c r="B462">
        <v>85260757</v>
      </c>
      <c r="C462">
        <v>85263695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832</v>
      </c>
      <c r="J462" t="s">
        <v>181</v>
      </c>
      <c r="K462" t="s">
        <v>833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181</v>
      </c>
      <c r="AT462">
        <v>4</v>
      </c>
      <c r="AU462" t="s">
        <v>181</v>
      </c>
      <c r="AV462">
        <v>1</v>
      </c>
      <c r="AW462">
        <v>2</v>
      </c>
      <c r="AX462">
        <v>85263707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181</v>
      </c>
      <c r="DE462" t="s">
        <v>181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181</v>
      </c>
      <c r="DM462">
        <v>0</v>
      </c>
      <c r="DN462" t="s">
        <v>181</v>
      </c>
      <c r="DO462">
        <v>0</v>
      </c>
    </row>
    <row r="463" spans="1:119">
      <c r="A463">
        <f>ROW(Source!A156)</f>
        <v>156</v>
      </c>
      <c r="B463">
        <v>85260757</v>
      </c>
      <c r="C463">
        <v>85263695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834</v>
      </c>
      <c r="J463" t="s">
        <v>835</v>
      </c>
      <c r="K463" t="s">
        <v>836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181</v>
      </c>
      <c r="AT463">
        <v>0.558</v>
      </c>
      <c r="AU463" t="s">
        <v>181</v>
      </c>
      <c r="AV463">
        <v>1</v>
      </c>
      <c r="AW463">
        <v>2</v>
      </c>
      <c r="AX463">
        <v>85263708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181</v>
      </c>
      <c r="DE463" t="s">
        <v>181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181</v>
      </c>
      <c r="DM463">
        <v>0</v>
      </c>
      <c r="DN463" t="s">
        <v>181</v>
      </c>
      <c r="DO463">
        <v>0</v>
      </c>
    </row>
    <row r="464" spans="1:119">
      <c r="A464">
        <f>ROW(Source!A156)</f>
        <v>156</v>
      </c>
      <c r="B464">
        <v>85260757</v>
      </c>
      <c r="C464">
        <v>85263695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837</v>
      </c>
      <c r="J464" t="s">
        <v>838</v>
      </c>
      <c r="K464" t="s">
        <v>839</v>
      </c>
      <c r="L464">
        <v>1346</v>
      </c>
      <c r="N464">
        <v>1009</v>
      </c>
      <c r="O464" t="s">
        <v>88</v>
      </c>
      <c r="P464" t="s">
        <v>88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181</v>
      </c>
      <c r="AT464">
        <v>0.036</v>
      </c>
      <c r="AU464" t="s">
        <v>181</v>
      </c>
      <c r="AV464">
        <v>0</v>
      </c>
      <c r="AW464">
        <v>2</v>
      </c>
      <c r="AX464">
        <v>85263709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181</v>
      </c>
      <c r="DE464" t="s">
        <v>181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181</v>
      </c>
      <c r="DM464">
        <v>0</v>
      </c>
      <c r="DN464" t="s">
        <v>181</v>
      </c>
      <c r="DO464">
        <v>0</v>
      </c>
    </row>
    <row r="465" spans="1:119">
      <c r="A465">
        <f>ROW(Source!A156)</f>
        <v>156</v>
      </c>
      <c r="B465">
        <v>85260757</v>
      </c>
      <c r="C465">
        <v>85263695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840</v>
      </c>
      <c r="J465" t="s">
        <v>841</v>
      </c>
      <c r="K465" t="s">
        <v>842</v>
      </c>
      <c r="L465">
        <v>1346</v>
      </c>
      <c r="N465">
        <v>1009</v>
      </c>
      <c r="O465" t="s">
        <v>88</v>
      </c>
      <c r="P465" t="s">
        <v>88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181</v>
      </c>
      <c r="AT465">
        <v>0.014</v>
      </c>
      <c r="AU465" t="s">
        <v>181</v>
      </c>
      <c r="AV465">
        <v>0</v>
      </c>
      <c r="AW465">
        <v>2</v>
      </c>
      <c r="AX465">
        <v>85263710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181</v>
      </c>
      <c r="DE465" t="s">
        <v>181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181</v>
      </c>
      <c r="DM465">
        <v>0</v>
      </c>
      <c r="DN465" t="s">
        <v>181</v>
      </c>
      <c r="DO465">
        <v>0</v>
      </c>
    </row>
    <row r="466" spans="1:119">
      <c r="A466">
        <f>ROW(Source!A156)</f>
        <v>156</v>
      </c>
      <c r="B466">
        <v>85260757</v>
      </c>
      <c r="C466">
        <v>85263695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780</v>
      </c>
      <c r="J466" t="s">
        <v>781</v>
      </c>
      <c r="K466" t="s">
        <v>782</v>
      </c>
      <c r="L466">
        <v>1383</v>
      </c>
      <c r="N466">
        <v>1013</v>
      </c>
      <c r="O466" t="s">
        <v>783</v>
      </c>
      <c r="P466" t="s">
        <v>783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181</v>
      </c>
      <c r="AT466">
        <v>0.0312</v>
      </c>
      <c r="AU466" t="s">
        <v>181</v>
      </c>
      <c r="AV466">
        <v>0</v>
      </c>
      <c r="AW466">
        <v>2</v>
      </c>
      <c r="AX466">
        <v>85263711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181</v>
      </c>
      <c r="DE466" t="s">
        <v>181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181</v>
      </c>
      <c r="DM466">
        <v>0</v>
      </c>
      <c r="DN466" t="s">
        <v>181</v>
      </c>
      <c r="DO466">
        <v>0</v>
      </c>
    </row>
    <row r="467" spans="1:119">
      <c r="A467">
        <f>ROW(Source!A156)</f>
        <v>156</v>
      </c>
      <c r="B467">
        <v>85260757</v>
      </c>
      <c r="C467">
        <v>85263695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843</v>
      </c>
      <c r="J467" t="s">
        <v>844</v>
      </c>
      <c r="K467" t="s">
        <v>845</v>
      </c>
      <c r="L467">
        <v>1301</v>
      </c>
      <c r="N467">
        <v>1003</v>
      </c>
      <c r="O467" t="s">
        <v>494</v>
      </c>
      <c r="P467" t="s">
        <v>494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181</v>
      </c>
      <c r="AT467">
        <v>11</v>
      </c>
      <c r="AU467" t="s">
        <v>181</v>
      </c>
      <c r="AV467">
        <v>0</v>
      </c>
      <c r="AW467">
        <v>2</v>
      </c>
      <c r="AX467">
        <v>85263712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181</v>
      </c>
      <c r="DE467" t="s">
        <v>181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181</v>
      </c>
      <c r="DM467">
        <v>0</v>
      </c>
      <c r="DN467" t="s">
        <v>181</v>
      </c>
      <c r="DO467">
        <v>0</v>
      </c>
    </row>
    <row r="468" spans="1:119">
      <c r="A468">
        <f>ROW(Source!A156)</f>
        <v>156</v>
      </c>
      <c r="B468">
        <v>85260757</v>
      </c>
      <c r="C468">
        <v>85263695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792</v>
      </c>
      <c r="J468" t="s">
        <v>793</v>
      </c>
      <c r="K468" t="s">
        <v>794</v>
      </c>
      <c r="L468">
        <v>1346</v>
      </c>
      <c r="N468">
        <v>1009</v>
      </c>
      <c r="O468" t="s">
        <v>88</v>
      </c>
      <c r="P468" t="s">
        <v>88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181</v>
      </c>
      <c r="AT468">
        <v>0.54</v>
      </c>
      <c r="AU468" t="s">
        <v>181</v>
      </c>
      <c r="AV468">
        <v>0</v>
      </c>
      <c r="AW468">
        <v>2</v>
      </c>
      <c r="AX468">
        <v>85263713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181</v>
      </c>
      <c r="DE468" t="s">
        <v>181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181</v>
      </c>
      <c r="DM468">
        <v>0</v>
      </c>
      <c r="DN468" t="s">
        <v>181</v>
      </c>
      <c r="DO468">
        <v>0</v>
      </c>
    </row>
    <row r="469" spans="1:119">
      <c r="A469">
        <f>ROW(Source!A156)</f>
        <v>156</v>
      </c>
      <c r="B469">
        <v>85260757</v>
      </c>
      <c r="C469">
        <v>85263695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846</v>
      </c>
      <c r="J469" t="s">
        <v>847</v>
      </c>
      <c r="K469" t="s">
        <v>848</v>
      </c>
      <c r="L469">
        <v>1346</v>
      </c>
      <c r="N469">
        <v>1009</v>
      </c>
      <c r="O469" t="s">
        <v>88</v>
      </c>
      <c r="P469" t="s">
        <v>88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181</v>
      </c>
      <c r="AT469">
        <v>0.005</v>
      </c>
      <c r="AU469" t="s">
        <v>181</v>
      </c>
      <c r="AV469">
        <v>0</v>
      </c>
      <c r="AW469">
        <v>2</v>
      </c>
      <c r="AX469">
        <v>85263714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181</v>
      </c>
      <c r="DE469" t="s">
        <v>181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181</v>
      </c>
      <c r="DM469">
        <v>0</v>
      </c>
      <c r="DN469" t="s">
        <v>181</v>
      </c>
      <c r="DO469">
        <v>0</v>
      </c>
    </row>
    <row r="470" spans="1:119">
      <c r="A470">
        <f>ROW(Source!A156)</f>
        <v>156</v>
      </c>
      <c r="B470">
        <v>85260757</v>
      </c>
      <c r="C470">
        <v>85263695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807</v>
      </c>
      <c r="J470" t="s">
        <v>808</v>
      </c>
      <c r="K470" t="s">
        <v>809</v>
      </c>
      <c r="L470">
        <v>1346</v>
      </c>
      <c r="N470">
        <v>1009</v>
      </c>
      <c r="O470" t="s">
        <v>88</v>
      </c>
      <c r="P470" t="s">
        <v>88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181</v>
      </c>
      <c r="AT470">
        <v>0.073</v>
      </c>
      <c r="AU470" t="s">
        <v>181</v>
      </c>
      <c r="AV470">
        <v>0</v>
      </c>
      <c r="AW470">
        <v>2</v>
      </c>
      <c r="AX470">
        <v>85263715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181</v>
      </c>
      <c r="DE470" t="s">
        <v>181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181</v>
      </c>
      <c r="DM470">
        <v>0</v>
      </c>
      <c r="DN470" t="s">
        <v>181</v>
      </c>
      <c r="DO470">
        <v>0</v>
      </c>
    </row>
    <row r="471" spans="1:119">
      <c r="A471">
        <f>ROW(Source!A156)</f>
        <v>156</v>
      </c>
      <c r="B471">
        <v>85260757</v>
      </c>
      <c r="C471">
        <v>85263695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849</v>
      </c>
      <c r="J471" t="s">
        <v>850</v>
      </c>
      <c r="K471" t="s">
        <v>851</v>
      </c>
      <c r="L471">
        <v>1346</v>
      </c>
      <c r="N471">
        <v>1009</v>
      </c>
      <c r="O471" t="s">
        <v>88</v>
      </c>
      <c r="P471" t="s">
        <v>88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181</v>
      </c>
      <c r="AT471">
        <v>0.05</v>
      </c>
      <c r="AU471" t="s">
        <v>181</v>
      </c>
      <c r="AV471">
        <v>0</v>
      </c>
      <c r="AW471">
        <v>2</v>
      </c>
      <c r="AX471">
        <v>85263716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181</v>
      </c>
      <c r="DE471" t="s">
        <v>181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181</v>
      </c>
      <c r="DM471">
        <v>0</v>
      </c>
      <c r="DN471" t="s">
        <v>181</v>
      </c>
      <c r="DO471">
        <v>0</v>
      </c>
    </row>
    <row r="472" spans="1:119">
      <c r="A472">
        <f>ROW(Source!A156)</f>
        <v>156</v>
      </c>
      <c r="B472">
        <v>85260757</v>
      </c>
      <c r="C472">
        <v>85263695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275</v>
      </c>
      <c r="J472" t="s">
        <v>181</v>
      </c>
      <c r="K472" t="s">
        <v>276</v>
      </c>
      <c r="L472">
        <v>3277935</v>
      </c>
      <c r="N472">
        <v>1013</v>
      </c>
      <c r="O472" t="s">
        <v>70</v>
      </c>
      <c r="P472" t="s">
        <v>70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181</v>
      </c>
      <c r="AT472">
        <v>2</v>
      </c>
      <c r="AU472" t="s">
        <v>181</v>
      </c>
      <c r="AV472">
        <v>0</v>
      </c>
      <c r="AW472">
        <v>2</v>
      </c>
      <c r="AX472">
        <v>85263717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181</v>
      </c>
      <c r="DE472" t="s">
        <v>181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181</v>
      </c>
      <c r="DM472">
        <v>0</v>
      </c>
      <c r="DN472" t="s">
        <v>181</v>
      </c>
      <c r="DO472">
        <v>0</v>
      </c>
    </row>
    <row r="473" spans="1:119">
      <c r="A473">
        <f>ROW(Source!A159)</f>
        <v>159</v>
      </c>
      <c r="B473">
        <v>85260822</v>
      </c>
      <c r="C473">
        <v>85263719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852</v>
      </c>
      <c r="J473" t="s">
        <v>181</v>
      </c>
      <c r="K473" t="s">
        <v>853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181</v>
      </c>
      <c r="AT473">
        <v>2.38</v>
      </c>
      <c r="AU473" t="s">
        <v>434</v>
      </c>
      <c r="AV473">
        <v>1</v>
      </c>
      <c r="AW473">
        <v>2</v>
      </c>
      <c r="AX473">
        <v>85263739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181</v>
      </c>
      <c r="DE473" t="s">
        <v>181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181</v>
      </c>
      <c r="DM473">
        <v>0</v>
      </c>
      <c r="DN473" t="s">
        <v>181</v>
      </c>
      <c r="DO473">
        <v>0</v>
      </c>
    </row>
    <row r="474" spans="1:119">
      <c r="A474">
        <f>ROW(Source!A159)</f>
        <v>159</v>
      </c>
      <c r="B474">
        <v>85260822</v>
      </c>
      <c r="C474">
        <v>85263719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754</v>
      </c>
      <c r="J474" t="s">
        <v>181</v>
      </c>
      <c r="K474" t="s">
        <v>755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181</v>
      </c>
      <c r="AT474">
        <v>0.02</v>
      </c>
      <c r="AU474" t="s">
        <v>434</v>
      </c>
      <c r="AV474">
        <v>2</v>
      </c>
      <c r="AW474">
        <v>2</v>
      </c>
      <c r="AX474">
        <v>85263740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181</v>
      </c>
      <c r="DE474" t="s">
        <v>181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181</v>
      </c>
      <c r="DM474">
        <v>0</v>
      </c>
      <c r="DN474" t="s">
        <v>181</v>
      </c>
      <c r="DO474">
        <v>0</v>
      </c>
    </row>
    <row r="475" spans="1:119">
      <c r="A475">
        <f>ROW(Source!A159)</f>
        <v>159</v>
      </c>
      <c r="B475">
        <v>85260822</v>
      </c>
      <c r="C475">
        <v>85263719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55</v>
      </c>
      <c r="J475" t="s">
        <v>763</v>
      </c>
      <c r="K475" t="s">
        <v>56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181</v>
      </c>
      <c r="AT475">
        <v>0.01</v>
      </c>
      <c r="AU475" t="s">
        <v>434</v>
      </c>
      <c r="AV475">
        <v>1</v>
      </c>
      <c r="AW475">
        <v>2</v>
      </c>
      <c r="AX475">
        <v>85263741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181</v>
      </c>
      <c r="DE475" t="s">
        <v>181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58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85260822</v>
      </c>
      <c r="C476">
        <v>85263719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83</v>
      </c>
      <c r="J476" t="s">
        <v>757</v>
      </c>
      <c r="K476" t="s">
        <v>84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181</v>
      </c>
      <c r="AT476">
        <v>0.01</v>
      </c>
      <c r="AU476" t="s">
        <v>434</v>
      </c>
      <c r="AV476">
        <v>1</v>
      </c>
      <c r="AW476">
        <v>2</v>
      </c>
      <c r="AX476">
        <v>85263742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181</v>
      </c>
      <c r="DE476" t="s">
        <v>181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64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85260822</v>
      </c>
      <c r="C477">
        <v>85263719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777</v>
      </c>
      <c r="J477" t="s">
        <v>778</v>
      </c>
      <c r="K477" t="s">
        <v>779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181</v>
      </c>
      <c r="AT477">
        <v>0.108</v>
      </c>
      <c r="AU477" t="s">
        <v>434</v>
      </c>
      <c r="AV477">
        <v>1</v>
      </c>
      <c r="AW477">
        <v>2</v>
      </c>
      <c r="AX477">
        <v>85263743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181</v>
      </c>
      <c r="DE477" t="s">
        <v>181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181</v>
      </c>
      <c r="DM477">
        <v>0</v>
      </c>
      <c r="DN477" t="s">
        <v>181</v>
      </c>
      <c r="DO477">
        <v>0</v>
      </c>
    </row>
    <row r="478" spans="1:119">
      <c r="A478">
        <f>ROW(Source!A159)</f>
        <v>159</v>
      </c>
      <c r="B478">
        <v>85260822</v>
      </c>
      <c r="C478">
        <v>85263719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834</v>
      </c>
      <c r="J478" t="s">
        <v>835</v>
      </c>
      <c r="K478" t="s">
        <v>836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181</v>
      </c>
      <c r="AT478">
        <v>0.198</v>
      </c>
      <c r="AU478" t="s">
        <v>434</v>
      </c>
      <c r="AV478">
        <v>1</v>
      </c>
      <c r="AW478">
        <v>2</v>
      </c>
      <c r="AX478">
        <v>85263744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181</v>
      </c>
      <c r="DE478" t="s">
        <v>181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181</v>
      </c>
      <c r="DM478">
        <v>0</v>
      </c>
      <c r="DN478" t="s">
        <v>181</v>
      </c>
      <c r="DO478">
        <v>0</v>
      </c>
    </row>
    <row r="479" spans="1:119">
      <c r="A479">
        <f>ROW(Source!A159)</f>
        <v>159</v>
      </c>
      <c r="B479">
        <v>85260822</v>
      </c>
      <c r="C479">
        <v>85263719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837</v>
      </c>
      <c r="J479" t="s">
        <v>838</v>
      </c>
      <c r="K479" t="s">
        <v>839</v>
      </c>
      <c r="L479">
        <v>1346</v>
      </c>
      <c r="N479">
        <v>1009</v>
      </c>
      <c r="O479" t="s">
        <v>88</v>
      </c>
      <c r="P479" t="s">
        <v>88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181</v>
      </c>
      <c r="AT479">
        <v>0.009</v>
      </c>
      <c r="AU479" t="s">
        <v>181</v>
      </c>
      <c r="AV479">
        <v>0</v>
      </c>
      <c r="AW479">
        <v>2</v>
      </c>
      <c r="AX479">
        <v>85263745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181</v>
      </c>
      <c r="DE479" t="s">
        <v>181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181</v>
      </c>
      <c r="DM479">
        <v>0</v>
      </c>
      <c r="DN479" t="s">
        <v>181</v>
      </c>
      <c r="DO479">
        <v>0</v>
      </c>
    </row>
    <row r="480" spans="1:119">
      <c r="A480">
        <f>ROW(Source!A159)</f>
        <v>159</v>
      </c>
      <c r="B480">
        <v>85260822</v>
      </c>
      <c r="C480">
        <v>85263719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840</v>
      </c>
      <c r="J480" t="s">
        <v>841</v>
      </c>
      <c r="K480" t="s">
        <v>842</v>
      </c>
      <c r="L480">
        <v>1346</v>
      </c>
      <c r="N480">
        <v>1009</v>
      </c>
      <c r="O480" t="s">
        <v>88</v>
      </c>
      <c r="P480" t="s">
        <v>88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181</v>
      </c>
      <c r="AT480">
        <v>0.004</v>
      </c>
      <c r="AU480" t="s">
        <v>181</v>
      </c>
      <c r="AV480">
        <v>0</v>
      </c>
      <c r="AW480">
        <v>2</v>
      </c>
      <c r="AX480">
        <v>85263746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181</v>
      </c>
      <c r="DE480" t="s">
        <v>181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181</v>
      </c>
      <c r="DM480">
        <v>0</v>
      </c>
      <c r="DN480" t="s">
        <v>181</v>
      </c>
      <c r="DO480">
        <v>0</v>
      </c>
    </row>
    <row r="481" spans="1:119">
      <c r="A481">
        <f>ROW(Source!A159)</f>
        <v>159</v>
      </c>
      <c r="B481">
        <v>85260822</v>
      </c>
      <c r="C481">
        <v>85263719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780</v>
      </c>
      <c r="J481" t="s">
        <v>781</v>
      </c>
      <c r="K481" t="s">
        <v>782</v>
      </c>
      <c r="L481">
        <v>1383</v>
      </c>
      <c r="N481">
        <v>1013</v>
      </c>
      <c r="O481" t="s">
        <v>783</v>
      </c>
      <c r="P481" t="s">
        <v>783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181</v>
      </c>
      <c r="AT481">
        <v>0.0208</v>
      </c>
      <c r="AU481" t="s">
        <v>181</v>
      </c>
      <c r="AV481">
        <v>0</v>
      </c>
      <c r="AW481">
        <v>2</v>
      </c>
      <c r="AX481">
        <v>85263747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181</v>
      </c>
      <c r="DE481" t="s">
        <v>181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181</v>
      </c>
      <c r="DM481">
        <v>0</v>
      </c>
      <c r="DN481" t="s">
        <v>181</v>
      </c>
      <c r="DO481">
        <v>0</v>
      </c>
    </row>
    <row r="482" spans="1:119">
      <c r="A482">
        <f>ROW(Source!A159)</f>
        <v>159</v>
      </c>
      <c r="B482">
        <v>85260822</v>
      </c>
      <c r="C482">
        <v>85263719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843</v>
      </c>
      <c r="J482" t="s">
        <v>844</v>
      </c>
      <c r="K482" t="s">
        <v>845</v>
      </c>
      <c r="L482">
        <v>1301</v>
      </c>
      <c r="N482">
        <v>1003</v>
      </c>
      <c r="O482" t="s">
        <v>494</v>
      </c>
      <c r="P482" t="s">
        <v>494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181</v>
      </c>
      <c r="AT482">
        <v>3.5</v>
      </c>
      <c r="AU482" t="s">
        <v>181</v>
      </c>
      <c r="AV482">
        <v>0</v>
      </c>
      <c r="AW482">
        <v>2</v>
      </c>
      <c r="AX482">
        <v>85263748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181</v>
      </c>
      <c r="DE482" t="s">
        <v>181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181</v>
      </c>
      <c r="DM482">
        <v>0</v>
      </c>
      <c r="DN482" t="s">
        <v>181</v>
      </c>
      <c r="DO482">
        <v>0</v>
      </c>
    </row>
    <row r="483" spans="1:119">
      <c r="A483">
        <f>ROW(Source!A159)</f>
        <v>159</v>
      </c>
      <c r="B483">
        <v>85260822</v>
      </c>
      <c r="C483">
        <v>85263719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784</v>
      </c>
      <c r="J483" t="s">
        <v>785</v>
      </c>
      <c r="K483" t="s">
        <v>786</v>
      </c>
      <c r="L483">
        <v>1346</v>
      </c>
      <c r="N483">
        <v>1009</v>
      </c>
      <c r="O483" t="s">
        <v>88</v>
      </c>
      <c r="P483" t="s">
        <v>88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181</v>
      </c>
      <c r="AT483">
        <v>0.07</v>
      </c>
      <c r="AU483" t="s">
        <v>181</v>
      </c>
      <c r="AV483">
        <v>0</v>
      </c>
      <c r="AW483">
        <v>2</v>
      </c>
      <c r="AX483">
        <v>85263749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181</v>
      </c>
      <c r="DE483" t="s">
        <v>181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181</v>
      </c>
      <c r="DM483">
        <v>0</v>
      </c>
      <c r="DN483" t="s">
        <v>181</v>
      </c>
      <c r="DO483">
        <v>0</v>
      </c>
    </row>
    <row r="484" spans="1:119">
      <c r="A484">
        <f>ROW(Source!A159)</f>
        <v>159</v>
      </c>
      <c r="B484">
        <v>85260822</v>
      </c>
      <c r="C484">
        <v>85263719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792</v>
      </c>
      <c r="J484" t="s">
        <v>793</v>
      </c>
      <c r="K484" t="s">
        <v>794</v>
      </c>
      <c r="L484">
        <v>1346</v>
      </c>
      <c r="N484">
        <v>1009</v>
      </c>
      <c r="O484" t="s">
        <v>88</v>
      </c>
      <c r="P484" t="s">
        <v>88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181</v>
      </c>
      <c r="AT484">
        <v>0.431</v>
      </c>
      <c r="AU484" t="s">
        <v>181</v>
      </c>
      <c r="AV484">
        <v>0</v>
      </c>
      <c r="AW484">
        <v>2</v>
      </c>
      <c r="AX484">
        <v>85263750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181</v>
      </c>
      <c r="DE484" t="s">
        <v>181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181</v>
      </c>
      <c r="DM484">
        <v>0</v>
      </c>
      <c r="DN484" t="s">
        <v>181</v>
      </c>
      <c r="DO484">
        <v>0</v>
      </c>
    </row>
    <row r="485" spans="1:119">
      <c r="A485">
        <f>ROW(Source!A159)</f>
        <v>159</v>
      </c>
      <c r="B485">
        <v>85260822</v>
      </c>
      <c r="C485">
        <v>85263719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854</v>
      </c>
      <c r="J485" t="s">
        <v>855</v>
      </c>
      <c r="K485" t="s">
        <v>856</v>
      </c>
      <c r="L485">
        <v>1425</v>
      </c>
      <c r="N485">
        <v>1013</v>
      </c>
      <c r="O485" t="s">
        <v>418</v>
      </c>
      <c r="P485" t="s">
        <v>418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181</v>
      </c>
      <c r="AT485">
        <v>0.014</v>
      </c>
      <c r="AU485" t="s">
        <v>181</v>
      </c>
      <c r="AV485">
        <v>0</v>
      </c>
      <c r="AW485">
        <v>2</v>
      </c>
      <c r="AX485">
        <v>85263751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181</v>
      </c>
      <c r="DE485" t="s">
        <v>181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181</v>
      </c>
      <c r="DM485">
        <v>0</v>
      </c>
      <c r="DN485" t="s">
        <v>181</v>
      </c>
      <c r="DO485">
        <v>0</v>
      </c>
    </row>
    <row r="486" spans="1:119">
      <c r="A486">
        <f>ROW(Source!A159)</f>
        <v>159</v>
      </c>
      <c r="B486">
        <v>85260822</v>
      </c>
      <c r="C486">
        <v>85263719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846</v>
      </c>
      <c r="J486" t="s">
        <v>847</v>
      </c>
      <c r="K486" t="s">
        <v>848</v>
      </c>
      <c r="L486">
        <v>1346</v>
      </c>
      <c r="N486">
        <v>1009</v>
      </c>
      <c r="O486" t="s">
        <v>88</v>
      </c>
      <c r="P486" t="s">
        <v>88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181</v>
      </c>
      <c r="AT486">
        <v>0.002</v>
      </c>
      <c r="AU486" t="s">
        <v>181</v>
      </c>
      <c r="AV486">
        <v>0</v>
      </c>
      <c r="AW486">
        <v>2</v>
      </c>
      <c r="AX486">
        <v>85263752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181</v>
      </c>
      <c r="DE486" t="s">
        <v>181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181</v>
      </c>
      <c r="DM486">
        <v>0</v>
      </c>
      <c r="DN486" t="s">
        <v>181</v>
      </c>
      <c r="DO486">
        <v>0</v>
      </c>
    </row>
    <row r="487" spans="1:119">
      <c r="A487">
        <f>ROW(Source!A159)</f>
        <v>159</v>
      </c>
      <c r="B487">
        <v>85260822</v>
      </c>
      <c r="C487">
        <v>85263719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821</v>
      </c>
      <c r="J487" t="s">
        <v>822</v>
      </c>
      <c r="K487" t="s">
        <v>823</v>
      </c>
      <c r="L487">
        <v>1348</v>
      </c>
      <c r="N487">
        <v>1009</v>
      </c>
      <c r="O487" t="s">
        <v>252</v>
      </c>
      <c r="P487" t="s">
        <v>252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181</v>
      </c>
      <c r="AT487">
        <v>0.003</v>
      </c>
      <c r="AU487" t="s">
        <v>181</v>
      </c>
      <c r="AV487">
        <v>0</v>
      </c>
      <c r="AW487">
        <v>2</v>
      </c>
      <c r="AX487">
        <v>85263753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181</v>
      </c>
      <c r="DE487" t="s">
        <v>181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181</v>
      </c>
      <c r="DM487">
        <v>0</v>
      </c>
      <c r="DN487" t="s">
        <v>181</v>
      </c>
      <c r="DO487">
        <v>0</v>
      </c>
    </row>
    <row r="488" spans="1:119">
      <c r="A488">
        <f>ROW(Source!A159)</f>
        <v>159</v>
      </c>
      <c r="B488">
        <v>85260822</v>
      </c>
      <c r="C488">
        <v>85263719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807</v>
      </c>
      <c r="J488" t="s">
        <v>808</v>
      </c>
      <c r="K488" t="s">
        <v>809</v>
      </c>
      <c r="L488">
        <v>1346</v>
      </c>
      <c r="N488">
        <v>1009</v>
      </c>
      <c r="O488" t="s">
        <v>88</v>
      </c>
      <c r="P488" t="s">
        <v>88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181</v>
      </c>
      <c r="AT488">
        <v>0.047</v>
      </c>
      <c r="AU488" t="s">
        <v>181</v>
      </c>
      <c r="AV488">
        <v>0</v>
      </c>
      <c r="AW488">
        <v>2</v>
      </c>
      <c r="AX488">
        <v>85263754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181</v>
      </c>
      <c r="DE488" t="s">
        <v>181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181</v>
      </c>
      <c r="DM488">
        <v>0</v>
      </c>
      <c r="DN488" t="s">
        <v>181</v>
      </c>
      <c r="DO488">
        <v>0</v>
      </c>
    </row>
    <row r="489" spans="1:119">
      <c r="A489">
        <f>ROW(Source!A159)</f>
        <v>159</v>
      </c>
      <c r="B489">
        <v>85260822</v>
      </c>
      <c r="C489">
        <v>85263719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849</v>
      </c>
      <c r="J489" t="s">
        <v>850</v>
      </c>
      <c r="K489" t="s">
        <v>851</v>
      </c>
      <c r="L489">
        <v>1346</v>
      </c>
      <c r="N489">
        <v>1009</v>
      </c>
      <c r="O489" t="s">
        <v>88</v>
      </c>
      <c r="P489" t="s">
        <v>88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181</v>
      </c>
      <c r="AT489">
        <v>0.016</v>
      </c>
      <c r="AU489" t="s">
        <v>181</v>
      </c>
      <c r="AV489">
        <v>0</v>
      </c>
      <c r="AW489">
        <v>2</v>
      </c>
      <c r="AX489">
        <v>85263755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181</v>
      </c>
      <c r="DE489" t="s">
        <v>181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181</v>
      </c>
      <c r="DM489">
        <v>0</v>
      </c>
      <c r="DN489" t="s">
        <v>181</v>
      </c>
      <c r="DO489">
        <v>0</v>
      </c>
    </row>
    <row r="490" spans="1:119">
      <c r="A490">
        <f>ROW(Source!A159)</f>
        <v>159</v>
      </c>
      <c r="B490">
        <v>85260822</v>
      </c>
      <c r="C490">
        <v>85263719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857</v>
      </c>
      <c r="J490" t="s">
        <v>858</v>
      </c>
      <c r="K490" t="s">
        <v>859</v>
      </c>
      <c r="L490">
        <v>1455</v>
      </c>
      <c r="N490">
        <v>1013</v>
      </c>
      <c r="O490" t="s">
        <v>488</v>
      </c>
      <c r="P490" t="s">
        <v>488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181</v>
      </c>
      <c r="AT490">
        <v>0.1</v>
      </c>
      <c r="AU490" t="s">
        <v>181</v>
      </c>
      <c r="AV490">
        <v>0</v>
      </c>
      <c r="AW490">
        <v>2</v>
      </c>
      <c r="AX490">
        <v>85263756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181</v>
      </c>
      <c r="DE490" t="s">
        <v>181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181</v>
      </c>
      <c r="DM490">
        <v>0</v>
      </c>
      <c r="DN490" t="s">
        <v>181</v>
      </c>
      <c r="DO490">
        <v>0</v>
      </c>
    </row>
    <row r="491" spans="1:119">
      <c r="A491">
        <f>ROW(Source!A159)</f>
        <v>159</v>
      </c>
      <c r="B491">
        <v>85260822</v>
      </c>
      <c r="C491">
        <v>85263719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275</v>
      </c>
      <c r="J491" t="s">
        <v>181</v>
      </c>
      <c r="K491" t="s">
        <v>276</v>
      </c>
      <c r="L491">
        <v>3277935</v>
      </c>
      <c r="N491">
        <v>1013</v>
      </c>
      <c r="O491" t="s">
        <v>70</v>
      </c>
      <c r="P491" t="s">
        <v>70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181</v>
      </c>
      <c r="AT491">
        <v>2</v>
      </c>
      <c r="AU491" t="s">
        <v>181</v>
      </c>
      <c r="AV491">
        <v>0</v>
      </c>
      <c r="AW491">
        <v>2</v>
      </c>
      <c r="AX491">
        <v>85263757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181</v>
      </c>
      <c r="DE491" t="s">
        <v>181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181</v>
      </c>
      <c r="DM491">
        <v>0</v>
      </c>
      <c r="DN491" t="s">
        <v>181</v>
      </c>
      <c r="DO491">
        <v>0</v>
      </c>
    </row>
    <row r="492" spans="1:119">
      <c r="A492">
        <f>ROW(Source!A160)</f>
        <v>160</v>
      </c>
      <c r="B492">
        <v>85260757</v>
      </c>
      <c r="C492">
        <v>85263719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852</v>
      </c>
      <c r="J492" t="s">
        <v>181</v>
      </c>
      <c r="K492" t="s">
        <v>853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181</v>
      </c>
      <c r="AT492">
        <v>2.38</v>
      </c>
      <c r="AU492" t="s">
        <v>434</v>
      </c>
      <c r="AV492">
        <v>1</v>
      </c>
      <c r="AW492">
        <v>2</v>
      </c>
      <c r="AX492">
        <v>85263739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181</v>
      </c>
      <c r="DE492" t="s">
        <v>181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181</v>
      </c>
      <c r="DM492">
        <v>0</v>
      </c>
      <c r="DN492" t="s">
        <v>181</v>
      </c>
      <c r="DO492">
        <v>0</v>
      </c>
    </row>
    <row r="493" spans="1:119">
      <c r="A493">
        <f>ROW(Source!A160)</f>
        <v>160</v>
      </c>
      <c r="B493">
        <v>85260757</v>
      </c>
      <c r="C493">
        <v>85263719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754</v>
      </c>
      <c r="J493" t="s">
        <v>181</v>
      </c>
      <c r="K493" t="s">
        <v>755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181</v>
      </c>
      <c r="AT493">
        <v>0.02</v>
      </c>
      <c r="AU493" t="s">
        <v>434</v>
      </c>
      <c r="AV493">
        <v>2</v>
      </c>
      <c r="AW493">
        <v>2</v>
      </c>
      <c r="AX493">
        <v>85263740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181</v>
      </c>
      <c r="DE493" t="s">
        <v>181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181</v>
      </c>
      <c r="DM493">
        <v>0</v>
      </c>
      <c r="DN493" t="s">
        <v>181</v>
      </c>
      <c r="DO493">
        <v>0</v>
      </c>
    </row>
    <row r="494" spans="1:119">
      <c r="A494">
        <f>ROW(Source!A160)</f>
        <v>160</v>
      </c>
      <c r="B494">
        <v>85260757</v>
      </c>
      <c r="C494">
        <v>85263719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55</v>
      </c>
      <c r="J494" t="s">
        <v>763</v>
      </c>
      <c r="K494" t="s">
        <v>56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181</v>
      </c>
      <c r="AT494">
        <v>0.01</v>
      </c>
      <c r="AU494" t="s">
        <v>434</v>
      </c>
      <c r="AV494">
        <v>1</v>
      </c>
      <c r="AW494">
        <v>2</v>
      </c>
      <c r="AX494">
        <v>85263741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181</v>
      </c>
      <c r="DE494" t="s">
        <v>181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58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85260757</v>
      </c>
      <c r="C495">
        <v>85263719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83</v>
      </c>
      <c r="J495" t="s">
        <v>757</v>
      </c>
      <c r="K495" t="s">
        <v>84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181</v>
      </c>
      <c r="AT495">
        <v>0.01</v>
      </c>
      <c r="AU495" t="s">
        <v>434</v>
      </c>
      <c r="AV495">
        <v>1</v>
      </c>
      <c r="AW495">
        <v>2</v>
      </c>
      <c r="AX495">
        <v>85263742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181</v>
      </c>
      <c r="DE495" t="s">
        <v>181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64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85260757</v>
      </c>
      <c r="C496">
        <v>85263719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777</v>
      </c>
      <c r="J496" t="s">
        <v>778</v>
      </c>
      <c r="K496" t="s">
        <v>779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181</v>
      </c>
      <c r="AT496">
        <v>0.108</v>
      </c>
      <c r="AU496" t="s">
        <v>434</v>
      </c>
      <c r="AV496">
        <v>1</v>
      </c>
      <c r="AW496">
        <v>2</v>
      </c>
      <c r="AX496">
        <v>85263743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181</v>
      </c>
      <c r="DE496" t="s">
        <v>181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181</v>
      </c>
      <c r="DM496">
        <v>0</v>
      </c>
      <c r="DN496" t="s">
        <v>181</v>
      </c>
      <c r="DO496">
        <v>0</v>
      </c>
    </row>
    <row r="497" spans="1:119">
      <c r="A497">
        <f>ROW(Source!A160)</f>
        <v>160</v>
      </c>
      <c r="B497">
        <v>85260757</v>
      </c>
      <c r="C497">
        <v>85263719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834</v>
      </c>
      <c r="J497" t="s">
        <v>835</v>
      </c>
      <c r="K497" t="s">
        <v>836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181</v>
      </c>
      <c r="AT497">
        <v>0.198</v>
      </c>
      <c r="AU497" t="s">
        <v>434</v>
      </c>
      <c r="AV497">
        <v>1</v>
      </c>
      <c r="AW497">
        <v>2</v>
      </c>
      <c r="AX497">
        <v>85263744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181</v>
      </c>
      <c r="DE497" t="s">
        <v>181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181</v>
      </c>
      <c r="DM497">
        <v>0</v>
      </c>
      <c r="DN497" t="s">
        <v>181</v>
      </c>
      <c r="DO497">
        <v>0</v>
      </c>
    </row>
    <row r="498" spans="1:119">
      <c r="A498">
        <f>ROW(Source!A160)</f>
        <v>160</v>
      </c>
      <c r="B498">
        <v>85260757</v>
      </c>
      <c r="C498">
        <v>85263719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837</v>
      </c>
      <c r="J498" t="s">
        <v>838</v>
      </c>
      <c r="K498" t="s">
        <v>839</v>
      </c>
      <c r="L498">
        <v>1346</v>
      </c>
      <c r="N498">
        <v>1009</v>
      </c>
      <c r="O498" t="s">
        <v>88</v>
      </c>
      <c r="P498" t="s">
        <v>88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181</v>
      </c>
      <c r="AT498">
        <v>0.009</v>
      </c>
      <c r="AU498" t="s">
        <v>181</v>
      </c>
      <c r="AV498">
        <v>0</v>
      </c>
      <c r="AW498">
        <v>2</v>
      </c>
      <c r="AX498">
        <v>85263745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181</v>
      </c>
      <c r="DE498" t="s">
        <v>181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181</v>
      </c>
      <c r="DM498">
        <v>0</v>
      </c>
      <c r="DN498" t="s">
        <v>181</v>
      </c>
      <c r="DO498">
        <v>0</v>
      </c>
    </row>
    <row r="499" spans="1:119">
      <c r="A499">
        <f>ROW(Source!A160)</f>
        <v>160</v>
      </c>
      <c r="B499">
        <v>85260757</v>
      </c>
      <c r="C499">
        <v>85263719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840</v>
      </c>
      <c r="J499" t="s">
        <v>841</v>
      </c>
      <c r="K499" t="s">
        <v>842</v>
      </c>
      <c r="L499">
        <v>1346</v>
      </c>
      <c r="N499">
        <v>1009</v>
      </c>
      <c r="O499" t="s">
        <v>88</v>
      </c>
      <c r="P499" t="s">
        <v>88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181</v>
      </c>
      <c r="AT499">
        <v>0.004</v>
      </c>
      <c r="AU499" t="s">
        <v>181</v>
      </c>
      <c r="AV499">
        <v>0</v>
      </c>
      <c r="AW499">
        <v>2</v>
      </c>
      <c r="AX499">
        <v>85263746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181</v>
      </c>
      <c r="DE499" t="s">
        <v>181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181</v>
      </c>
      <c r="DM499">
        <v>0</v>
      </c>
      <c r="DN499" t="s">
        <v>181</v>
      </c>
      <c r="DO499">
        <v>0</v>
      </c>
    </row>
    <row r="500" spans="1:119">
      <c r="A500">
        <f>ROW(Source!A160)</f>
        <v>160</v>
      </c>
      <c r="B500">
        <v>85260757</v>
      </c>
      <c r="C500">
        <v>85263719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780</v>
      </c>
      <c r="J500" t="s">
        <v>781</v>
      </c>
      <c r="K500" t="s">
        <v>782</v>
      </c>
      <c r="L500">
        <v>1383</v>
      </c>
      <c r="N500">
        <v>1013</v>
      </c>
      <c r="O500" t="s">
        <v>783</v>
      </c>
      <c r="P500" t="s">
        <v>783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181</v>
      </c>
      <c r="AT500">
        <v>0.0208</v>
      </c>
      <c r="AU500" t="s">
        <v>181</v>
      </c>
      <c r="AV500">
        <v>0</v>
      </c>
      <c r="AW500">
        <v>2</v>
      </c>
      <c r="AX500">
        <v>85263747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181</v>
      </c>
      <c r="DE500" t="s">
        <v>181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181</v>
      </c>
      <c r="DM500">
        <v>0</v>
      </c>
      <c r="DN500" t="s">
        <v>181</v>
      </c>
      <c r="DO500">
        <v>0</v>
      </c>
    </row>
    <row r="501" spans="1:119">
      <c r="A501">
        <f>ROW(Source!A160)</f>
        <v>160</v>
      </c>
      <c r="B501">
        <v>85260757</v>
      </c>
      <c r="C501">
        <v>85263719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843</v>
      </c>
      <c r="J501" t="s">
        <v>844</v>
      </c>
      <c r="K501" t="s">
        <v>845</v>
      </c>
      <c r="L501">
        <v>1301</v>
      </c>
      <c r="N501">
        <v>1003</v>
      </c>
      <c r="O501" t="s">
        <v>494</v>
      </c>
      <c r="P501" t="s">
        <v>494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181</v>
      </c>
      <c r="AT501">
        <v>3.5</v>
      </c>
      <c r="AU501" t="s">
        <v>181</v>
      </c>
      <c r="AV501">
        <v>0</v>
      </c>
      <c r="AW501">
        <v>2</v>
      </c>
      <c r="AX501">
        <v>85263748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181</v>
      </c>
      <c r="DE501" t="s">
        <v>181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181</v>
      </c>
      <c r="DM501">
        <v>0</v>
      </c>
      <c r="DN501" t="s">
        <v>181</v>
      </c>
      <c r="DO501">
        <v>0</v>
      </c>
    </row>
    <row r="502" spans="1:119">
      <c r="A502">
        <f>ROW(Source!A160)</f>
        <v>160</v>
      </c>
      <c r="B502">
        <v>85260757</v>
      </c>
      <c r="C502">
        <v>85263719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784</v>
      </c>
      <c r="J502" t="s">
        <v>785</v>
      </c>
      <c r="K502" t="s">
        <v>786</v>
      </c>
      <c r="L502">
        <v>1346</v>
      </c>
      <c r="N502">
        <v>1009</v>
      </c>
      <c r="O502" t="s">
        <v>88</v>
      </c>
      <c r="P502" t="s">
        <v>88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181</v>
      </c>
      <c r="AT502">
        <v>0.07</v>
      </c>
      <c r="AU502" t="s">
        <v>181</v>
      </c>
      <c r="AV502">
        <v>0</v>
      </c>
      <c r="AW502">
        <v>2</v>
      </c>
      <c r="AX502">
        <v>85263749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181</v>
      </c>
      <c r="DE502" t="s">
        <v>181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181</v>
      </c>
      <c r="DM502">
        <v>0</v>
      </c>
      <c r="DN502" t="s">
        <v>181</v>
      </c>
      <c r="DO502">
        <v>0</v>
      </c>
    </row>
    <row r="503" spans="1:119">
      <c r="A503">
        <f>ROW(Source!A160)</f>
        <v>160</v>
      </c>
      <c r="B503">
        <v>85260757</v>
      </c>
      <c r="C503">
        <v>85263719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792</v>
      </c>
      <c r="J503" t="s">
        <v>793</v>
      </c>
      <c r="K503" t="s">
        <v>794</v>
      </c>
      <c r="L503">
        <v>1346</v>
      </c>
      <c r="N503">
        <v>1009</v>
      </c>
      <c r="O503" t="s">
        <v>88</v>
      </c>
      <c r="P503" t="s">
        <v>88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181</v>
      </c>
      <c r="AT503">
        <v>0.431</v>
      </c>
      <c r="AU503" t="s">
        <v>181</v>
      </c>
      <c r="AV503">
        <v>0</v>
      </c>
      <c r="AW503">
        <v>2</v>
      </c>
      <c r="AX503">
        <v>85263750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181</v>
      </c>
      <c r="DE503" t="s">
        <v>181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181</v>
      </c>
      <c r="DM503">
        <v>0</v>
      </c>
      <c r="DN503" t="s">
        <v>181</v>
      </c>
      <c r="DO503">
        <v>0</v>
      </c>
    </row>
    <row r="504" spans="1:119">
      <c r="A504">
        <f>ROW(Source!A160)</f>
        <v>160</v>
      </c>
      <c r="B504">
        <v>85260757</v>
      </c>
      <c r="C504">
        <v>85263719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854</v>
      </c>
      <c r="J504" t="s">
        <v>855</v>
      </c>
      <c r="K504" t="s">
        <v>856</v>
      </c>
      <c r="L504">
        <v>1425</v>
      </c>
      <c r="N504">
        <v>1013</v>
      </c>
      <c r="O504" t="s">
        <v>418</v>
      </c>
      <c r="P504" t="s">
        <v>418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181</v>
      </c>
      <c r="AT504">
        <v>0.014</v>
      </c>
      <c r="AU504" t="s">
        <v>181</v>
      </c>
      <c r="AV504">
        <v>0</v>
      </c>
      <c r="AW504">
        <v>2</v>
      </c>
      <c r="AX504">
        <v>85263751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181</v>
      </c>
      <c r="DE504" t="s">
        <v>181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181</v>
      </c>
      <c r="DM504">
        <v>0</v>
      </c>
      <c r="DN504" t="s">
        <v>181</v>
      </c>
      <c r="DO504">
        <v>0</v>
      </c>
    </row>
    <row r="505" spans="1:119">
      <c r="A505">
        <f>ROW(Source!A160)</f>
        <v>160</v>
      </c>
      <c r="B505">
        <v>85260757</v>
      </c>
      <c r="C505">
        <v>85263719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846</v>
      </c>
      <c r="J505" t="s">
        <v>847</v>
      </c>
      <c r="K505" t="s">
        <v>848</v>
      </c>
      <c r="L505">
        <v>1346</v>
      </c>
      <c r="N505">
        <v>1009</v>
      </c>
      <c r="O505" t="s">
        <v>88</v>
      </c>
      <c r="P505" t="s">
        <v>88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181</v>
      </c>
      <c r="AT505">
        <v>0.002</v>
      </c>
      <c r="AU505" t="s">
        <v>181</v>
      </c>
      <c r="AV505">
        <v>0</v>
      </c>
      <c r="AW505">
        <v>2</v>
      </c>
      <c r="AX505">
        <v>85263752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181</v>
      </c>
      <c r="DE505" t="s">
        <v>181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181</v>
      </c>
      <c r="DM505">
        <v>0</v>
      </c>
      <c r="DN505" t="s">
        <v>181</v>
      </c>
      <c r="DO505">
        <v>0</v>
      </c>
    </row>
    <row r="506" spans="1:119">
      <c r="A506">
        <f>ROW(Source!A160)</f>
        <v>160</v>
      </c>
      <c r="B506">
        <v>85260757</v>
      </c>
      <c r="C506">
        <v>85263719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821</v>
      </c>
      <c r="J506" t="s">
        <v>822</v>
      </c>
      <c r="K506" t="s">
        <v>823</v>
      </c>
      <c r="L506">
        <v>1348</v>
      </c>
      <c r="N506">
        <v>1009</v>
      </c>
      <c r="O506" t="s">
        <v>252</v>
      </c>
      <c r="P506" t="s">
        <v>252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181</v>
      </c>
      <c r="AT506">
        <v>0.003</v>
      </c>
      <c r="AU506" t="s">
        <v>181</v>
      </c>
      <c r="AV506">
        <v>0</v>
      </c>
      <c r="AW506">
        <v>2</v>
      </c>
      <c r="AX506">
        <v>85263753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181</v>
      </c>
      <c r="DE506" t="s">
        <v>181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181</v>
      </c>
      <c r="DM506">
        <v>0</v>
      </c>
      <c r="DN506" t="s">
        <v>181</v>
      </c>
      <c r="DO506">
        <v>0</v>
      </c>
    </row>
    <row r="507" spans="1:119">
      <c r="A507">
        <f>ROW(Source!A160)</f>
        <v>160</v>
      </c>
      <c r="B507">
        <v>85260757</v>
      </c>
      <c r="C507">
        <v>85263719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807</v>
      </c>
      <c r="J507" t="s">
        <v>808</v>
      </c>
      <c r="K507" t="s">
        <v>809</v>
      </c>
      <c r="L507">
        <v>1346</v>
      </c>
      <c r="N507">
        <v>1009</v>
      </c>
      <c r="O507" t="s">
        <v>88</v>
      </c>
      <c r="P507" t="s">
        <v>88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181</v>
      </c>
      <c r="AT507">
        <v>0.047</v>
      </c>
      <c r="AU507" t="s">
        <v>181</v>
      </c>
      <c r="AV507">
        <v>0</v>
      </c>
      <c r="AW507">
        <v>2</v>
      </c>
      <c r="AX507">
        <v>85263754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181</v>
      </c>
      <c r="DE507" t="s">
        <v>181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181</v>
      </c>
      <c r="DM507">
        <v>0</v>
      </c>
      <c r="DN507" t="s">
        <v>181</v>
      </c>
      <c r="DO507">
        <v>0</v>
      </c>
    </row>
    <row r="508" spans="1:119">
      <c r="A508">
        <f>ROW(Source!A160)</f>
        <v>160</v>
      </c>
      <c r="B508">
        <v>85260757</v>
      </c>
      <c r="C508">
        <v>85263719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849</v>
      </c>
      <c r="J508" t="s">
        <v>850</v>
      </c>
      <c r="K508" t="s">
        <v>851</v>
      </c>
      <c r="L508">
        <v>1346</v>
      </c>
      <c r="N508">
        <v>1009</v>
      </c>
      <c r="O508" t="s">
        <v>88</v>
      </c>
      <c r="P508" t="s">
        <v>88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181</v>
      </c>
      <c r="AT508">
        <v>0.016</v>
      </c>
      <c r="AU508" t="s">
        <v>181</v>
      </c>
      <c r="AV508">
        <v>0</v>
      </c>
      <c r="AW508">
        <v>2</v>
      </c>
      <c r="AX508">
        <v>85263755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181</v>
      </c>
      <c r="DE508" t="s">
        <v>181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181</v>
      </c>
      <c r="DM508">
        <v>0</v>
      </c>
      <c r="DN508" t="s">
        <v>181</v>
      </c>
      <c r="DO508">
        <v>0</v>
      </c>
    </row>
    <row r="509" spans="1:119">
      <c r="A509">
        <f>ROW(Source!A160)</f>
        <v>160</v>
      </c>
      <c r="B509">
        <v>85260757</v>
      </c>
      <c r="C509">
        <v>85263719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857</v>
      </c>
      <c r="J509" t="s">
        <v>858</v>
      </c>
      <c r="K509" t="s">
        <v>859</v>
      </c>
      <c r="L509">
        <v>1455</v>
      </c>
      <c r="N509">
        <v>1013</v>
      </c>
      <c r="O509" t="s">
        <v>488</v>
      </c>
      <c r="P509" t="s">
        <v>488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181</v>
      </c>
      <c r="AT509">
        <v>0.1</v>
      </c>
      <c r="AU509" t="s">
        <v>181</v>
      </c>
      <c r="AV509">
        <v>0</v>
      </c>
      <c r="AW509">
        <v>2</v>
      </c>
      <c r="AX509">
        <v>85263756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181</v>
      </c>
      <c r="DE509" t="s">
        <v>181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181</v>
      </c>
      <c r="DM509">
        <v>0</v>
      </c>
      <c r="DN509" t="s">
        <v>181</v>
      </c>
      <c r="DO509">
        <v>0</v>
      </c>
    </row>
    <row r="510" spans="1:119">
      <c r="A510">
        <f>ROW(Source!A160)</f>
        <v>160</v>
      </c>
      <c r="B510">
        <v>85260757</v>
      </c>
      <c r="C510">
        <v>85263719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275</v>
      </c>
      <c r="J510" t="s">
        <v>181</v>
      </c>
      <c r="K510" t="s">
        <v>276</v>
      </c>
      <c r="L510">
        <v>3277935</v>
      </c>
      <c r="N510">
        <v>1013</v>
      </c>
      <c r="O510" t="s">
        <v>70</v>
      </c>
      <c r="P510" t="s">
        <v>70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181</v>
      </c>
      <c r="AT510">
        <v>2</v>
      </c>
      <c r="AU510" t="s">
        <v>181</v>
      </c>
      <c r="AV510">
        <v>0</v>
      </c>
      <c r="AW510">
        <v>2</v>
      </c>
      <c r="AX510">
        <v>85263757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181</v>
      </c>
      <c r="DE510" t="s">
        <v>181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181</v>
      </c>
      <c r="DM510">
        <v>0</v>
      </c>
      <c r="DN510" t="s">
        <v>181</v>
      </c>
      <c r="DO510">
        <v>0</v>
      </c>
    </row>
    <row r="511" spans="1:119">
      <c r="A511">
        <f>ROW(Source!A163)</f>
        <v>163</v>
      </c>
      <c r="B511">
        <v>85260822</v>
      </c>
      <c r="C511">
        <v>85263759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764</v>
      </c>
      <c r="J511" t="s">
        <v>181</v>
      </c>
      <c r="K511" t="s">
        <v>765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181</v>
      </c>
      <c r="AT511">
        <v>74.8</v>
      </c>
      <c r="AU511" t="s">
        <v>392</v>
      </c>
      <c r="AV511">
        <v>1</v>
      </c>
      <c r="AW511">
        <v>2</v>
      </c>
      <c r="AX511">
        <v>85263762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181</v>
      </c>
      <c r="DE511" t="s">
        <v>181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181</v>
      </c>
      <c r="DM511">
        <v>0</v>
      </c>
      <c r="DN511" t="s">
        <v>181</v>
      </c>
      <c r="DO511">
        <v>0</v>
      </c>
    </row>
    <row r="512" spans="1:119">
      <c r="A512">
        <f>ROW(Source!A163)</f>
        <v>163</v>
      </c>
      <c r="B512">
        <v>85260822</v>
      </c>
      <c r="C512">
        <v>85263759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860</v>
      </c>
      <c r="J512" t="s">
        <v>861</v>
      </c>
      <c r="K512" t="s">
        <v>862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181</v>
      </c>
      <c r="AT512">
        <v>21.11</v>
      </c>
      <c r="AU512" t="s">
        <v>392</v>
      </c>
      <c r="AV512">
        <v>1</v>
      </c>
      <c r="AW512">
        <v>2</v>
      </c>
      <c r="AX512">
        <v>85263763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181</v>
      </c>
      <c r="DE512" t="s">
        <v>181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181</v>
      </c>
      <c r="DM512">
        <v>0</v>
      </c>
      <c r="DN512" t="s">
        <v>181</v>
      </c>
      <c r="DO512">
        <v>0</v>
      </c>
    </row>
    <row r="513" spans="1:119">
      <c r="A513">
        <f>ROW(Source!A164)</f>
        <v>164</v>
      </c>
      <c r="B513">
        <v>85260757</v>
      </c>
      <c r="C513">
        <v>85263759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764</v>
      </c>
      <c r="J513" t="s">
        <v>181</v>
      </c>
      <c r="K513" t="s">
        <v>765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181</v>
      </c>
      <c r="AT513">
        <v>74.8</v>
      </c>
      <c r="AU513" t="s">
        <v>392</v>
      </c>
      <c r="AV513">
        <v>1</v>
      </c>
      <c r="AW513">
        <v>2</v>
      </c>
      <c r="AX513">
        <v>85263762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181</v>
      </c>
      <c r="DE513" t="s">
        <v>181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181</v>
      </c>
      <c r="DM513">
        <v>0</v>
      </c>
      <c r="DN513" t="s">
        <v>181</v>
      </c>
      <c r="DO513">
        <v>0</v>
      </c>
    </row>
    <row r="514" spans="1:119">
      <c r="A514">
        <f>ROW(Source!A164)</f>
        <v>164</v>
      </c>
      <c r="B514">
        <v>85260757</v>
      </c>
      <c r="C514">
        <v>85263759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860</v>
      </c>
      <c r="J514" t="s">
        <v>861</v>
      </c>
      <c r="K514" t="s">
        <v>862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181</v>
      </c>
      <c r="AT514">
        <v>21.11</v>
      </c>
      <c r="AU514" t="s">
        <v>392</v>
      </c>
      <c r="AV514">
        <v>1</v>
      </c>
      <c r="AW514">
        <v>2</v>
      </c>
      <c r="AX514">
        <v>85263763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181</v>
      </c>
      <c r="DE514" t="s">
        <v>181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181</v>
      </c>
      <c r="DM514">
        <v>0</v>
      </c>
      <c r="DN514" t="s">
        <v>181</v>
      </c>
      <c r="DO514">
        <v>0</v>
      </c>
    </row>
    <row r="515" spans="1:119">
      <c r="A515">
        <f>ROW(Source!A165)</f>
        <v>165</v>
      </c>
      <c r="B515">
        <v>85260822</v>
      </c>
      <c r="C515">
        <v>85263764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799</v>
      </c>
      <c r="J515" t="s">
        <v>181</v>
      </c>
      <c r="K515" t="s">
        <v>800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181</v>
      </c>
      <c r="AT515">
        <v>44</v>
      </c>
      <c r="AU515" t="s">
        <v>392</v>
      </c>
      <c r="AV515">
        <v>1</v>
      </c>
      <c r="AW515">
        <v>2</v>
      </c>
      <c r="AX515">
        <v>85263776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181</v>
      </c>
      <c r="DE515" t="s">
        <v>181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181</v>
      </c>
      <c r="DM515">
        <v>0</v>
      </c>
      <c r="DN515" t="s">
        <v>181</v>
      </c>
      <c r="DO515">
        <v>0</v>
      </c>
    </row>
    <row r="516" spans="1:119">
      <c r="A516">
        <f>ROW(Source!A165)</f>
        <v>165</v>
      </c>
      <c r="B516">
        <v>85260822</v>
      </c>
      <c r="C516">
        <v>85263764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754</v>
      </c>
      <c r="J516" t="s">
        <v>181</v>
      </c>
      <c r="K516" t="s">
        <v>755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181</v>
      </c>
      <c r="AT516">
        <v>2.68</v>
      </c>
      <c r="AU516" t="s">
        <v>392</v>
      </c>
      <c r="AV516">
        <v>2</v>
      </c>
      <c r="AW516">
        <v>2</v>
      </c>
      <c r="AX516">
        <v>85263777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181</v>
      </c>
      <c r="DE516" t="s">
        <v>181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181</v>
      </c>
      <c r="DM516">
        <v>0</v>
      </c>
      <c r="DN516" t="s">
        <v>181</v>
      </c>
      <c r="DO516">
        <v>0</v>
      </c>
    </row>
    <row r="517" spans="1:119">
      <c r="A517">
        <f>ROW(Source!A165)</f>
        <v>165</v>
      </c>
      <c r="B517">
        <v>85260822</v>
      </c>
      <c r="C517">
        <v>85263764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55</v>
      </c>
      <c r="J517" t="s">
        <v>763</v>
      </c>
      <c r="K517" t="s">
        <v>56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181</v>
      </c>
      <c r="AT517">
        <v>1.34</v>
      </c>
      <c r="AU517" t="s">
        <v>392</v>
      </c>
      <c r="AV517">
        <v>1</v>
      </c>
      <c r="AW517">
        <v>2</v>
      </c>
      <c r="AX517">
        <v>85263778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181</v>
      </c>
      <c r="DE517" t="s">
        <v>181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58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85260822</v>
      </c>
      <c r="C518">
        <v>85263764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83</v>
      </c>
      <c r="J518" t="s">
        <v>757</v>
      </c>
      <c r="K518" t="s">
        <v>84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181</v>
      </c>
      <c r="AT518">
        <v>1.34</v>
      </c>
      <c r="AU518" t="s">
        <v>392</v>
      </c>
      <c r="AV518">
        <v>1</v>
      </c>
      <c r="AW518">
        <v>2</v>
      </c>
      <c r="AX518">
        <v>85263779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181</v>
      </c>
      <c r="DE518" t="s">
        <v>181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64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85260822</v>
      </c>
      <c r="C519">
        <v>85263764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777</v>
      </c>
      <c r="J519" t="s">
        <v>778</v>
      </c>
      <c r="K519" t="s">
        <v>779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181</v>
      </c>
      <c r="AT519">
        <v>4.94</v>
      </c>
      <c r="AU519" t="s">
        <v>392</v>
      </c>
      <c r="AV519">
        <v>1</v>
      </c>
      <c r="AW519">
        <v>2</v>
      </c>
      <c r="AX519">
        <v>85263780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181</v>
      </c>
      <c r="DE519" t="s">
        <v>181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181</v>
      </c>
      <c r="DM519">
        <v>0</v>
      </c>
      <c r="DN519" t="s">
        <v>181</v>
      </c>
      <c r="DO519">
        <v>0</v>
      </c>
    </row>
    <row r="520" spans="1:119">
      <c r="A520">
        <f>ROW(Source!A165)</f>
        <v>165</v>
      </c>
      <c r="B520">
        <v>85260822</v>
      </c>
      <c r="C520">
        <v>85263764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863</v>
      </c>
      <c r="J520" t="s">
        <v>864</v>
      </c>
      <c r="K520" t="s">
        <v>865</v>
      </c>
      <c r="L520">
        <v>1346</v>
      </c>
      <c r="N520">
        <v>1009</v>
      </c>
      <c r="O520" t="s">
        <v>88</v>
      </c>
      <c r="P520" t="s">
        <v>88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181</v>
      </c>
      <c r="AT520">
        <v>0.99</v>
      </c>
      <c r="AU520" t="s">
        <v>181</v>
      </c>
      <c r="AV520">
        <v>0</v>
      </c>
      <c r="AW520">
        <v>2</v>
      </c>
      <c r="AX520">
        <v>85263781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181</v>
      </c>
      <c r="DE520" t="s">
        <v>181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181</v>
      </c>
      <c r="DM520">
        <v>0</v>
      </c>
      <c r="DN520" t="s">
        <v>181</v>
      </c>
      <c r="DO520">
        <v>0</v>
      </c>
    </row>
    <row r="521" spans="1:119">
      <c r="A521">
        <f>ROW(Source!A165)</f>
        <v>165</v>
      </c>
      <c r="B521">
        <v>85260822</v>
      </c>
      <c r="C521">
        <v>85263764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780</v>
      </c>
      <c r="J521" t="s">
        <v>781</v>
      </c>
      <c r="K521" t="s">
        <v>782</v>
      </c>
      <c r="L521">
        <v>1383</v>
      </c>
      <c r="N521">
        <v>1013</v>
      </c>
      <c r="O521" t="s">
        <v>783</v>
      </c>
      <c r="P521" t="s">
        <v>783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181</v>
      </c>
      <c r="AT521">
        <v>2.5428</v>
      </c>
      <c r="AU521" t="s">
        <v>181</v>
      </c>
      <c r="AV521">
        <v>0</v>
      </c>
      <c r="AW521">
        <v>2</v>
      </c>
      <c r="AX521">
        <v>85263782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181</v>
      </c>
      <c r="DE521" t="s">
        <v>181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181</v>
      </c>
      <c r="DM521">
        <v>0</v>
      </c>
      <c r="DN521" t="s">
        <v>181</v>
      </c>
      <c r="DO521">
        <v>0</v>
      </c>
    </row>
    <row r="522" spans="1:119">
      <c r="A522">
        <f>ROW(Source!A165)</f>
        <v>165</v>
      </c>
      <c r="B522">
        <v>85260822</v>
      </c>
      <c r="C522">
        <v>85263764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784</v>
      </c>
      <c r="J522" t="s">
        <v>785</v>
      </c>
      <c r="K522" t="s">
        <v>786</v>
      </c>
      <c r="L522">
        <v>1346</v>
      </c>
      <c r="N522">
        <v>1009</v>
      </c>
      <c r="O522" t="s">
        <v>88</v>
      </c>
      <c r="P522" t="s">
        <v>88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181</v>
      </c>
      <c r="AT522">
        <v>3</v>
      </c>
      <c r="AU522" t="s">
        <v>181</v>
      </c>
      <c r="AV522">
        <v>0</v>
      </c>
      <c r="AW522">
        <v>2</v>
      </c>
      <c r="AX522">
        <v>85263783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181</v>
      </c>
      <c r="DE522" t="s">
        <v>181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181</v>
      </c>
      <c r="DM522">
        <v>0</v>
      </c>
      <c r="DN522" t="s">
        <v>181</v>
      </c>
      <c r="DO522">
        <v>0</v>
      </c>
    </row>
    <row r="523" spans="1:119">
      <c r="A523">
        <f>ROW(Source!A165)</f>
        <v>165</v>
      </c>
      <c r="B523">
        <v>85260822</v>
      </c>
      <c r="C523">
        <v>85263764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866</v>
      </c>
      <c r="J523" t="s">
        <v>867</v>
      </c>
      <c r="K523" t="s">
        <v>868</v>
      </c>
      <c r="L523">
        <v>1348</v>
      </c>
      <c r="N523">
        <v>1009</v>
      </c>
      <c r="O523" t="s">
        <v>252</v>
      </c>
      <c r="P523" t="s">
        <v>252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181</v>
      </c>
      <c r="AT523">
        <v>0.0016</v>
      </c>
      <c r="AU523" t="s">
        <v>181</v>
      </c>
      <c r="AV523">
        <v>0</v>
      </c>
      <c r="AW523">
        <v>2</v>
      </c>
      <c r="AX523">
        <v>85263784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181</v>
      </c>
      <c r="DE523" t="s">
        <v>181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181</v>
      </c>
      <c r="DM523">
        <v>0</v>
      </c>
      <c r="DN523" t="s">
        <v>181</v>
      </c>
      <c r="DO523">
        <v>0</v>
      </c>
    </row>
    <row r="524" spans="1:119">
      <c r="A524">
        <f>ROW(Source!A165)</f>
        <v>165</v>
      </c>
      <c r="B524">
        <v>85260822</v>
      </c>
      <c r="C524">
        <v>85263764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807</v>
      </c>
      <c r="J524" t="s">
        <v>808</v>
      </c>
      <c r="K524" t="s">
        <v>809</v>
      </c>
      <c r="L524">
        <v>1346</v>
      </c>
      <c r="N524">
        <v>1009</v>
      </c>
      <c r="O524" t="s">
        <v>88</v>
      </c>
      <c r="P524" t="s">
        <v>88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181</v>
      </c>
      <c r="AT524">
        <v>0.1</v>
      </c>
      <c r="AU524" t="s">
        <v>181</v>
      </c>
      <c r="AV524">
        <v>0</v>
      </c>
      <c r="AW524">
        <v>2</v>
      </c>
      <c r="AX524">
        <v>85263785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181</v>
      </c>
      <c r="DE524" t="s">
        <v>181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181</v>
      </c>
      <c r="DM524">
        <v>0</v>
      </c>
      <c r="DN524" t="s">
        <v>181</v>
      </c>
      <c r="DO524">
        <v>0</v>
      </c>
    </row>
    <row r="525" spans="1:119">
      <c r="A525">
        <f>ROW(Source!A165)</f>
        <v>165</v>
      </c>
      <c r="B525">
        <v>85260822</v>
      </c>
      <c r="C525">
        <v>85263764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275</v>
      </c>
      <c r="J525" t="s">
        <v>181</v>
      </c>
      <c r="K525" t="s">
        <v>276</v>
      </c>
      <c r="L525">
        <v>3277935</v>
      </c>
      <c r="N525">
        <v>1013</v>
      </c>
      <c r="O525" t="s">
        <v>70</v>
      </c>
      <c r="P525" t="s">
        <v>70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181</v>
      </c>
      <c r="AT525">
        <v>2</v>
      </c>
      <c r="AU525" t="s">
        <v>181</v>
      </c>
      <c r="AV525">
        <v>0</v>
      </c>
      <c r="AW525">
        <v>2</v>
      </c>
      <c r="AX525">
        <v>85263786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181</v>
      </c>
      <c r="DE525" t="s">
        <v>181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181</v>
      </c>
      <c r="DM525">
        <v>0</v>
      </c>
      <c r="DN525" t="s">
        <v>181</v>
      </c>
      <c r="DO525">
        <v>0</v>
      </c>
    </row>
    <row r="526" spans="1:119">
      <c r="A526">
        <f>ROW(Source!A166)</f>
        <v>166</v>
      </c>
      <c r="B526">
        <v>85260757</v>
      </c>
      <c r="C526">
        <v>85263764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799</v>
      </c>
      <c r="J526" t="s">
        <v>181</v>
      </c>
      <c r="K526" t="s">
        <v>800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181</v>
      </c>
      <c r="AT526">
        <v>44</v>
      </c>
      <c r="AU526" t="s">
        <v>392</v>
      </c>
      <c r="AV526">
        <v>1</v>
      </c>
      <c r="AW526">
        <v>2</v>
      </c>
      <c r="AX526">
        <v>85263776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181</v>
      </c>
      <c r="DE526" t="s">
        <v>181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181</v>
      </c>
      <c r="DM526">
        <v>0</v>
      </c>
      <c r="DN526" t="s">
        <v>181</v>
      </c>
      <c r="DO526">
        <v>0</v>
      </c>
    </row>
    <row r="527" spans="1:119">
      <c r="A527">
        <f>ROW(Source!A166)</f>
        <v>166</v>
      </c>
      <c r="B527">
        <v>85260757</v>
      </c>
      <c r="C527">
        <v>85263764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754</v>
      </c>
      <c r="J527" t="s">
        <v>181</v>
      </c>
      <c r="K527" t="s">
        <v>755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181</v>
      </c>
      <c r="AT527">
        <v>2.68</v>
      </c>
      <c r="AU527" t="s">
        <v>392</v>
      </c>
      <c r="AV527">
        <v>2</v>
      </c>
      <c r="AW527">
        <v>2</v>
      </c>
      <c r="AX527">
        <v>85263777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181</v>
      </c>
      <c r="DE527" t="s">
        <v>181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181</v>
      </c>
      <c r="DM527">
        <v>0</v>
      </c>
      <c r="DN527" t="s">
        <v>181</v>
      </c>
      <c r="DO527">
        <v>0</v>
      </c>
    </row>
    <row r="528" spans="1:119">
      <c r="A528">
        <f>ROW(Source!A166)</f>
        <v>166</v>
      </c>
      <c r="B528">
        <v>85260757</v>
      </c>
      <c r="C528">
        <v>85263764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55</v>
      </c>
      <c r="J528" t="s">
        <v>763</v>
      </c>
      <c r="K528" t="s">
        <v>56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181</v>
      </c>
      <c r="AT528">
        <v>1.34</v>
      </c>
      <c r="AU528" t="s">
        <v>392</v>
      </c>
      <c r="AV528">
        <v>1</v>
      </c>
      <c r="AW528">
        <v>2</v>
      </c>
      <c r="AX528">
        <v>85263778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181</v>
      </c>
      <c r="DE528" t="s">
        <v>181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58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85260757</v>
      </c>
      <c r="C529">
        <v>85263764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83</v>
      </c>
      <c r="J529" t="s">
        <v>757</v>
      </c>
      <c r="K529" t="s">
        <v>84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181</v>
      </c>
      <c r="AT529">
        <v>1.34</v>
      </c>
      <c r="AU529" t="s">
        <v>392</v>
      </c>
      <c r="AV529">
        <v>1</v>
      </c>
      <c r="AW529">
        <v>2</v>
      </c>
      <c r="AX529">
        <v>85263779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181</v>
      </c>
      <c r="DE529" t="s">
        <v>181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64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85260757</v>
      </c>
      <c r="C530">
        <v>85263764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777</v>
      </c>
      <c r="J530" t="s">
        <v>778</v>
      </c>
      <c r="K530" t="s">
        <v>779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181</v>
      </c>
      <c r="AT530">
        <v>4.94</v>
      </c>
      <c r="AU530" t="s">
        <v>392</v>
      </c>
      <c r="AV530">
        <v>1</v>
      </c>
      <c r="AW530">
        <v>2</v>
      </c>
      <c r="AX530">
        <v>85263780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181</v>
      </c>
      <c r="DE530" t="s">
        <v>181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181</v>
      </c>
      <c r="DM530">
        <v>0</v>
      </c>
      <c r="DN530" t="s">
        <v>181</v>
      </c>
      <c r="DO530">
        <v>0</v>
      </c>
    </row>
    <row r="531" spans="1:119">
      <c r="A531">
        <f>ROW(Source!A166)</f>
        <v>166</v>
      </c>
      <c r="B531">
        <v>85260757</v>
      </c>
      <c r="C531">
        <v>85263764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863</v>
      </c>
      <c r="J531" t="s">
        <v>864</v>
      </c>
      <c r="K531" t="s">
        <v>865</v>
      </c>
      <c r="L531">
        <v>1346</v>
      </c>
      <c r="N531">
        <v>1009</v>
      </c>
      <c r="O531" t="s">
        <v>88</v>
      </c>
      <c r="P531" t="s">
        <v>88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181</v>
      </c>
      <c r="AT531">
        <v>0.99</v>
      </c>
      <c r="AU531" t="s">
        <v>181</v>
      </c>
      <c r="AV531">
        <v>0</v>
      </c>
      <c r="AW531">
        <v>2</v>
      </c>
      <c r="AX531">
        <v>85263781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181</v>
      </c>
      <c r="DE531" t="s">
        <v>181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181</v>
      </c>
      <c r="DM531">
        <v>0</v>
      </c>
      <c r="DN531" t="s">
        <v>181</v>
      </c>
      <c r="DO531">
        <v>0</v>
      </c>
    </row>
    <row r="532" spans="1:119">
      <c r="A532">
        <f>ROW(Source!A166)</f>
        <v>166</v>
      </c>
      <c r="B532">
        <v>85260757</v>
      </c>
      <c r="C532">
        <v>85263764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780</v>
      </c>
      <c r="J532" t="s">
        <v>781</v>
      </c>
      <c r="K532" t="s">
        <v>782</v>
      </c>
      <c r="L532">
        <v>1383</v>
      </c>
      <c r="N532">
        <v>1013</v>
      </c>
      <c r="O532" t="s">
        <v>783</v>
      </c>
      <c r="P532" t="s">
        <v>783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181</v>
      </c>
      <c r="AT532">
        <v>2.5428</v>
      </c>
      <c r="AU532" t="s">
        <v>181</v>
      </c>
      <c r="AV532">
        <v>0</v>
      </c>
      <c r="AW532">
        <v>2</v>
      </c>
      <c r="AX532">
        <v>85263782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181</v>
      </c>
      <c r="DE532" t="s">
        <v>181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181</v>
      </c>
      <c r="DM532">
        <v>0</v>
      </c>
      <c r="DN532" t="s">
        <v>181</v>
      </c>
      <c r="DO532">
        <v>0</v>
      </c>
    </row>
    <row r="533" spans="1:119">
      <c r="A533">
        <f>ROW(Source!A166)</f>
        <v>166</v>
      </c>
      <c r="B533">
        <v>85260757</v>
      </c>
      <c r="C533">
        <v>85263764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784</v>
      </c>
      <c r="J533" t="s">
        <v>785</v>
      </c>
      <c r="K533" t="s">
        <v>786</v>
      </c>
      <c r="L533">
        <v>1346</v>
      </c>
      <c r="N533">
        <v>1009</v>
      </c>
      <c r="O533" t="s">
        <v>88</v>
      </c>
      <c r="P533" t="s">
        <v>88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181</v>
      </c>
      <c r="AT533">
        <v>3</v>
      </c>
      <c r="AU533" t="s">
        <v>181</v>
      </c>
      <c r="AV533">
        <v>0</v>
      </c>
      <c r="AW533">
        <v>2</v>
      </c>
      <c r="AX533">
        <v>85263783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181</v>
      </c>
      <c r="DE533" t="s">
        <v>181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181</v>
      </c>
      <c r="DM533">
        <v>0</v>
      </c>
      <c r="DN533" t="s">
        <v>181</v>
      </c>
      <c r="DO533">
        <v>0</v>
      </c>
    </row>
    <row r="534" spans="1:119">
      <c r="A534">
        <f>ROW(Source!A166)</f>
        <v>166</v>
      </c>
      <c r="B534">
        <v>85260757</v>
      </c>
      <c r="C534">
        <v>85263764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866</v>
      </c>
      <c r="J534" t="s">
        <v>867</v>
      </c>
      <c r="K534" t="s">
        <v>868</v>
      </c>
      <c r="L534">
        <v>1348</v>
      </c>
      <c r="N534">
        <v>1009</v>
      </c>
      <c r="O534" t="s">
        <v>252</v>
      </c>
      <c r="P534" t="s">
        <v>252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181</v>
      </c>
      <c r="AT534">
        <v>0.0016</v>
      </c>
      <c r="AU534" t="s">
        <v>181</v>
      </c>
      <c r="AV534">
        <v>0</v>
      </c>
      <c r="AW534">
        <v>2</v>
      </c>
      <c r="AX534">
        <v>85263784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181</v>
      </c>
      <c r="DE534" t="s">
        <v>181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181</v>
      </c>
      <c r="DM534">
        <v>0</v>
      </c>
      <c r="DN534" t="s">
        <v>181</v>
      </c>
      <c r="DO534">
        <v>0</v>
      </c>
    </row>
    <row r="535" spans="1:119">
      <c r="A535">
        <f>ROW(Source!A166)</f>
        <v>166</v>
      </c>
      <c r="B535">
        <v>85260757</v>
      </c>
      <c r="C535">
        <v>85263764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807</v>
      </c>
      <c r="J535" t="s">
        <v>808</v>
      </c>
      <c r="K535" t="s">
        <v>809</v>
      </c>
      <c r="L535">
        <v>1346</v>
      </c>
      <c r="N535">
        <v>1009</v>
      </c>
      <c r="O535" t="s">
        <v>88</v>
      </c>
      <c r="P535" t="s">
        <v>88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181</v>
      </c>
      <c r="AT535">
        <v>0.1</v>
      </c>
      <c r="AU535" t="s">
        <v>181</v>
      </c>
      <c r="AV535">
        <v>0</v>
      </c>
      <c r="AW535">
        <v>2</v>
      </c>
      <c r="AX535">
        <v>85263785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181</v>
      </c>
      <c r="DE535" t="s">
        <v>181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181</v>
      </c>
      <c r="DM535">
        <v>0</v>
      </c>
      <c r="DN535" t="s">
        <v>181</v>
      </c>
      <c r="DO535">
        <v>0</v>
      </c>
    </row>
    <row r="536" spans="1:119">
      <c r="A536">
        <f>ROW(Source!A166)</f>
        <v>166</v>
      </c>
      <c r="B536">
        <v>85260757</v>
      </c>
      <c r="C536">
        <v>85263764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275</v>
      </c>
      <c r="J536" t="s">
        <v>181</v>
      </c>
      <c r="K536" t="s">
        <v>276</v>
      </c>
      <c r="L536">
        <v>3277935</v>
      </c>
      <c r="N536">
        <v>1013</v>
      </c>
      <c r="O536" t="s">
        <v>70</v>
      </c>
      <c r="P536" t="s">
        <v>70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181</v>
      </c>
      <c r="AT536">
        <v>2</v>
      </c>
      <c r="AU536" t="s">
        <v>181</v>
      </c>
      <c r="AV536">
        <v>0</v>
      </c>
      <c r="AW536">
        <v>2</v>
      </c>
      <c r="AX536">
        <v>85263786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181</v>
      </c>
      <c r="DE536" t="s">
        <v>181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181</v>
      </c>
      <c r="DM536">
        <v>0</v>
      </c>
      <c r="DN536" t="s">
        <v>181</v>
      </c>
      <c r="DO536">
        <v>0</v>
      </c>
    </row>
    <row r="537" spans="1:119">
      <c r="A537">
        <f>ROW(Source!A169)</f>
        <v>169</v>
      </c>
      <c r="B537">
        <v>85260822</v>
      </c>
      <c r="C537">
        <v>85263788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799</v>
      </c>
      <c r="J537" t="s">
        <v>181</v>
      </c>
      <c r="K537" t="s">
        <v>800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181</v>
      </c>
      <c r="AT537">
        <v>31.28</v>
      </c>
      <c r="AU537" t="s">
        <v>392</v>
      </c>
      <c r="AV537">
        <v>1</v>
      </c>
      <c r="AW537">
        <v>2</v>
      </c>
      <c r="AX537">
        <v>85263798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181</v>
      </c>
      <c r="DE537" t="s">
        <v>181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181</v>
      </c>
      <c r="DM537">
        <v>0</v>
      </c>
      <c r="DN537" t="s">
        <v>181</v>
      </c>
      <c r="DO537">
        <v>0</v>
      </c>
    </row>
    <row r="538" spans="1:119">
      <c r="A538">
        <f>ROW(Source!A169)</f>
        <v>169</v>
      </c>
      <c r="B538">
        <v>85260822</v>
      </c>
      <c r="C538">
        <v>85263788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754</v>
      </c>
      <c r="J538" t="s">
        <v>181</v>
      </c>
      <c r="K538" t="s">
        <v>755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181</v>
      </c>
      <c r="AT538">
        <v>0.7</v>
      </c>
      <c r="AU538" t="s">
        <v>392</v>
      </c>
      <c r="AV538">
        <v>2</v>
      </c>
      <c r="AW538">
        <v>2</v>
      </c>
      <c r="AX538">
        <v>85263799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181</v>
      </c>
      <c r="DE538" t="s">
        <v>181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181</v>
      </c>
      <c r="DM538">
        <v>0</v>
      </c>
      <c r="DN538" t="s">
        <v>181</v>
      </c>
      <c r="DO538">
        <v>0</v>
      </c>
    </row>
    <row r="539" spans="1:119">
      <c r="A539">
        <f>ROW(Source!A169)</f>
        <v>169</v>
      </c>
      <c r="B539">
        <v>85260822</v>
      </c>
      <c r="C539">
        <v>85263788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55</v>
      </c>
      <c r="J539" t="s">
        <v>763</v>
      </c>
      <c r="K539" t="s">
        <v>56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181</v>
      </c>
      <c r="AT539">
        <v>0.35</v>
      </c>
      <c r="AU539" t="s">
        <v>392</v>
      </c>
      <c r="AV539">
        <v>1</v>
      </c>
      <c r="AW539">
        <v>2</v>
      </c>
      <c r="AX539">
        <v>85263800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181</v>
      </c>
      <c r="DE539" t="s">
        <v>181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58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85260822</v>
      </c>
      <c r="C540">
        <v>85263788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83</v>
      </c>
      <c r="J540" t="s">
        <v>757</v>
      </c>
      <c r="K540" t="s">
        <v>84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181</v>
      </c>
      <c r="AT540">
        <v>0.35</v>
      </c>
      <c r="AU540" t="s">
        <v>392</v>
      </c>
      <c r="AV540">
        <v>1</v>
      </c>
      <c r="AW540">
        <v>2</v>
      </c>
      <c r="AX540">
        <v>85263801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181</v>
      </c>
      <c r="DE540" t="s">
        <v>181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64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85260822</v>
      </c>
      <c r="C541">
        <v>85263788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777</v>
      </c>
      <c r="J541" t="s">
        <v>778</v>
      </c>
      <c r="K541" t="s">
        <v>779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181</v>
      </c>
      <c r="AT541">
        <v>2.16</v>
      </c>
      <c r="AU541" t="s">
        <v>392</v>
      </c>
      <c r="AV541">
        <v>1</v>
      </c>
      <c r="AW541">
        <v>2</v>
      </c>
      <c r="AX541">
        <v>85263802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181</v>
      </c>
      <c r="DE541" t="s">
        <v>181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181</v>
      </c>
      <c r="DM541">
        <v>0</v>
      </c>
      <c r="DN541" t="s">
        <v>181</v>
      </c>
      <c r="DO541">
        <v>0</v>
      </c>
    </row>
    <row r="542" spans="1:119">
      <c r="A542">
        <f>ROW(Source!A169)</f>
        <v>169</v>
      </c>
      <c r="B542">
        <v>85260822</v>
      </c>
      <c r="C542">
        <v>85263788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780</v>
      </c>
      <c r="J542" t="s">
        <v>781</v>
      </c>
      <c r="K542" t="s">
        <v>782</v>
      </c>
      <c r="L542">
        <v>1383</v>
      </c>
      <c r="N542">
        <v>1013</v>
      </c>
      <c r="O542" t="s">
        <v>783</v>
      </c>
      <c r="P542" t="s">
        <v>783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181</v>
      </c>
      <c r="AT542">
        <v>1.1488</v>
      </c>
      <c r="AU542" t="s">
        <v>181</v>
      </c>
      <c r="AV542">
        <v>0</v>
      </c>
      <c r="AW542">
        <v>2</v>
      </c>
      <c r="AX542">
        <v>85263803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181</v>
      </c>
      <c r="DE542" t="s">
        <v>181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181</v>
      </c>
      <c r="DM542">
        <v>0</v>
      </c>
      <c r="DN542" t="s">
        <v>181</v>
      </c>
      <c r="DO542">
        <v>0</v>
      </c>
    </row>
    <row r="543" spans="1:119">
      <c r="A543">
        <f>ROW(Source!A169)</f>
        <v>169</v>
      </c>
      <c r="B543">
        <v>85260822</v>
      </c>
      <c r="C543">
        <v>85263788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784</v>
      </c>
      <c r="J543" t="s">
        <v>785</v>
      </c>
      <c r="K543" t="s">
        <v>786</v>
      </c>
      <c r="L543">
        <v>1346</v>
      </c>
      <c r="N543">
        <v>1009</v>
      </c>
      <c r="O543" t="s">
        <v>88</v>
      </c>
      <c r="P543" t="s">
        <v>88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181</v>
      </c>
      <c r="AT543">
        <v>0.96</v>
      </c>
      <c r="AU543" t="s">
        <v>181</v>
      </c>
      <c r="AV543">
        <v>0</v>
      </c>
      <c r="AW543">
        <v>2</v>
      </c>
      <c r="AX543">
        <v>85263804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181</v>
      </c>
      <c r="DE543" t="s">
        <v>181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181</v>
      </c>
      <c r="DM543">
        <v>0</v>
      </c>
      <c r="DN543" t="s">
        <v>181</v>
      </c>
      <c r="DO543">
        <v>0</v>
      </c>
    </row>
    <row r="544" spans="1:119">
      <c r="A544">
        <f>ROW(Source!A169)</f>
        <v>169</v>
      </c>
      <c r="B544">
        <v>85260822</v>
      </c>
      <c r="C544">
        <v>85263788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869</v>
      </c>
      <c r="J544" t="s">
        <v>870</v>
      </c>
      <c r="K544" t="s">
        <v>871</v>
      </c>
      <c r="L544">
        <v>1346</v>
      </c>
      <c r="N544">
        <v>1009</v>
      </c>
      <c r="O544" t="s">
        <v>88</v>
      </c>
      <c r="P544" t="s">
        <v>88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181</v>
      </c>
      <c r="AT544">
        <v>0.55</v>
      </c>
      <c r="AU544" t="s">
        <v>181</v>
      </c>
      <c r="AV544">
        <v>0</v>
      </c>
      <c r="AW544">
        <v>2</v>
      </c>
      <c r="AX544">
        <v>85263805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181</v>
      </c>
      <c r="DE544" t="s">
        <v>181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181</v>
      </c>
      <c r="DM544">
        <v>0</v>
      </c>
      <c r="DN544" t="s">
        <v>181</v>
      </c>
      <c r="DO544">
        <v>0</v>
      </c>
    </row>
    <row r="545" spans="1:119">
      <c r="A545">
        <f>ROW(Source!A169)</f>
        <v>169</v>
      </c>
      <c r="B545">
        <v>85260822</v>
      </c>
      <c r="C545">
        <v>85263788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275</v>
      </c>
      <c r="J545" t="s">
        <v>181</v>
      </c>
      <c r="K545" t="s">
        <v>276</v>
      </c>
      <c r="L545">
        <v>3277935</v>
      </c>
      <c r="N545">
        <v>1013</v>
      </c>
      <c r="O545" t="s">
        <v>70</v>
      </c>
      <c r="P545" t="s">
        <v>70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181</v>
      </c>
      <c r="AT545">
        <v>2</v>
      </c>
      <c r="AU545" t="s">
        <v>181</v>
      </c>
      <c r="AV545">
        <v>0</v>
      </c>
      <c r="AW545">
        <v>2</v>
      </c>
      <c r="AX545">
        <v>85263806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181</v>
      </c>
      <c r="DE545" t="s">
        <v>181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181</v>
      </c>
      <c r="DM545">
        <v>0</v>
      </c>
      <c r="DN545" t="s">
        <v>181</v>
      </c>
      <c r="DO545">
        <v>0</v>
      </c>
    </row>
    <row r="546" spans="1:119">
      <c r="A546">
        <f>ROW(Source!A170)</f>
        <v>170</v>
      </c>
      <c r="B546">
        <v>85260757</v>
      </c>
      <c r="C546">
        <v>85263788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799</v>
      </c>
      <c r="J546" t="s">
        <v>181</v>
      </c>
      <c r="K546" t="s">
        <v>800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181</v>
      </c>
      <c r="AT546">
        <v>31.28</v>
      </c>
      <c r="AU546" t="s">
        <v>392</v>
      </c>
      <c r="AV546">
        <v>1</v>
      </c>
      <c r="AW546">
        <v>2</v>
      </c>
      <c r="AX546">
        <v>85263798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181</v>
      </c>
      <c r="DE546" t="s">
        <v>181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181</v>
      </c>
      <c r="DM546">
        <v>0</v>
      </c>
      <c r="DN546" t="s">
        <v>181</v>
      </c>
      <c r="DO546">
        <v>0</v>
      </c>
    </row>
    <row r="547" spans="1:119">
      <c r="A547">
        <f>ROW(Source!A170)</f>
        <v>170</v>
      </c>
      <c r="B547">
        <v>85260757</v>
      </c>
      <c r="C547">
        <v>85263788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754</v>
      </c>
      <c r="J547" t="s">
        <v>181</v>
      </c>
      <c r="K547" t="s">
        <v>755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181</v>
      </c>
      <c r="AT547">
        <v>0.7</v>
      </c>
      <c r="AU547" t="s">
        <v>392</v>
      </c>
      <c r="AV547">
        <v>2</v>
      </c>
      <c r="AW547">
        <v>2</v>
      </c>
      <c r="AX547">
        <v>85263799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181</v>
      </c>
      <c r="DE547" t="s">
        <v>181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181</v>
      </c>
      <c r="DM547">
        <v>0</v>
      </c>
      <c r="DN547" t="s">
        <v>181</v>
      </c>
      <c r="DO547">
        <v>0</v>
      </c>
    </row>
    <row r="548" spans="1:119">
      <c r="A548">
        <f>ROW(Source!A170)</f>
        <v>170</v>
      </c>
      <c r="B548">
        <v>85260757</v>
      </c>
      <c r="C548">
        <v>85263788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763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181</v>
      </c>
      <c r="AT548">
        <v>0.35</v>
      </c>
      <c r="AU548" t="s">
        <v>392</v>
      </c>
      <c r="AV548">
        <v>1</v>
      </c>
      <c r="AW548">
        <v>2</v>
      </c>
      <c r="AX548">
        <v>85263800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181</v>
      </c>
      <c r="DE548" t="s">
        <v>181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58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85260757</v>
      </c>
      <c r="C549">
        <v>85263788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83</v>
      </c>
      <c r="J549" t="s">
        <v>757</v>
      </c>
      <c r="K549" t="s">
        <v>84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181</v>
      </c>
      <c r="AT549">
        <v>0.35</v>
      </c>
      <c r="AU549" t="s">
        <v>392</v>
      </c>
      <c r="AV549">
        <v>1</v>
      </c>
      <c r="AW549">
        <v>2</v>
      </c>
      <c r="AX549">
        <v>85263801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181</v>
      </c>
      <c r="DE549" t="s">
        <v>181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64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85260757</v>
      </c>
      <c r="C550">
        <v>85263788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777</v>
      </c>
      <c r="J550" t="s">
        <v>778</v>
      </c>
      <c r="K550" t="s">
        <v>779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181</v>
      </c>
      <c r="AT550">
        <v>2.16</v>
      </c>
      <c r="AU550" t="s">
        <v>392</v>
      </c>
      <c r="AV550">
        <v>1</v>
      </c>
      <c r="AW550">
        <v>2</v>
      </c>
      <c r="AX550">
        <v>85263802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181</v>
      </c>
      <c r="DE550" t="s">
        <v>181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181</v>
      </c>
      <c r="DM550">
        <v>0</v>
      </c>
      <c r="DN550" t="s">
        <v>181</v>
      </c>
      <c r="DO550">
        <v>0</v>
      </c>
    </row>
    <row r="551" spans="1:119">
      <c r="A551">
        <f>ROW(Source!A170)</f>
        <v>170</v>
      </c>
      <c r="B551">
        <v>85260757</v>
      </c>
      <c r="C551">
        <v>85263788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780</v>
      </c>
      <c r="J551" t="s">
        <v>781</v>
      </c>
      <c r="K551" t="s">
        <v>782</v>
      </c>
      <c r="L551">
        <v>1383</v>
      </c>
      <c r="N551">
        <v>1013</v>
      </c>
      <c r="O551" t="s">
        <v>783</v>
      </c>
      <c r="P551" t="s">
        <v>783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181</v>
      </c>
      <c r="AT551">
        <v>1.1488</v>
      </c>
      <c r="AU551" t="s">
        <v>181</v>
      </c>
      <c r="AV551">
        <v>0</v>
      </c>
      <c r="AW551">
        <v>2</v>
      </c>
      <c r="AX551">
        <v>85263803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181</v>
      </c>
      <c r="DE551" t="s">
        <v>181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181</v>
      </c>
      <c r="DM551">
        <v>0</v>
      </c>
      <c r="DN551" t="s">
        <v>181</v>
      </c>
      <c r="DO551">
        <v>0</v>
      </c>
    </row>
    <row r="552" spans="1:119">
      <c r="A552">
        <f>ROW(Source!A170)</f>
        <v>170</v>
      </c>
      <c r="B552">
        <v>85260757</v>
      </c>
      <c r="C552">
        <v>85263788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784</v>
      </c>
      <c r="J552" t="s">
        <v>785</v>
      </c>
      <c r="K552" t="s">
        <v>786</v>
      </c>
      <c r="L552">
        <v>1346</v>
      </c>
      <c r="N552">
        <v>1009</v>
      </c>
      <c r="O552" t="s">
        <v>88</v>
      </c>
      <c r="P552" t="s">
        <v>88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181</v>
      </c>
      <c r="AT552">
        <v>0.96</v>
      </c>
      <c r="AU552" t="s">
        <v>181</v>
      </c>
      <c r="AV552">
        <v>0</v>
      </c>
      <c r="AW552">
        <v>2</v>
      </c>
      <c r="AX552">
        <v>85263804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181</v>
      </c>
      <c r="DE552" t="s">
        <v>181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181</v>
      </c>
      <c r="DM552">
        <v>0</v>
      </c>
      <c r="DN552" t="s">
        <v>181</v>
      </c>
      <c r="DO552">
        <v>0</v>
      </c>
    </row>
    <row r="553" spans="1:119">
      <c r="A553">
        <f>ROW(Source!A170)</f>
        <v>170</v>
      </c>
      <c r="B553">
        <v>85260757</v>
      </c>
      <c r="C553">
        <v>85263788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869</v>
      </c>
      <c r="J553" t="s">
        <v>870</v>
      </c>
      <c r="K553" t="s">
        <v>871</v>
      </c>
      <c r="L553">
        <v>1346</v>
      </c>
      <c r="N553">
        <v>1009</v>
      </c>
      <c r="O553" t="s">
        <v>88</v>
      </c>
      <c r="P553" t="s">
        <v>88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181</v>
      </c>
      <c r="AT553">
        <v>0.55</v>
      </c>
      <c r="AU553" t="s">
        <v>181</v>
      </c>
      <c r="AV553">
        <v>0</v>
      </c>
      <c r="AW553">
        <v>2</v>
      </c>
      <c r="AX553">
        <v>85263805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181</v>
      </c>
      <c r="DE553" t="s">
        <v>181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181</v>
      </c>
      <c r="DM553">
        <v>0</v>
      </c>
      <c r="DN553" t="s">
        <v>181</v>
      </c>
      <c r="DO553">
        <v>0</v>
      </c>
    </row>
    <row r="554" spans="1:119">
      <c r="A554">
        <f>ROW(Source!A170)</f>
        <v>170</v>
      </c>
      <c r="B554">
        <v>85260757</v>
      </c>
      <c r="C554">
        <v>85263788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275</v>
      </c>
      <c r="J554" t="s">
        <v>181</v>
      </c>
      <c r="K554" t="s">
        <v>276</v>
      </c>
      <c r="L554">
        <v>3277935</v>
      </c>
      <c r="N554">
        <v>1013</v>
      </c>
      <c r="O554" t="s">
        <v>70</v>
      </c>
      <c r="P554" t="s">
        <v>70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181</v>
      </c>
      <c r="AT554">
        <v>2</v>
      </c>
      <c r="AU554" t="s">
        <v>181</v>
      </c>
      <c r="AV554">
        <v>0</v>
      </c>
      <c r="AW554">
        <v>2</v>
      </c>
      <c r="AX554">
        <v>85263806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181</v>
      </c>
      <c r="DE554" t="s">
        <v>181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181</v>
      </c>
      <c r="DM554">
        <v>0</v>
      </c>
      <c r="DN554" t="s">
        <v>181</v>
      </c>
      <c r="DO554">
        <v>0</v>
      </c>
    </row>
    <row r="555" spans="1:119">
      <c r="A555">
        <f>ROW(Source!A173)</f>
        <v>173</v>
      </c>
      <c r="B555">
        <v>85260822</v>
      </c>
      <c r="C555">
        <v>85263808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799</v>
      </c>
      <c r="J555" t="s">
        <v>181</v>
      </c>
      <c r="K555" t="s">
        <v>800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181</v>
      </c>
      <c r="AT555">
        <v>31.44</v>
      </c>
      <c r="AU555" t="s">
        <v>392</v>
      </c>
      <c r="AV555">
        <v>1</v>
      </c>
      <c r="AW555">
        <v>2</v>
      </c>
      <c r="AX555">
        <v>85263819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181</v>
      </c>
      <c r="DE555" t="s">
        <v>181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181</v>
      </c>
      <c r="DM555">
        <v>0</v>
      </c>
      <c r="DN555" t="s">
        <v>181</v>
      </c>
      <c r="DO555">
        <v>0</v>
      </c>
    </row>
    <row r="556" spans="1:119">
      <c r="A556">
        <f>ROW(Source!A173)</f>
        <v>173</v>
      </c>
      <c r="B556">
        <v>85260822</v>
      </c>
      <c r="C556">
        <v>85263808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754</v>
      </c>
      <c r="J556" t="s">
        <v>181</v>
      </c>
      <c r="K556" t="s">
        <v>755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181</v>
      </c>
      <c r="AT556">
        <v>0.64</v>
      </c>
      <c r="AU556" t="s">
        <v>392</v>
      </c>
      <c r="AV556">
        <v>2</v>
      </c>
      <c r="AW556">
        <v>2</v>
      </c>
      <c r="AX556">
        <v>85263820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181</v>
      </c>
      <c r="DE556" t="s">
        <v>181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181</v>
      </c>
      <c r="DM556">
        <v>0</v>
      </c>
      <c r="DN556" t="s">
        <v>181</v>
      </c>
      <c r="DO556">
        <v>0</v>
      </c>
    </row>
    <row r="557" spans="1:119">
      <c r="A557">
        <f>ROW(Source!A173)</f>
        <v>173</v>
      </c>
      <c r="B557">
        <v>85260822</v>
      </c>
      <c r="C557">
        <v>85263808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55</v>
      </c>
      <c r="J557" t="s">
        <v>763</v>
      </c>
      <c r="K557" t="s">
        <v>56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181</v>
      </c>
      <c r="AT557">
        <v>0.32</v>
      </c>
      <c r="AU557" t="s">
        <v>392</v>
      </c>
      <c r="AV557">
        <v>1</v>
      </c>
      <c r="AW557">
        <v>2</v>
      </c>
      <c r="AX557">
        <v>85263821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181</v>
      </c>
      <c r="DE557" t="s">
        <v>181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58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85260822</v>
      </c>
      <c r="C558">
        <v>85263808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83</v>
      </c>
      <c r="J558" t="s">
        <v>757</v>
      </c>
      <c r="K558" t="s">
        <v>84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181</v>
      </c>
      <c r="AT558">
        <v>0.32</v>
      </c>
      <c r="AU558" t="s">
        <v>392</v>
      </c>
      <c r="AV558">
        <v>1</v>
      </c>
      <c r="AW558">
        <v>2</v>
      </c>
      <c r="AX558">
        <v>85263822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181</v>
      </c>
      <c r="DE558" t="s">
        <v>181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64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85260822</v>
      </c>
      <c r="C559">
        <v>85263808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843</v>
      </c>
      <c r="J559" t="s">
        <v>844</v>
      </c>
      <c r="K559" t="s">
        <v>845</v>
      </c>
      <c r="L559">
        <v>1301</v>
      </c>
      <c r="N559">
        <v>1003</v>
      </c>
      <c r="O559" t="s">
        <v>494</v>
      </c>
      <c r="P559" t="s">
        <v>494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181</v>
      </c>
      <c r="AT559">
        <v>33.33</v>
      </c>
      <c r="AU559" t="s">
        <v>181</v>
      </c>
      <c r="AV559">
        <v>0</v>
      </c>
      <c r="AW559">
        <v>2</v>
      </c>
      <c r="AX559">
        <v>85263823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181</v>
      </c>
      <c r="DE559" t="s">
        <v>181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181</v>
      </c>
      <c r="DM559">
        <v>0</v>
      </c>
      <c r="DN559" t="s">
        <v>181</v>
      </c>
      <c r="DO559">
        <v>0</v>
      </c>
    </row>
    <row r="560" spans="1:119">
      <c r="A560">
        <f>ROW(Source!A173)</f>
        <v>173</v>
      </c>
      <c r="B560">
        <v>85260822</v>
      </c>
      <c r="C560">
        <v>85263808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872</v>
      </c>
      <c r="J560" t="s">
        <v>873</v>
      </c>
      <c r="K560" t="s">
        <v>874</v>
      </c>
      <c r="L560">
        <v>1348</v>
      </c>
      <c r="N560">
        <v>1009</v>
      </c>
      <c r="O560" t="s">
        <v>252</v>
      </c>
      <c r="P560" t="s">
        <v>252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181</v>
      </c>
      <c r="AT560">
        <v>0.00157</v>
      </c>
      <c r="AU560" t="s">
        <v>181</v>
      </c>
      <c r="AV560">
        <v>0</v>
      </c>
      <c r="AW560">
        <v>2</v>
      </c>
      <c r="AX560">
        <v>85263824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181</v>
      </c>
      <c r="DE560" t="s">
        <v>181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181</v>
      </c>
      <c r="DM560">
        <v>0</v>
      </c>
      <c r="DN560" t="s">
        <v>181</v>
      </c>
      <c r="DO560">
        <v>0</v>
      </c>
    </row>
    <row r="561" spans="1:119">
      <c r="A561">
        <f>ROW(Source!A173)</f>
        <v>173</v>
      </c>
      <c r="B561">
        <v>85260822</v>
      </c>
      <c r="C561">
        <v>85263808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807</v>
      </c>
      <c r="J561" t="s">
        <v>808</v>
      </c>
      <c r="K561" t="s">
        <v>809</v>
      </c>
      <c r="L561">
        <v>1346</v>
      </c>
      <c r="N561">
        <v>1009</v>
      </c>
      <c r="O561" t="s">
        <v>88</v>
      </c>
      <c r="P561" t="s">
        <v>88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181</v>
      </c>
      <c r="AT561">
        <v>0.02</v>
      </c>
      <c r="AU561" t="s">
        <v>181</v>
      </c>
      <c r="AV561">
        <v>0</v>
      </c>
      <c r="AW561">
        <v>2</v>
      </c>
      <c r="AX561">
        <v>85263825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181</v>
      </c>
      <c r="DE561" t="s">
        <v>181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181</v>
      </c>
      <c r="DM561">
        <v>0</v>
      </c>
      <c r="DN561" t="s">
        <v>181</v>
      </c>
      <c r="DO561">
        <v>0</v>
      </c>
    </row>
    <row r="562" spans="1:119">
      <c r="A562">
        <f>ROW(Source!A173)</f>
        <v>173</v>
      </c>
      <c r="B562">
        <v>85260822</v>
      </c>
      <c r="C562">
        <v>85263808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875</v>
      </c>
      <c r="J562" t="s">
        <v>876</v>
      </c>
      <c r="K562" t="s">
        <v>877</v>
      </c>
      <c r="L562">
        <v>1425</v>
      </c>
      <c r="N562">
        <v>1013</v>
      </c>
      <c r="O562" t="s">
        <v>418</v>
      </c>
      <c r="P562" t="s">
        <v>418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181</v>
      </c>
      <c r="AT562">
        <v>0.05</v>
      </c>
      <c r="AU562" t="s">
        <v>181</v>
      </c>
      <c r="AV562">
        <v>0</v>
      </c>
      <c r="AW562">
        <v>2</v>
      </c>
      <c r="AX562">
        <v>85263826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181</v>
      </c>
      <c r="DE562" t="s">
        <v>181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181</v>
      </c>
      <c r="DM562">
        <v>0</v>
      </c>
      <c r="DN562" t="s">
        <v>181</v>
      </c>
      <c r="DO562">
        <v>0</v>
      </c>
    </row>
    <row r="563" spans="1:119">
      <c r="A563">
        <f>ROW(Source!A173)</f>
        <v>173</v>
      </c>
      <c r="B563">
        <v>85260822</v>
      </c>
      <c r="C563">
        <v>85263808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878</v>
      </c>
      <c r="J563" t="s">
        <v>879</v>
      </c>
      <c r="K563" t="s">
        <v>880</v>
      </c>
      <c r="L563">
        <v>1407</v>
      </c>
      <c r="N563">
        <v>1013</v>
      </c>
      <c r="O563" t="s">
        <v>881</v>
      </c>
      <c r="P563" t="s">
        <v>881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181</v>
      </c>
      <c r="AT563">
        <v>0.0122</v>
      </c>
      <c r="AU563" t="s">
        <v>181</v>
      </c>
      <c r="AV563">
        <v>0</v>
      </c>
      <c r="AW563">
        <v>2</v>
      </c>
      <c r="AX563">
        <v>85263827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181</v>
      </c>
      <c r="DE563" t="s">
        <v>181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181</v>
      </c>
      <c r="DM563">
        <v>0</v>
      </c>
      <c r="DN563" t="s">
        <v>181</v>
      </c>
      <c r="DO563">
        <v>0</v>
      </c>
    </row>
    <row r="564" spans="1:119">
      <c r="A564">
        <f>ROW(Source!A173)</f>
        <v>173</v>
      </c>
      <c r="B564">
        <v>85260822</v>
      </c>
      <c r="C564">
        <v>85263808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275</v>
      </c>
      <c r="J564" t="s">
        <v>181</v>
      </c>
      <c r="K564" t="s">
        <v>276</v>
      </c>
      <c r="L564">
        <v>3277935</v>
      </c>
      <c r="N564">
        <v>1013</v>
      </c>
      <c r="O564" t="s">
        <v>70</v>
      </c>
      <c r="P564" t="s">
        <v>70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181</v>
      </c>
      <c r="AT564">
        <v>2</v>
      </c>
      <c r="AU564" t="s">
        <v>181</v>
      </c>
      <c r="AV564">
        <v>0</v>
      </c>
      <c r="AW564">
        <v>2</v>
      </c>
      <c r="AX564">
        <v>85263828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181</v>
      </c>
      <c r="DE564" t="s">
        <v>181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181</v>
      </c>
      <c r="DM564">
        <v>0</v>
      </c>
      <c r="DN564" t="s">
        <v>181</v>
      </c>
      <c r="DO564">
        <v>0</v>
      </c>
    </row>
    <row r="565" spans="1:119">
      <c r="A565">
        <f>ROW(Source!A174)</f>
        <v>174</v>
      </c>
      <c r="B565">
        <v>85260757</v>
      </c>
      <c r="C565">
        <v>85263808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799</v>
      </c>
      <c r="J565" t="s">
        <v>181</v>
      </c>
      <c r="K565" t="s">
        <v>800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181</v>
      </c>
      <c r="AT565">
        <v>31.44</v>
      </c>
      <c r="AU565" t="s">
        <v>392</v>
      </c>
      <c r="AV565">
        <v>1</v>
      </c>
      <c r="AW565">
        <v>2</v>
      </c>
      <c r="AX565">
        <v>85263819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181</v>
      </c>
      <c r="DE565" t="s">
        <v>181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181</v>
      </c>
      <c r="DM565">
        <v>0</v>
      </c>
      <c r="DN565" t="s">
        <v>181</v>
      </c>
      <c r="DO565">
        <v>0</v>
      </c>
    </row>
    <row r="566" spans="1:119">
      <c r="A566">
        <f>ROW(Source!A174)</f>
        <v>174</v>
      </c>
      <c r="B566">
        <v>85260757</v>
      </c>
      <c r="C566">
        <v>85263808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754</v>
      </c>
      <c r="J566" t="s">
        <v>181</v>
      </c>
      <c r="K566" t="s">
        <v>755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181</v>
      </c>
      <c r="AT566">
        <v>0.64</v>
      </c>
      <c r="AU566" t="s">
        <v>392</v>
      </c>
      <c r="AV566">
        <v>2</v>
      </c>
      <c r="AW566">
        <v>2</v>
      </c>
      <c r="AX566">
        <v>85263820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181</v>
      </c>
      <c r="DE566" t="s">
        <v>181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181</v>
      </c>
      <c r="DM566">
        <v>0</v>
      </c>
      <c r="DN566" t="s">
        <v>181</v>
      </c>
      <c r="DO566">
        <v>0</v>
      </c>
    </row>
    <row r="567" spans="1:119">
      <c r="A567">
        <f>ROW(Source!A174)</f>
        <v>174</v>
      </c>
      <c r="B567">
        <v>85260757</v>
      </c>
      <c r="C567">
        <v>85263808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55</v>
      </c>
      <c r="J567" t="s">
        <v>763</v>
      </c>
      <c r="K567" t="s">
        <v>56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181</v>
      </c>
      <c r="AT567">
        <v>0.32</v>
      </c>
      <c r="AU567" t="s">
        <v>392</v>
      </c>
      <c r="AV567">
        <v>1</v>
      </c>
      <c r="AW567">
        <v>2</v>
      </c>
      <c r="AX567">
        <v>85263821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181</v>
      </c>
      <c r="DE567" t="s">
        <v>181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58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85260757</v>
      </c>
      <c r="C568">
        <v>85263808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83</v>
      </c>
      <c r="J568" t="s">
        <v>757</v>
      </c>
      <c r="K568" t="s">
        <v>84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181</v>
      </c>
      <c r="AT568">
        <v>0.32</v>
      </c>
      <c r="AU568" t="s">
        <v>392</v>
      </c>
      <c r="AV568">
        <v>1</v>
      </c>
      <c r="AW568">
        <v>2</v>
      </c>
      <c r="AX568">
        <v>85263822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181</v>
      </c>
      <c r="DE568" t="s">
        <v>181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64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85260757</v>
      </c>
      <c r="C569">
        <v>85263808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843</v>
      </c>
      <c r="J569" t="s">
        <v>844</v>
      </c>
      <c r="K569" t="s">
        <v>845</v>
      </c>
      <c r="L569">
        <v>1301</v>
      </c>
      <c r="N569">
        <v>1003</v>
      </c>
      <c r="O569" t="s">
        <v>494</v>
      </c>
      <c r="P569" t="s">
        <v>494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181</v>
      </c>
      <c r="AT569">
        <v>33.33</v>
      </c>
      <c r="AU569" t="s">
        <v>181</v>
      </c>
      <c r="AV569">
        <v>0</v>
      </c>
      <c r="AW569">
        <v>2</v>
      </c>
      <c r="AX569">
        <v>85263823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181</v>
      </c>
      <c r="DE569" t="s">
        <v>181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181</v>
      </c>
      <c r="DM569">
        <v>0</v>
      </c>
      <c r="DN569" t="s">
        <v>181</v>
      </c>
      <c r="DO569">
        <v>0</v>
      </c>
    </row>
    <row r="570" spans="1:119">
      <c r="A570">
        <f>ROW(Source!A174)</f>
        <v>174</v>
      </c>
      <c r="B570">
        <v>85260757</v>
      </c>
      <c r="C570">
        <v>85263808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872</v>
      </c>
      <c r="J570" t="s">
        <v>873</v>
      </c>
      <c r="K570" t="s">
        <v>874</v>
      </c>
      <c r="L570">
        <v>1348</v>
      </c>
      <c r="N570">
        <v>1009</v>
      </c>
      <c r="O570" t="s">
        <v>252</v>
      </c>
      <c r="P570" t="s">
        <v>252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181</v>
      </c>
      <c r="AT570">
        <v>0.00157</v>
      </c>
      <c r="AU570" t="s">
        <v>181</v>
      </c>
      <c r="AV570">
        <v>0</v>
      </c>
      <c r="AW570">
        <v>2</v>
      </c>
      <c r="AX570">
        <v>85263824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181</v>
      </c>
      <c r="DE570" t="s">
        <v>181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181</v>
      </c>
      <c r="DM570">
        <v>0</v>
      </c>
      <c r="DN570" t="s">
        <v>181</v>
      </c>
      <c r="DO570">
        <v>0</v>
      </c>
    </row>
    <row r="571" spans="1:119">
      <c r="A571">
        <f>ROW(Source!A174)</f>
        <v>174</v>
      </c>
      <c r="B571">
        <v>85260757</v>
      </c>
      <c r="C571">
        <v>85263808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807</v>
      </c>
      <c r="J571" t="s">
        <v>808</v>
      </c>
      <c r="K571" t="s">
        <v>809</v>
      </c>
      <c r="L571">
        <v>1346</v>
      </c>
      <c r="N571">
        <v>1009</v>
      </c>
      <c r="O571" t="s">
        <v>88</v>
      </c>
      <c r="P571" t="s">
        <v>88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181</v>
      </c>
      <c r="AT571">
        <v>0.02</v>
      </c>
      <c r="AU571" t="s">
        <v>181</v>
      </c>
      <c r="AV571">
        <v>0</v>
      </c>
      <c r="AW571">
        <v>2</v>
      </c>
      <c r="AX571">
        <v>85263825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181</v>
      </c>
      <c r="DE571" t="s">
        <v>181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181</v>
      </c>
      <c r="DM571">
        <v>0</v>
      </c>
      <c r="DN571" t="s">
        <v>181</v>
      </c>
      <c r="DO571">
        <v>0</v>
      </c>
    </row>
    <row r="572" spans="1:119">
      <c r="A572">
        <f>ROW(Source!A174)</f>
        <v>174</v>
      </c>
      <c r="B572">
        <v>85260757</v>
      </c>
      <c r="C572">
        <v>85263808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875</v>
      </c>
      <c r="J572" t="s">
        <v>876</v>
      </c>
      <c r="K572" t="s">
        <v>877</v>
      </c>
      <c r="L572">
        <v>1425</v>
      </c>
      <c r="N572">
        <v>1013</v>
      </c>
      <c r="O572" t="s">
        <v>418</v>
      </c>
      <c r="P572" t="s">
        <v>418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181</v>
      </c>
      <c r="AT572">
        <v>0.05</v>
      </c>
      <c r="AU572" t="s">
        <v>181</v>
      </c>
      <c r="AV572">
        <v>0</v>
      </c>
      <c r="AW572">
        <v>2</v>
      </c>
      <c r="AX572">
        <v>85263826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181</v>
      </c>
      <c r="DE572" t="s">
        <v>181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181</v>
      </c>
      <c r="DM572">
        <v>0</v>
      </c>
      <c r="DN572" t="s">
        <v>181</v>
      </c>
      <c r="DO572">
        <v>0</v>
      </c>
    </row>
    <row r="573" spans="1:119">
      <c r="A573">
        <f>ROW(Source!A174)</f>
        <v>174</v>
      </c>
      <c r="B573">
        <v>85260757</v>
      </c>
      <c r="C573">
        <v>85263808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878</v>
      </c>
      <c r="J573" t="s">
        <v>879</v>
      </c>
      <c r="K573" t="s">
        <v>880</v>
      </c>
      <c r="L573">
        <v>1407</v>
      </c>
      <c r="N573">
        <v>1013</v>
      </c>
      <c r="O573" t="s">
        <v>881</v>
      </c>
      <c r="P573" t="s">
        <v>881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181</v>
      </c>
      <c r="AT573">
        <v>0.0122</v>
      </c>
      <c r="AU573" t="s">
        <v>181</v>
      </c>
      <c r="AV573">
        <v>0</v>
      </c>
      <c r="AW573">
        <v>2</v>
      </c>
      <c r="AX573">
        <v>85263827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181</v>
      </c>
      <c r="DE573" t="s">
        <v>181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181</v>
      </c>
      <c r="DM573">
        <v>0</v>
      </c>
      <c r="DN573" t="s">
        <v>181</v>
      </c>
      <c r="DO573">
        <v>0</v>
      </c>
    </row>
    <row r="574" spans="1:119">
      <c r="A574">
        <f>ROW(Source!A174)</f>
        <v>174</v>
      </c>
      <c r="B574">
        <v>85260757</v>
      </c>
      <c r="C574">
        <v>85263808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275</v>
      </c>
      <c r="J574" t="s">
        <v>181</v>
      </c>
      <c r="K574" t="s">
        <v>276</v>
      </c>
      <c r="L574">
        <v>3277935</v>
      </c>
      <c r="N574">
        <v>1013</v>
      </c>
      <c r="O574" t="s">
        <v>70</v>
      </c>
      <c r="P574" t="s">
        <v>70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181</v>
      </c>
      <c r="AT574">
        <v>2</v>
      </c>
      <c r="AU574" t="s">
        <v>181</v>
      </c>
      <c r="AV574">
        <v>0</v>
      </c>
      <c r="AW574">
        <v>2</v>
      </c>
      <c r="AX574">
        <v>85263828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181</v>
      </c>
      <c r="DE574" t="s">
        <v>181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181</v>
      </c>
      <c r="DM574">
        <v>0</v>
      </c>
      <c r="DN574" t="s">
        <v>181</v>
      </c>
      <c r="DO574">
        <v>0</v>
      </c>
    </row>
    <row r="575" spans="1:119">
      <c r="A575">
        <f>ROW(Source!A177)</f>
        <v>177</v>
      </c>
      <c r="B575">
        <v>85260822</v>
      </c>
      <c r="C575">
        <v>85263830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799</v>
      </c>
      <c r="J575" t="s">
        <v>181</v>
      </c>
      <c r="K575" t="s">
        <v>800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181</v>
      </c>
      <c r="AT575">
        <v>14.08</v>
      </c>
      <c r="AU575" t="s">
        <v>213</v>
      </c>
      <c r="AV575">
        <v>1</v>
      </c>
      <c r="AW575">
        <v>2</v>
      </c>
      <c r="AX575">
        <v>85263842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181</v>
      </c>
      <c r="DE575" t="s">
        <v>181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181</v>
      </c>
      <c r="DM575">
        <v>0</v>
      </c>
      <c r="DN575" t="s">
        <v>181</v>
      </c>
      <c r="DO575">
        <v>0</v>
      </c>
    </row>
    <row r="576" spans="1:119">
      <c r="A576">
        <f>ROW(Source!A177)</f>
        <v>177</v>
      </c>
      <c r="B576">
        <v>85260822</v>
      </c>
      <c r="C576">
        <v>85263830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754</v>
      </c>
      <c r="J576" t="s">
        <v>181</v>
      </c>
      <c r="K576" t="s">
        <v>755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181</v>
      </c>
      <c r="AT576">
        <v>0.4</v>
      </c>
      <c r="AU576" t="s">
        <v>213</v>
      </c>
      <c r="AV576">
        <v>2</v>
      </c>
      <c r="AW576">
        <v>2</v>
      </c>
      <c r="AX576">
        <v>85263843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181</v>
      </c>
      <c r="DE576" t="s">
        <v>181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181</v>
      </c>
      <c r="DM576">
        <v>0</v>
      </c>
      <c r="DN576" t="s">
        <v>181</v>
      </c>
      <c r="DO576">
        <v>0</v>
      </c>
    </row>
    <row r="577" spans="1:119">
      <c r="A577">
        <f>ROW(Source!A177)</f>
        <v>177</v>
      </c>
      <c r="B577">
        <v>85260822</v>
      </c>
      <c r="C577">
        <v>85263830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55</v>
      </c>
      <c r="J577" t="s">
        <v>763</v>
      </c>
      <c r="K577" t="s">
        <v>56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181</v>
      </c>
      <c r="AT577">
        <v>0.2</v>
      </c>
      <c r="AU577" t="s">
        <v>213</v>
      </c>
      <c r="AV577">
        <v>1</v>
      </c>
      <c r="AW577">
        <v>2</v>
      </c>
      <c r="AX577">
        <v>85263844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181</v>
      </c>
      <c r="DE577" t="s">
        <v>181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58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85260822</v>
      </c>
      <c r="C578">
        <v>85263830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882</v>
      </c>
      <c r="J578" t="s">
        <v>883</v>
      </c>
      <c r="K578" t="s">
        <v>884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181</v>
      </c>
      <c r="AT578">
        <v>3.34</v>
      </c>
      <c r="AU578" t="s">
        <v>213</v>
      </c>
      <c r="AV578">
        <v>1</v>
      </c>
      <c r="AW578">
        <v>2</v>
      </c>
      <c r="AX578">
        <v>85263845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181</v>
      </c>
      <c r="DE578" t="s">
        <v>181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181</v>
      </c>
      <c r="DM578">
        <v>0</v>
      </c>
      <c r="DN578" t="s">
        <v>181</v>
      </c>
      <c r="DO578">
        <v>0</v>
      </c>
    </row>
    <row r="579" spans="1:119">
      <c r="A579">
        <f>ROW(Source!A177)</f>
        <v>177</v>
      </c>
      <c r="B579">
        <v>85260822</v>
      </c>
      <c r="C579">
        <v>85263830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885</v>
      </c>
      <c r="J579" t="s">
        <v>886</v>
      </c>
      <c r="K579" t="s">
        <v>887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181</v>
      </c>
      <c r="AT579">
        <v>3.34</v>
      </c>
      <c r="AU579" t="s">
        <v>213</v>
      </c>
      <c r="AV579">
        <v>1</v>
      </c>
      <c r="AW579">
        <v>2</v>
      </c>
      <c r="AX579">
        <v>85263846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181</v>
      </c>
      <c r="DE579" t="s">
        <v>181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181</v>
      </c>
      <c r="DM579">
        <v>0</v>
      </c>
      <c r="DN579" t="s">
        <v>181</v>
      </c>
      <c r="DO579">
        <v>0</v>
      </c>
    </row>
    <row r="580" spans="1:119">
      <c r="A580">
        <f>ROW(Source!A177)</f>
        <v>177</v>
      </c>
      <c r="B580">
        <v>85260822</v>
      </c>
      <c r="C580">
        <v>85263830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83</v>
      </c>
      <c r="J580" t="s">
        <v>757</v>
      </c>
      <c r="K580" t="s">
        <v>84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181</v>
      </c>
      <c r="AT580">
        <v>0.2</v>
      </c>
      <c r="AU580" t="s">
        <v>213</v>
      </c>
      <c r="AV580">
        <v>1</v>
      </c>
      <c r="AW580">
        <v>2</v>
      </c>
      <c r="AX580">
        <v>85263847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181</v>
      </c>
      <c r="DE580" t="s">
        <v>181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64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85260822</v>
      </c>
      <c r="C581">
        <v>85263830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888</v>
      </c>
      <c r="J581" t="s">
        <v>889</v>
      </c>
      <c r="K581" t="s">
        <v>890</v>
      </c>
      <c r="L581">
        <v>1302</v>
      </c>
      <c r="N581">
        <v>1003</v>
      </c>
      <c r="O581" t="s">
        <v>891</v>
      </c>
      <c r="P581" t="s">
        <v>891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181</v>
      </c>
      <c r="AT581">
        <v>0.245</v>
      </c>
      <c r="AU581" t="s">
        <v>181</v>
      </c>
      <c r="AV581">
        <v>0</v>
      </c>
      <c r="AW581">
        <v>2</v>
      </c>
      <c r="AX581">
        <v>85263848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181</v>
      </c>
      <c r="DE581" t="s">
        <v>181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181</v>
      </c>
      <c r="DM581">
        <v>0</v>
      </c>
      <c r="DN581" t="s">
        <v>181</v>
      </c>
      <c r="DO581">
        <v>0</v>
      </c>
    </row>
    <row r="582" spans="1:119">
      <c r="A582">
        <f>ROW(Source!A177)</f>
        <v>177</v>
      </c>
      <c r="B582">
        <v>85260822</v>
      </c>
      <c r="C582">
        <v>85263830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892</v>
      </c>
      <c r="J582" t="s">
        <v>893</v>
      </c>
      <c r="K582" t="s">
        <v>894</v>
      </c>
      <c r="L582">
        <v>1348</v>
      </c>
      <c r="N582">
        <v>1009</v>
      </c>
      <c r="O582" t="s">
        <v>252</v>
      </c>
      <c r="P582" t="s">
        <v>252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181</v>
      </c>
      <c r="AT582">
        <v>0.00062</v>
      </c>
      <c r="AU582" t="s">
        <v>181</v>
      </c>
      <c r="AV582">
        <v>0</v>
      </c>
      <c r="AW582">
        <v>2</v>
      </c>
      <c r="AX582">
        <v>85263849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181</v>
      </c>
      <c r="DE582" t="s">
        <v>181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181</v>
      </c>
      <c r="DM582">
        <v>0</v>
      </c>
      <c r="DN582" t="s">
        <v>181</v>
      </c>
      <c r="DO582">
        <v>0</v>
      </c>
    </row>
    <row r="583" spans="1:119">
      <c r="A583">
        <f>ROW(Source!A177)</f>
        <v>177</v>
      </c>
      <c r="B583">
        <v>85260822</v>
      </c>
      <c r="C583">
        <v>85263830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895</v>
      </c>
      <c r="J583" t="s">
        <v>896</v>
      </c>
      <c r="K583" t="s">
        <v>897</v>
      </c>
      <c r="L583">
        <v>1346</v>
      </c>
      <c r="N583">
        <v>1009</v>
      </c>
      <c r="O583" t="s">
        <v>88</v>
      </c>
      <c r="P583" t="s">
        <v>88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181</v>
      </c>
      <c r="AT583">
        <v>0.25</v>
      </c>
      <c r="AU583" t="s">
        <v>181</v>
      </c>
      <c r="AV583">
        <v>0</v>
      </c>
      <c r="AW583">
        <v>2</v>
      </c>
      <c r="AX583">
        <v>85263850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181</v>
      </c>
      <c r="DE583" t="s">
        <v>181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181</v>
      </c>
      <c r="DM583">
        <v>0</v>
      </c>
      <c r="DN583" t="s">
        <v>181</v>
      </c>
      <c r="DO583">
        <v>0</v>
      </c>
    </row>
    <row r="584" spans="1:119">
      <c r="A584">
        <f>ROW(Source!A177)</f>
        <v>177</v>
      </c>
      <c r="B584">
        <v>85260822</v>
      </c>
      <c r="C584">
        <v>85263830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898</v>
      </c>
      <c r="J584" t="s">
        <v>899</v>
      </c>
      <c r="K584" t="s">
        <v>900</v>
      </c>
      <c r="L584">
        <v>1348</v>
      </c>
      <c r="N584">
        <v>1009</v>
      </c>
      <c r="O584" t="s">
        <v>252</v>
      </c>
      <c r="P584" t="s">
        <v>252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181</v>
      </c>
      <c r="AT584">
        <v>0.00072</v>
      </c>
      <c r="AU584" t="s">
        <v>181</v>
      </c>
      <c r="AV584">
        <v>0</v>
      </c>
      <c r="AW584">
        <v>2</v>
      </c>
      <c r="AX584">
        <v>85263851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181</v>
      </c>
      <c r="DE584" t="s">
        <v>181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181</v>
      </c>
      <c r="DM584">
        <v>0</v>
      </c>
      <c r="DN584" t="s">
        <v>181</v>
      </c>
      <c r="DO584">
        <v>0</v>
      </c>
    </row>
    <row r="585" spans="1:119">
      <c r="A585">
        <f>ROW(Source!A177)</f>
        <v>177</v>
      </c>
      <c r="B585">
        <v>85260822</v>
      </c>
      <c r="C585">
        <v>85263830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275</v>
      </c>
      <c r="J585" t="s">
        <v>181</v>
      </c>
      <c r="K585" t="s">
        <v>276</v>
      </c>
      <c r="L585">
        <v>3277935</v>
      </c>
      <c r="N585">
        <v>1013</v>
      </c>
      <c r="O585" t="s">
        <v>70</v>
      </c>
      <c r="P585" t="s">
        <v>70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181</v>
      </c>
      <c r="AT585">
        <v>2</v>
      </c>
      <c r="AU585" t="s">
        <v>181</v>
      </c>
      <c r="AV585">
        <v>0</v>
      </c>
      <c r="AW585">
        <v>2</v>
      </c>
      <c r="AX585">
        <v>85263852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181</v>
      </c>
      <c r="DE585" t="s">
        <v>181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181</v>
      </c>
      <c r="DM585">
        <v>0</v>
      </c>
      <c r="DN585" t="s">
        <v>181</v>
      </c>
      <c r="DO585">
        <v>0</v>
      </c>
    </row>
    <row r="586" spans="1:119">
      <c r="A586">
        <f>ROW(Source!A178)</f>
        <v>178</v>
      </c>
      <c r="B586">
        <v>85260757</v>
      </c>
      <c r="C586">
        <v>85263830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799</v>
      </c>
      <c r="J586" t="s">
        <v>181</v>
      </c>
      <c r="K586" t="s">
        <v>800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181</v>
      </c>
      <c r="AT586">
        <v>14.08</v>
      </c>
      <c r="AU586" t="s">
        <v>213</v>
      </c>
      <c r="AV586">
        <v>1</v>
      </c>
      <c r="AW586">
        <v>2</v>
      </c>
      <c r="AX586">
        <v>85263842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181</v>
      </c>
      <c r="DE586" t="s">
        <v>181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181</v>
      </c>
      <c r="DM586">
        <v>0</v>
      </c>
      <c r="DN586" t="s">
        <v>181</v>
      </c>
      <c r="DO586">
        <v>0</v>
      </c>
    </row>
    <row r="587" spans="1:119">
      <c r="A587">
        <f>ROW(Source!A178)</f>
        <v>178</v>
      </c>
      <c r="B587">
        <v>85260757</v>
      </c>
      <c r="C587">
        <v>85263830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754</v>
      </c>
      <c r="J587" t="s">
        <v>181</v>
      </c>
      <c r="K587" t="s">
        <v>755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181</v>
      </c>
      <c r="AT587">
        <v>0.4</v>
      </c>
      <c r="AU587" t="s">
        <v>213</v>
      </c>
      <c r="AV587">
        <v>2</v>
      </c>
      <c r="AW587">
        <v>2</v>
      </c>
      <c r="AX587">
        <v>85263843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181</v>
      </c>
      <c r="DE587" t="s">
        <v>181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181</v>
      </c>
      <c r="DM587">
        <v>0</v>
      </c>
      <c r="DN587" t="s">
        <v>181</v>
      </c>
      <c r="DO587">
        <v>0</v>
      </c>
    </row>
    <row r="588" spans="1:119">
      <c r="A588">
        <f>ROW(Source!A178)</f>
        <v>178</v>
      </c>
      <c r="B588">
        <v>85260757</v>
      </c>
      <c r="C588">
        <v>85263830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55</v>
      </c>
      <c r="J588" t="s">
        <v>763</v>
      </c>
      <c r="K588" t="s">
        <v>56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181</v>
      </c>
      <c r="AT588">
        <v>0.2</v>
      </c>
      <c r="AU588" t="s">
        <v>213</v>
      </c>
      <c r="AV588">
        <v>1</v>
      </c>
      <c r="AW588">
        <v>2</v>
      </c>
      <c r="AX588">
        <v>85263844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181</v>
      </c>
      <c r="DE588" t="s">
        <v>181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58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85260757</v>
      </c>
      <c r="C589">
        <v>85263830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882</v>
      </c>
      <c r="J589" t="s">
        <v>883</v>
      </c>
      <c r="K589" t="s">
        <v>884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181</v>
      </c>
      <c r="AT589">
        <v>3.34</v>
      </c>
      <c r="AU589" t="s">
        <v>213</v>
      </c>
      <c r="AV589">
        <v>1</v>
      </c>
      <c r="AW589">
        <v>2</v>
      </c>
      <c r="AX589">
        <v>85263845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181</v>
      </c>
      <c r="DE589" t="s">
        <v>181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181</v>
      </c>
      <c r="DM589">
        <v>0</v>
      </c>
      <c r="DN589" t="s">
        <v>181</v>
      </c>
      <c r="DO589">
        <v>0</v>
      </c>
    </row>
    <row r="590" spans="1:119">
      <c r="A590">
        <f>ROW(Source!A178)</f>
        <v>178</v>
      </c>
      <c r="B590">
        <v>85260757</v>
      </c>
      <c r="C590">
        <v>85263830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885</v>
      </c>
      <c r="J590" t="s">
        <v>886</v>
      </c>
      <c r="K590" t="s">
        <v>887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181</v>
      </c>
      <c r="AT590">
        <v>3.34</v>
      </c>
      <c r="AU590" t="s">
        <v>213</v>
      </c>
      <c r="AV590">
        <v>1</v>
      </c>
      <c r="AW590">
        <v>2</v>
      </c>
      <c r="AX590">
        <v>85263846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181</v>
      </c>
      <c r="DE590" t="s">
        <v>181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181</v>
      </c>
      <c r="DM590">
        <v>0</v>
      </c>
      <c r="DN590" t="s">
        <v>181</v>
      </c>
      <c r="DO590">
        <v>0</v>
      </c>
    </row>
    <row r="591" spans="1:119">
      <c r="A591">
        <f>ROW(Source!A178)</f>
        <v>178</v>
      </c>
      <c r="B591">
        <v>85260757</v>
      </c>
      <c r="C591">
        <v>85263830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83</v>
      </c>
      <c r="J591" t="s">
        <v>757</v>
      </c>
      <c r="K591" t="s">
        <v>84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181</v>
      </c>
      <c r="AT591">
        <v>0.2</v>
      </c>
      <c r="AU591" t="s">
        <v>213</v>
      </c>
      <c r="AV591">
        <v>1</v>
      </c>
      <c r="AW591">
        <v>2</v>
      </c>
      <c r="AX591">
        <v>85263847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181</v>
      </c>
      <c r="DE591" t="s">
        <v>181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64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85260757</v>
      </c>
      <c r="C592">
        <v>85263830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888</v>
      </c>
      <c r="J592" t="s">
        <v>889</v>
      </c>
      <c r="K592" t="s">
        <v>890</v>
      </c>
      <c r="L592">
        <v>1302</v>
      </c>
      <c r="N592">
        <v>1003</v>
      </c>
      <c r="O592" t="s">
        <v>891</v>
      </c>
      <c r="P592" t="s">
        <v>891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181</v>
      </c>
      <c r="AT592">
        <v>0.245</v>
      </c>
      <c r="AU592" t="s">
        <v>181</v>
      </c>
      <c r="AV592">
        <v>0</v>
      </c>
      <c r="AW592">
        <v>2</v>
      </c>
      <c r="AX592">
        <v>85263848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181</v>
      </c>
      <c r="DE592" t="s">
        <v>181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181</v>
      </c>
      <c r="DM592">
        <v>0</v>
      </c>
      <c r="DN592" t="s">
        <v>181</v>
      </c>
      <c r="DO592">
        <v>0</v>
      </c>
    </row>
    <row r="593" spans="1:119">
      <c r="A593">
        <f>ROW(Source!A178)</f>
        <v>178</v>
      </c>
      <c r="B593">
        <v>85260757</v>
      </c>
      <c r="C593">
        <v>85263830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892</v>
      </c>
      <c r="J593" t="s">
        <v>893</v>
      </c>
      <c r="K593" t="s">
        <v>894</v>
      </c>
      <c r="L593">
        <v>1348</v>
      </c>
      <c r="N593">
        <v>1009</v>
      </c>
      <c r="O593" t="s">
        <v>252</v>
      </c>
      <c r="P593" t="s">
        <v>252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181</v>
      </c>
      <c r="AT593">
        <v>0.00062</v>
      </c>
      <c r="AU593" t="s">
        <v>181</v>
      </c>
      <c r="AV593">
        <v>0</v>
      </c>
      <c r="AW593">
        <v>2</v>
      </c>
      <c r="AX593">
        <v>85263849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181</v>
      </c>
      <c r="DE593" t="s">
        <v>181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181</v>
      </c>
      <c r="DM593">
        <v>0</v>
      </c>
      <c r="DN593" t="s">
        <v>181</v>
      </c>
      <c r="DO593">
        <v>0</v>
      </c>
    </row>
    <row r="594" spans="1:119">
      <c r="A594">
        <f>ROW(Source!A178)</f>
        <v>178</v>
      </c>
      <c r="B594">
        <v>85260757</v>
      </c>
      <c r="C594">
        <v>85263830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895</v>
      </c>
      <c r="J594" t="s">
        <v>896</v>
      </c>
      <c r="K594" t="s">
        <v>897</v>
      </c>
      <c r="L594">
        <v>1346</v>
      </c>
      <c r="N594">
        <v>1009</v>
      </c>
      <c r="O594" t="s">
        <v>88</v>
      </c>
      <c r="P594" t="s">
        <v>88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181</v>
      </c>
      <c r="AT594">
        <v>0.25</v>
      </c>
      <c r="AU594" t="s">
        <v>181</v>
      </c>
      <c r="AV594">
        <v>0</v>
      </c>
      <c r="AW594">
        <v>2</v>
      </c>
      <c r="AX594">
        <v>85263850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181</v>
      </c>
      <c r="DE594" t="s">
        <v>181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181</v>
      </c>
      <c r="DM594">
        <v>0</v>
      </c>
      <c r="DN594" t="s">
        <v>181</v>
      </c>
      <c r="DO594">
        <v>0</v>
      </c>
    </row>
    <row r="595" spans="1:119">
      <c r="A595">
        <f>ROW(Source!A178)</f>
        <v>178</v>
      </c>
      <c r="B595">
        <v>85260757</v>
      </c>
      <c r="C595">
        <v>85263830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898</v>
      </c>
      <c r="J595" t="s">
        <v>899</v>
      </c>
      <c r="K595" t="s">
        <v>900</v>
      </c>
      <c r="L595">
        <v>1348</v>
      </c>
      <c r="N595">
        <v>1009</v>
      </c>
      <c r="O595" t="s">
        <v>252</v>
      </c>
      <c r="P595" t="s">
        <v>252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181</v>
      </c>
      <c r="AT595">
        <v>0.00072</v>
      </c>
      <c r="AU595" t="s">
        <v>181</v>
      </c>
      <c r="AV595">
        <v>0</v>
      </c>
      <c r="AW595">
        <v>2</v>
      </c>
      <c r="AX595">
        <v>85263851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181</v>
      </c>
      <c r="DE595" t="s">
        <v>181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181</v>
      </c>
      <c r="DM595">
        <v>0</v>
      </c>
      <c r="DN595" t="s">
        <v>181</v>
      </c>
      <c r="DO595">
        <v>0</v>
      </c>
    </row>
    <row r="596" spans="1:119">
      <c r="A596">
        <f>ROW(Source!A178)</f>
        <v>178</v>
      </c>
      <c r="B596">
        <v>85260757</v>
      </c>
      <c r="C596">
        <v>85263830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275</v>
      </c>
      <c r="J596" t="s">
        <v>181</v>
      </c>
      <c r="K596" t="s">
        <v>276</v>
      </c>
      <c r="L596">
        <v>3277935</v>
      </c>
      <c r="N596">
        <v>1013</v>
      </c>
      <c r="O596" t="s">
        <v>70</v>
      </c>
      <c r="P596" t="s">
        <v>70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181</v>
      </c>
      <c r="AT596">
        <v>2</v>
      </c>
      <c r="AU596" t="s">
        <v>181</v>
      </c>
      <c r="AV596">
        <v>0</v>
      </c>
      <c r="AW596">
        <v>2</v>
      </c>
      <c r="AX596">
        <v>85263852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181</v>
      </c>
      <c r="DE596" t="s">
        <v>181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181</v>
      </c>
      <c r="DM596">
        <v>0</v>
      </c>
      <c r="DN596" t="s">
        <v>181</v>
      </c>
      <c r="DO596">
        <v>0</v>
      </c>
    </row>
    <row r="597" spans="1:119">
      <c r="A597">
        <f>ROW(Source!A181)</f>
        <v>181</v>
      </c>
      <c r="B597">
        <v>85260822</v>
      </c>
      <c r="C597">
        <v>85263854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799</v>
      </c>
      <c r="J597" t="s">
        <v>181</v>
      </c>
      <c r="K597" t="s">
        <v>800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181</v>
      </c>
      <c r="AT597">
        <v>41.12</v>
      </c>
      <c r="AU597" t="s">
        <v>392</v>
      </c>
      <c r="AV597">
        <v>1</v>
      </c>
      <c r="AW597">
        <v>2</v>
      </c>
      <c r="AX597">
        <v>85263866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181</v>
      </c>
      <c r="DE597" t="s">
        <v>181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181</v>
      </c>
      <c r="DM597">
        <v>0</v>
      </c>
      <c r="DN597" t="s">
        <v>181</v>
      </c>
      <c r="DO597">
        <v>0</v>
      </c>
    </row>
    <row r="598" spans="1:119">
      <c r="A598">
        <f>ROW(Source!A181)</f>
        <v>181</v>
      </c>
      <c r="B598">
        <v>85260822</v>
      </c>
      <c r="C598">
        <v>85263854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754</v>
      </c>
      <c r="J598" t="s">
        <v>181</v>
      </c>
      <c r="K598" t="s">
        <v>755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181</v>
      </c>
      <c r="AT598">
        <v>1.54</v>
      </c>
      <c r="AU598" t="s">
        <v>392</v>
      </c>
      <c r="AV598">
        <v>2</v>
      </c>
      <c r="AW598">
        <v>2</v>
      </c>
      <c r="AX598">
        <v>85263867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181</v>
      </c>
      <c r="DE598" t="s">
        <v>181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181</v>
      </c>
      <c r="DM598">
        <v>0</v>
      </c>
      <c r="DN598" t="s">
        <v>181</v>
      </c>
      <c r="DO598">
        <v>0</v>
      </c>
    </row>
    <row r="599" spans="1:119">
      <c r="A599">
        <f>ROW(Source!A181)</f>
        <v>181</v>
      </c>
      <c r="B599">
        <v>85260822</v>
      </c>
      <c r="C599">
        <v>85263854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55</v>
      </c>
      <c r="J599" t="s">
        <v>763</v>
      </c>
      <c r="K599" t="s">
        <v>56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181</v>
      </c>
      <c r="AT599">
        <v>0.77</v>
      </c>
      <c r="AU599" t="s">
        <v>392</v>
      </c>
      <c r="AV599">
        <v>1</v>
      </c>
      <c r="AW599">
        <v>2</v>
      </c>
      <c r="AX599">
        <v>85263868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181</v>
      </c>
      <c r="DE599" t="s">
        <v>181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58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85260822</v>
      </c>
      <c r="C600">
        <v>85263854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83</v>
      </c>
      <c r="J600" t="s">
        <v>757</v>
      </c>
      <c r="K600" t="s">
        <v>84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181</v>
      </c>
      <c r="AT600">
        <v>0.77</v>
      </c>
      <c r="AU600" t="s">
        <v>392</v>
      </c>
      <c r="AV600">
        <v>1</v>
      </c>
      <c r="AW600">
        <v>2</v>
      </c>
      <c r="AX600">
        <v>85263869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181</v>
      </c>
      <c r="DE600" t="s">
        <v>181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64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85260822</v>
      </c>
      <c r="C601">
        <v>85263854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777</v>
      </c>
      <c r="J601" t="s">
        <v>778</v>
      </c>
      <c r="K601" t="s">
        <v>779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181</v>
      </c>
      <c r="AT601">
        <v>4.94</v>
      </c>
      <c r="AU601" t="s">
        <v>392</v>
      </c>
      <c r="AV601">
        <v>1</v>
      </c>
      <c r="AW601">
        <v>2</v>
      </c>
      <c r="AX601">
        <v>85263870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181</v>
      </c>
      <c r="DE601" t="s">
        <v>181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181</v>
      </c>
      <c r="DM601">
        <v>0</v>
      </c>
      <c r="DN601" t="s">
        <v>181</v>
      </c>
      <c r="DO601">
        <v>0</v>
      </c>
    </row>
    <row r="602" spans="1:119">
      <c r="A602">
        <f>ROW(Source!A181)</f>
        <v>181</v>
      </c>
      <c r="B602">
        <v>85260822</v>
      </c>
      <c r="C602">
        <v>85263854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863</v>
      </c>
      <c r="J602" t="s">
        <v>864</v>
      </c>
      <c r="K602" t="s">
        <v>865</v>
      </c>
      <c r="L602">
        <v>1346</v>
      </c>
      <c r="N602">
        <v>1009</v>
      </c>
      <c r="O602" t="s">
        <v>88</v>
      </c>
      <c r="P602" t="s">
        <v>88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181</v>
      </c>
      <c r="AT602">
        <v>0.99</v>
      </c>
      <c r="AU602" t="s">
        <v>181</v>
      </c>
      <c r="AV602">
        <v>0</v>
      </c>
      <c r="AW602">
        <v>2</v>
      </c>
      <c r="AX602">
        <v>85263871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181</v>
      </c>
      <c r="DE602" t="s">
        <v>181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181</v>
      </c>
      <c r="DM602">
        <v>0</v>
      </c>
      <c r="DN602" t="s">
        <v>181</v>
      </c>
      <c r="DO602">
        <v>0</v>
      </c>
    </row>
    <row r="603" spans="1:119">
      <c r="A603">
        <f>ROW(Source!A181)</f>
        <v>181</v>
      </c>
      <c r="B603">
        <v>85260822</v>
      </c>
      <c r="C603">
        <v>85263854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780</v>
      </c>
      <c r="J603" t="s">
        <v>781</v>
      </c>
      <c r="K603" t="s">
        <v>782</v>
      </c>
      <c r="L603">
        <v>1383</v>
      </c>
      <c r="N603">
        <v>1013</v>
      </c>
      <c r="O603" t="s">
        <v>783</v>
      </c>
      <c r="P603" t="s">
        <v>783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181</v>
      </c>
      <c r="AT603">
        <v>2.5428</v>
      </c>
      <c r="AU603" t="s">
        <v>181</v>
      </c>
      <c r="AV603">
        <v>0</v>
      </c>
      <c r="AW603">
        <v>2</v>
      </c>
      <c r="AX603">
        <v>85263872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181</v>
      </c>
      <c r="DE603" t="s">
        <v>181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181</v>
      </c>
      <c r="DM603">
        <v>0</v>
      </c>
      <c r="DN603" t="s">
        <v>181</v>
      </c>
      <c r="DO603">
        <v>0</v>
      </c>
    </row>
    <row r="604" spans="1:119">
      <c r="A604">
        <f>ROW(Source!A181)</f>
        <v>181</v>
      </c>
      <c r="B604">
        <v>85260822</v>
      </c>
      <c r="C604">
        <v>85263854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784</v>
      </c>
      <c r="J604" t="s">
        <v>785</v>
      </c>
      <c r="K604" t="s">
        <v>786</v>
      </c>
      <c r="L604">
        <v>1346</v>
      </c>
      <c r="N604">
        <v>1009</v>
      </c>
      <c r="O604" t="s">
        <v>88</v>
      </c>
      <c r="P604" t="s">
        <v>88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181</v>
      </c>
      <c r="AT604">
        <v>3</v>
      </c>
      <c r="AU604" t="s">
        <v>181</v>
      </c>
      <c r="AV604">
        <v>0</v>
      </c>
      <c r="AW604">
        <v>2</v>
      </c>
      <c r="AX604">
        <v>85263873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181</v>
      </c>
      <c r="DE604" t="s">
        <v>181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181</v>
      </c>
      <c r="DM604">
        <v>0</v>
      </c>
      <c r="DN604" t="s">
        <v>181</v>
      </c>
      <c r="DO604">
        <v>0</v>
      </c>
    </row>
    <row r="605" spans="1:119">
      <c r="A605">
        <f>ROW(Source!A181)</f>
        <v>181</v>
      </c>
      <c r="B605">
        <v>85260822</v>
      </c>
      <c r="C605">
        <v>85263854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866</v>
      </c>
      <c r="J605" t="s">
        <v>867</v>
      </c>
      <c r="K605" t="s">
        <v>868</v>
      </c>
      <c r="L605">
        <v>1348</v>
      </c>
      <c r="N605">
        <v>1009</v>
      </c>
      <c r="O605" t="s">
        <v>252</v>
      </c>
      <c r="P605" t="s">
        <v>252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181</v>
      </c>
      <c r="AT605">
        <v>0.00155</v>
      </c>
      <c r="AU605" t="s">
        <v>181</v>
      </c>
      <c r="AV605">
        <v>0</v>
      </c>
      <c r="AW605">
        <v>2</v>
      </c>
      <c r="AX605">
        <v>85263874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181</v>
      </c>
      <c r="DE605" t="s">
        <v>181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181</v>
      </c>
      <c r="DM605">
        <v>0</v>
      </c>
      <c r="DN605" t="s">
        <v>181</v>
      </c>
      <c r="DO605">
        <v>0</v>
      </c>
    </row>
    <row r="606" spans="1:119">
      <c r="A606">
        <f>ROW(Source!A181)</f>
        <v>181</v>
      </c>
      <c r="B606">
        <v>85260822</v>
      </c>
      <c r="C606">
        <v>85263854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807</v>
      </c>
      <c r="J606" t="s">
        <v>808</v>
      </c>
      <c r="K606" t="s">
        <v>809</v>
      </c>
      <c r="L606">
        <v>1346</v>
      </c>
      <c r="N606">
        <v>1009</v>
      </c>
      <c r="O606" t="s">
        <v>88</v>
      </c>
      <c r="P606" t="s">
        <v>88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181</v>
      </c>
      <c r="AT606">
        <v>0.1</v>
      </c>
      <c r="AU606" t="s">
        <v>181</v>
      </c>
      <c r="AV606">
        <v>0</v>
      </c>
      <c r="AW606">
        <v>2</v>
      </c>
      <c r="AX606">
        <v>85263875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181</v>
      </c>
      <c r="DE606" t="s">
        <v>181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181</v>
      </c>
      <c r="DM606">
        <v>0</v>
      </c>
      <c r="DN606" t="s">
        <v>181</v>
      </c>
      <c r="DO606">
        <v>0</v>
      </c>
    </row>
    <row r="607" spans="1:119">
      <c r="A607">
        <f>ROW(Source!A181)</f>
        <v>181</v>
      </c>
      <c r="B607">
        <v>85260822</v>
      </c>
      <c r="C607">
        <v>85263854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275</v>
      </c>
      <c r="J607" t="s">
        <v>181</v>
      </c>
      <c r="K607" t="s">
        <v>276</v>
      </c>
      <c r="L607">
        <v>3277935</v>
      </c>
      <c r="N607">
        <v>1013</v>
      </c>
      <c r="O607" t="s">
        <v>70</v>
      </c>
      <c r="P607" t="s">
        <v>70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181</v>
      </c>
      <c r="AT607">
        <v>2</v>
      </c>
      <c r="AU607" t="s">
        <v>181</v>
      </c>
      <c r="AV607">
        <v>0</v>
      </c>
      <c r="AW607">
        <v>2</v>
      </c>
      <c r="AX607">
        <v>85263876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181</v>
      </c>
      <c r="DE607" t="s">
        <v>181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181</v>
      </c>
      <c r="DM607">
        <v>0</v>
      </c>
      <c r="DN607" t="s">
        <v>181</v>
      </c>
      <c r="DO607">
        <v>0</v>
      </c>
    </row>
    <row r="608" spans="1:119">
      <c r="A608">
        <f>ROW(Source!A182)</f>
        <v>182</v>
      </c>
      <c r="B608">
        <v>85260757</v>
      </c>
      <c r="C608">
        <v>85263854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799</v>
      </c>
      <c r="J608" t="s">
        <v>181</v>
      </c>
      <c r="K608" t="s">
        <v>800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181</v>
      </c>
      <c r="AT608">
        <v>41.12</v>
      </c>
      <c r="AU608" t="s">
        <v>392</v>
      </c>
      <c r="AV608">
        <v>1</v>
      </c>
      <c r="AW608">
        <v>2</v>
      </c>
      <c r="AX608">
        <v>85263866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181</v>
      </c>
      <c r="DE608" t="s">
        <v>181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181</v>
      </c>
      <c r="DM608">
        <v>0</v>
      </c>
      <c r="DN608" t="s">
        <v>181</v>
      </c>
      <c r="DO608">
        <v>0</v>
      </c>
    </row>
    <row r="609" spans="1:119">
      <c r="A609">
        <f>ROW(Source!A182)</f>
        <v>182</v>
      </c>
      <c r="B609">
        <v>85260757</v>
      </c>
      <c r="C609">
        <v>85263854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754</v>
      </c>
      <c r="J609" t="s">
        <v>181</v>
      </c>
      <c r="K609" t="s">
        <v>755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181</v>
      </c>
      <c r="AT609">
        <v>1.54</v>
      </c>
      <c r="AU609" t="s">
        <v>392</v>
      </c>
      <c r="AV609">
        <v>2</v>
      </c>
      <c r="AW609">
        <v>2</v>
      </c>
      <c r="AX609">
        <v>85263867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181</v>
      </c>
      <c r="DE609" t="s">
        <v>181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181</v>
      </c>
      <c r="DM609">
        <v>0</v>
      </c>
      <c r="DN609" t="s">
        <v>181</v>
      </c>
      <c r="DO609">
        <v>0</v>
      </c>
    </row>
    <row r="610" spans="1:119">
      <c r="A610">
        <f>ROW(Source!A182)</f>
        <v>182</v>
      </c>
      <c r="B610">
        <v>85260757</v>
      </c>
      <c r="C610">
        <v>85263854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55</v>
      </c>
      <c r="J610" t="s">
        <v>763</v>
      </c>
      <c r="K610" t="s">
        <v>56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181</v>
      </c>
      <c r="AT610">
        <v>0.77</v>
      </c>
      <c r="AU610" t="s">
        <v>392</v>
      </c>
      <c r="AV610">
        <v>1</v>
      </c>
      <c r="AW610">
        <v>2</v>
      </c>
      <c r="AX610">
        <v>85263868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181</v>
      </c>
      <c r="DE610" t="s">
        <v>181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58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85260757</v>
      </c>
      <c r="C611">
        <v>85263854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83</v>
      </c>
      <c r="J611" t="s">
        <v>757</v>
      </c>
      <c r="K611" t="s">
        <v>84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181</v>
      </c>
      <c r="AT611">
        <v>0.77</v>
      </c>
      <c r="AU611" t="s">
        <v>392</v>
      </c>
      <c r="AV611">
        <v>1</v>
      </c>
      <c r="AW611">
        <v>2</v>
      </c>
      <c r="AX611">
        <v>85263869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181</v>
      </c>
      <c r="DE611" t="s">
        <v>181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64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85260757</v>
      </c>
      <c r="C612">
        <v>85263854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778</v>
      </c>
      <c r="K612" t="s">
        <v>779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181</v>
      </c>
      <c r="AT612">
        <v>4.94</v>
      </c>
      <c r="AU612" t="s">
        <v>392</v>
      </c>
      <c r="AV612">
        <v>1</v>
      </c>
      <c r="AW612">
        <v>2</v>
      </c>
      <c r="AX612">
        <v>85263870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181</v>
      </c>
      <c r="DE612" t="s">
        <v>181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181</v>
      </c>
      <c r="DM612">
        <v>0</v>
      </c>
      <c r="DN612" t="s">
        <v>181</v>
      </c>
      <c r="DO612">
        <v>0</v>
      </c>
    </row>
    <row r="613" spans="1:119">
      <c r="A613">
        <f>ROW(Source!A182)</f>
        <v>182</v>
      </c>
      <c r="B613">
        <v>85260757</v>
      </c>
      <c r="C613">
        <v>85263854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863</v>
      </c>
      <c r="J613" t="s">
        <v>864</v>
      </c>
      <c r="K613" t="s">
        <v>865</v>
      </c>
      <c r="L613">
        <v>1346</v>
      </c>
      <c r="N613">
        <v>1009</v>
      </c>
      <c r="O613" t="s">
        <v>88</v>
      </c>
      <c r="P613" t="s">
        <v>88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181</v>
      </c>
      <c r="AT613">
        <v>0.99</v>
      </c>
      <c r="AU613" t="s">
        <v>181</v>
      </c>
      <c r="AV613">
        <v>0</v>
      </c>
      <c r="AW613">
        <v>2</v>
      </c>
      <c r="AX613">
        <v>85263871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181</v>
      </c>
      <c r="DE613" t="s">
        <v>181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181</v>
      </c>
      <c r="DM613">
        <v>0</v>
      </c>
      <c r="DN613" t="s">
        <v>181</v>
      </c>
      <c r="DO613">
        <v>0</v>
      </c>
    </row>
    <row r="614" spans="1:119">
      <c r="A614">
        <f>ROW(Source!A182)</f>
        <v>182</v>
      </c>
      <c r="B614">
        <v>85260757</v>
      </c>
      <c r="C614">
        <v>85263854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780</v>
      </c>
      <c r="J614" t="s">
        <v>781</v>
      </c>
      <c r="K614" t="s">
        <v>782</v>
      </c>
      <c r="L614">
        <v>1383</v>
      </c>
      <c r="N614">
        <v>1013</v>
      </c>
      <c r="O614" t="s">
        <v>783</v>
      </c>
      <c r="P614" t="s">
        <v>783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181</v>
      </c>
      <c r="AT614">
        <v>2.5428</v>
      </c>
      <c r="AU614" t="s">
        <v>181</v>
      </c>
      <c r="AV614">
        <v>0</v>
      </c>
      <c r="AW614">
        <v>2</v>
      </c>
      <c r="AX614">
        <v>85263872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181</v>
      </c>
      <c r="DE614" t="s">
        <v>181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181</v>
      </c>
      <c r="DM614">
        <v>0</v>
      </c>
      <c r="DN614" t="s">
        <v>181</v>
      </c>
      <c r="DO614">
        <v>0</v>
      </c>
    </row>
    <row r="615" spans="1:119">
      <c r="A615">
        <f>ROW(Source!A182)</f>
        <v>182</v>
      </c>
      <c r="B615">
        <v>85260757</v>
      </c>
      <c r="C615">
        <v>85263854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784</v>
      </c>
      <c r="J615" t="s">
        <v>785</v>
      </c>
      <c r="K615" t="s">
        <v>786</v>
      </c>
      <c r="L615">
        <v>1346</v>
      </c>
      <c r="N615">
        <v>1009</v>
      </c>
      <c r="O615" t="s">
        <v>88</v>
      </c>
      <c r="P615" t="s">
        <v>88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181</v>
      </c>
      <c r="AT615">
        <v>3</v>
      </c>
      <c r="AU615" t="s">
        <v>181</v>
      </c>
      <c r="AV615">
        <v>0</v>
      </c>
      <c r="AW615">
        <v>2</v>
      </c>
      <c r="AX615">
        <v>85263873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181</v>
      </c>
      <c r="DE615" t="s">
        <v>181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181</v>
      </c>
      <c r="DM615">
        <v>0</v>
      </c>
      <c r="DN615" t="s">
        <v>181</v>
      </c>
      <c r="DO615">
        <v>0</v>
      </c>
    </row>
    <row r="616" spans="1:119">
      <c r="A616">
        <f>ROW(Source!A182)</f>
        <v>182</v>
      </c>
      <c r="B616">
        <v>85260757</v>
      </c>
      <c r="C616">
        <v>85263854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866</v>
      </c>
      <c r="J616" t="s">
        <v>867</v>
      </c>
      <c r="K616" t="s">
        <v>868</v>
      </c>
      <c r="L616">
        <v>1348</v>
      </c>
      <c r="N616">
        <v>1009</v>
      </c>
      <c r="O616" t="s">
        <v>252</v>
      </c>
      <c r="P616" t="s">
        <v>252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181</v>
      </c>
      <c r="AT616">
        <v>0.00155</v>
      </c>
      <c r="AU616" t="s">
        <v>181</v>
      </c>
      <c r="AV616">
        <v>0</v>
      </c>
      <c r="AW616">
        <v>2</v>
      </c>
      <c r="AX616">
        <v>85263874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181</v>
      </c>
      <c r="DE616" t="s">
        <v>181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181</v>
      </c>
      <c r="DM616">
        <v>0</v>
      </c>
      <c r="DN616" t="s">
        <v>181</v>
      </c>
      <c r="DO616">
        <v>0</v>
      </c>
    </row>
    <row r="617" spans="1:119">
      <c r="A617">
        <f>ROW(Source!A182)</f>
        <v>182</v>
      </c>
      <c r="B617">
        <v>85260757</v>
      </c>
      <c r="C617">
        <v>85263854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807</v>
      </c>
      <c r="J617" t="s">
        <v>808</v>
      </c>
      <c r="K617" t="s">
        <v>809</v>
      </c>
      <c r="L617">
        <v>1346</v>
      </c>
      <c r="N617">
        <v>1009</v>
      </c>
      <c r="O617" t="s">
        <v>88</v>
      </c>
      <c r="P617" t="s">
        <v>88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181</v>
      </c>
      <c r="AT617">
        <v>0.1</v>
      </c>
      <c r="AU617" t="s">
        <v>181</v>
      </c>
      <c r="AV617">
        <v>0</v>
      </c>
      <c r="AW617">
        <v>2</v>
      </c>
      <c r="AX617">
        <v>85263875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181</v>
      </c>
      <c r="DE617" t="s">
        <v>181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181</v>
      </c>
      <c r="DM617">
        <v>0</v>
      </c>
      <c r="DN617" t="s">
        <v>181</v>
      </c>
      <c r="DO617">
        <v>0</v>
      </c>
    </row>
    <row r="618" spans="1:119">
      <c r="A618">
        <f>ROW(Source!A182)</f>
        <v>182</v>
      </c>
      <c r="B618">
        <v>85260757</v>
      </c>
      <c r="C618">
        <v>85263854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275</v>
      </c>
      <c r="J618" t="s">
        <v>181</v>
      </c>
      <c r="K618" t="s">
        <v>276</v>
      </c>
      <c r="L618">
        <v>3277935</v>
      </c>
      <c r="N618">
        <v>1013</v>
      </c>
      <c r="O618" t="s">
        <v>70</v>
      </c>
      <c r="P618" t="s">
        <v>70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181</v>
      </c>
      <c r="AT618">
        <v>2</v>
      </c>
      <c r="AU618" t="s">
        <v>181</v>
      </c>
      <c r="AV618">
        <v>0</v>
      </c>
      <c r="AW618">
        <v>2</v>
      </c>
      <c r="AX618">
        <v>85263876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181</v>
      </c>
      <c r="DE618" t="s">
        <v>181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181</v>
      </c>
      <c r="DM618">
        <v>0</v>
      </c>
      <c r="DN618" t="s">
        <v>181</v>
      </c>
      <c r="DO618">
        <v>0</v>
      </c>
    </row>
    <row r="619" spans="1:119">
      <c r="A619">
        <f>ROW(Source!A185)</f>
        <v>185</v>
      </c>
      <c r="B619">
        <v>85260822</v>
      </c>
      <c r="C619">
        <v>85263878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901</v>
      </c>
      <c r="J619" t="s">
        <v>181</v>
      </c>
      <c r="K619" t="s">
        <v>902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181</v>
      </c>
      <c r="AT619">
        <v>19.2</v>
      </c>
      <c r="AU619" t="s">
        <v>370</v>
      </c>
      <c r="AV619">
        <v>1</v>
      </c>
      <c r="AW619">
        <v>2</v>
      </c>
      <c r="AX619">
        <v>85263887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0</v>
      </c>
      <c r="CV619">
        <f>ROUND(Y619*Source!I185,7)</f>
        <v>0</v>
      </c>
      <c r="CW619">
        <v>0</v>
      </c>
      <c r="CX619">
        <f>ROUND(Y619*Source!I185,7)</f>
        <v>0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181</v>
      </c>
      <c r="DE619" t="s">
        <v>181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0</v>
      </c>
      <c r="DJ619">
        <f>DI619</f>
        <v>0</v>
      </c>
      <c r="DK619">
        <v>1</v>
      </c>
      <c r="DL619" t="s">
        <v>181</v>
      </c>
      <c r="DM619">
        <v>0</v>
      </c>
      <c r="DN619" t="s">
        <v>181</v>
      </c>
      <c r="DO619">
        <v>0</v>
      </c>
    </row>
    <row r="620" spans="1:119">
      <c r="A620">
        <f>ROW(Source!A185)</f>
        <v>185</v>
      </c>
      <c r="B620">
        <v>85260822</v>
      </c>
      <c r="C620">
        <v>85263878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754</v>
      </c>
      <c r="J620" t="s">
        <v>181</v>
      </c>
      <c r="K620" t="s">
        <v>755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181</v>
      </c>
      <c r="AT620">
        <v>0.06</v>
      </c>
      <c r="AU620" t="s">
        <v>370</v>
      </c>
      <c r="AV620">
        <v>2</v>
      </c>
      <c r="AW620">
        <v>2</v>
      </c>
      <c r="AX620">
        <v>85263888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181</v>
      </c>
      <c r="DE620" t="s">
        <v>181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181</v>
      </c>
      <c r="DM620">
        <v>0</v>
      </c>
      <c r="DN620" t="s">
        <v>181</v>
      </c>
      <c r="DO620">
        <v>0</v>
      </c>
    </row>
    <row r="621" spans="1:119">
      <c r="A621">
        <f>ROW(Source!A185)</f>
        <v>185</v>
      </c>
      <c r="B621">
        <v>85260822</v>
      </c>
      <c r="C621">
        <v>85263878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903</v>
      </c>
      <c r="J621" t="s">
        <v>904</v>
      </c>
      <c r="K621" t="s">
        <v>905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181</v>
      </c>
      <c r="AT621">
        <v>0.01</v>
      </c>
      <c r="AU621" t="s">
        <v>370</v>
      </c>
      <c r="AV621">
        <v>1</v>
      </c>
      <c r="AW621">
        <v>2</v>
      </c>
      <c r="AX621">
        <v>85263889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</v>
      </c>
      <c r="CX621">
        <f>ROUND(Y621*Source!I185,7)</f>
        <v>0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181</v>
      </c>
      <c r="DE621" t="s">
        <v>181</v>
      </c>
      <c r="DF621">
        <f>ROUND(ROUND(AE621,2)*CX621,2)</f>
        <v>0</v>
      </c>
      <c r="DG621">
        <f>ROUND(ROUND(AF621*AJ621,2)*CX621,2)</f>
        <v>0</v>
      </c>
      <c r="DH621">
        <f t="shared" si="201"/>
        <v>0</v>
      </c>
      <c r="DI621">
        <f t="shared" si="202"/>
        <v>0</v>
      </c>
      <c r="DJ621">
        <f>DG621+DH621</f>
        <v>0</v>
      </c>
      <c r="DK621">
        <v>0</v>
      </c>
      <c r="DL621" t="s">
        <v>906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85260822</v>
      </c>
      <c r="C622">
        <v>85263878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83</v>
      </c>
      <c r="J622" t="s">
        <v>757</v>
      </c>
      <c r="K622" t="s">
        <v>84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181</v>
      </c>
      <c r="AT622">
        <v>0.05</v>
      </c>
      <c r="AU622" t="s">
        <v>370</v>
      </c>
      <c r="AV622">
        <v>1</v>
      </c>
      <c r="AW622">
        <v>2</v>
      </c>
      <c r="AX622">
        <v>85263890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</v>
      </c>
      <c r="CX622">
        <f>ROUND(Y622*Source!I185,7)</f>
        <v>0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181</v>
      </c>
      <c r="DE622" t="s">
        <v>181</v>
      </c>
      <c r="DF622">
        <f>ROUND(ROUND(AE622,2)*CX622,2)</f>
        <v>0</v>
      </c>
      <c r="DG622">
        <f t="shared" ref="DG622:DG628" si="225">ROUND(ROUND(AF622,2)*CX622,2)</f>
        <v>0</v>
      </c>
      <c r="DH622">
        <f t="shared" si="201"/>
        <v>0</v>
      </c>
      <c r="DI622">
        <f t="shared" si="202"/>
        <v>0</v>
      </c>
      <c r="DJ622">
        <f>DG622+DH622</f>
        <v>0</v>
      </c>
      <c r="DK622">
        <v>1</v>
      </c>
      <c r="DL622" t="s">
        <v>64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85260822</v>
      </c>
      <c r="C623">
        <v>85263878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907</v>
      </c>
      <c r="J623" t="s">
        <v>908</v>
      </c>
      <c r="K623" t="s">
        <v>909</v>
      </c>
      <c r="L623">
        <v>1346</v>
      </c>
      <c r="N623">
        <v>1009</v>
      </c>
      <c r="O623" t="s">
        <v>88</v>
      </c>
      <c r="P623" t="s">
        <v>88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181</v>
      </c>
      <c r="AT623">
        <v>0.24</v>
      </c>
      <c r="AU623" t="s">
        <v>181</v>
      </c>
      <c r="AV623">
        <v>0</v>
      </c>
      <c r="AW623">
        <v>2</v>
      </c>
      <c r="AX623">
        <v>85263891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181</v>
      </c>
      <c r="DE623" t="s">
        <v>181</v>
      </c>
      <c r="DF623">
        <f>ROUND(ROUND(AE623*AI623,2)*CX623,2)</f>
        <v>0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0</v>
      </c>
      <c r="DK623">
        <v>0</v>
      </c>
      <c r="DL623" t="s">
        <v>181</v>
      </c>
      <c r="DM623">
        <v>0</v>
      </c>
      <c r="DN623" t="s">
        <v>181</v>
      </c>
      <c r="DO623">
        <v>0</v>
      </c>
    </row>
    <row r="624" spans="1:119">
      <c r="A624">
        <f>ROW(Source!A185)</f>
        <v>185</v>
      </c>
      <c r="B624">
        <v>85260822</v>
      </c>
      <c r="C624">
        <v>85263878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910</v>
      </c>
      <c r="J624" t="s">
        <v>911</v>
      </c>
      <c r="K624" t="s">
        <v>912</v>
      </c>
      <c r="L624">
        <v>1327</v>
      </c>
      <c r="N624">
        <v>1005</v>
      </c>
      <c r="O624" t="s">
        <v>913</v>
      </c>
      <c r="P624" t="s">
        <v>913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181</v>
      </c>
      <c r="AT624">
        <v>0.8</v>
      </c>
      <c r="AU624" t="s">
        <v>181</v>
      </c>
      <c r="AV624">
        <v>0</v>
      </c>
      <c r="AW624">
        <v>2</v>
      </c>
      <c r="AX624">
        <v>85263892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181</v>
      </c>
      <c r="DE624" t="s">
        <v>181</v>
      </c>
      <c r="DF624">
        <f>ROUND(ROUND(AE624*AI624,2)*CX624,2)</f>
        <v>0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0</v>
      </c>
      <c r="DK624">
        <v>0</v>
      </c>
      <c r="DL624" t="s">
        <v>181</v>
      </c>
      <c r="DM624">
        <v>0</v>
      </c>
      <c r="DN624" t="s">
        <v>181</v>
      </c>
      <c r="DO624">
        <v>0</v>
      </c>
    </row>
    <row r="625" spans="1:119">
      <c r="A625">
        <f>ROW(Source!A185)</f>
        <v>185</v>
      </c>
      <c r="B625">
        <v>85260822</v>
      </c>
      <c r="C625">
        <v>85263878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91</v>
      </c>
      <c r="J625" t="s">
        <v>770</v>
      </c>
      <c r="K625" t="s">
        <v>92</v>
      </c>
      <c r="L625">
        <v>1346</v>
      </c>
      <c r="N625">
        <v>1009</v>
      </c>
      <c r="O625" t="s">
        <v>88</v>
      </c>
      <c r="P625" t="s">
        <v>88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181</v>
      </c>
      <c r="AT625">
        <v>0.21</v>
      </c>
      <c r="AU625" t="s">
        <v>181</v>
      </c>
      <c r="AV625">
        <v>0</v>
      </c>
      <c r="AW625">
        <v>2</v>
      </c>
      <c r="AX625">
        <v>85263893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181</v>
      </c>
      <c r="DE625" t="s">
        <v>181</v>
      </c>
      <c r="DF625">
        <f>ROUND(ROUND(AE625*AI625,2)*CX625,2)</f>
        <v>0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</v>
      </c>
      <c r="DK625">
        <v>0</v>
      </c>
      <c r="DL625" t="s">
        <v>181</v>
      </c>
      <c r="DM625">
        <v>0</v>
      </c>
      <c r="DN625" t="s">
        <v>181</v>
      </c>
      <c r="DO625">
        <v>0</v>
      </c>
    </row>
    <row r="626" spans="1:119">
      <c r="A626">
        <f>ROW(Source!A185)</f>
        <v>185</v>
      </c>
      <c r="B626">
        <v>85260822</v>
      </c>
      <c r="C626">
        <v>85263878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914</v>
      </c>
      <c r="J626" t="s">
        <v>915</v>
      </c>
      <c r="K626" t="s">
        <v>916</v>
      </c>
      <c r="L626">
        <v>1348</v>
      </c>
      <c r="N626">
        <v>1009</v>
      </c>
      <c r="O626" t="s">
        <v>252</v>
      </c>
      <c r="P626" t="s">
        <v>252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181</v>
      </c>
      <c r="AT626">
        <v>0.005</v>
      </c>
      <c r="AU626" t="s">
        <v>181</v>
      </c>
      <c r="AV626">
        <v>0</v>
      </c>
      <c r="AW626">
        <v>2</v>
      </c>
      <c r="AX626">
        <v>85263896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181</v>
      </c>
      <c r="DE626" t="s">
        <v>181</v>
      </c>
      <c r="DF626">
        <f>ROUND(ROUND(AE626*AI626,2)*CX626,2)</f>
        <v>0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0</v>
      </c>
      <c r="DK626">
        <v>0</v>
      </c>
      <c r="DL626" t="s">
        <v>181</v>
      </c>
      <c r="DM626">
        <v>0</v>
      </c>
      <c r="DN626" t="s">
        <v>181</v>
      </c>
      <c r="DO626">
        <v>0</v>
      </c>
    </row>
    <row r="627" spans="1:119">
      <c r="A627">
        <f>ROW(Source!A186)</f>
        <v>186</v>
      </c>
      <c r="B627">
        <v>85260757</v>
      </c>
      <c r="C627">
        <v>85263878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901</v>
      </c>
      <c r="J627" t="s">
        <v>181</v>
      </c>
      <c r="K627" t="s">
        <v>902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181</v>
      </c>
      <c r="AT627">
        <v>19.2</v>
      </c>
      <c r="AU627" t="s">
        <v>370</v>
      </c>
      <c r="AV627">
        <v>1</v>
      </c>
      <c r="AW627">
        <v>2</v>
      </c>
      <c r="AX627">
        <v>85263887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0</v>
      </c>
      <c r="CV627">
        <f>ROUND(Y627*Source!I186,7)</f>
        <v>0</v>
      </c>
      <c r="CW627">
        <v>0</v>
      </c>
      <c r="CX627">
        <f>ROUND(Y627*Source!I186,7)</f>
        <v>0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181</v>
      </c>
      <c r="DE627" t="s">
        <v>181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0</v>
      </c>
      <c r="DJ627">
        <f>DI627</f>
        <v>0</v>
      </c>
      <c r="DK627">
        <v>1</v>
      </c>
      <c r="DL627" t="s">
        <v>181</v>
      </c>
      <c r="DM627">
        <v>0</v>
      </c>
      <c r="DN627" t="s">
        <v>181</v>
      </c>
      <c r="DO627">
        <v>0</v>
      </c>
    </row>
    <row r="628" spans="1:119">
      <c r="A628">
        <f>ROW(Source!A186)</f>
        <v>186</v>
      </c>
      <c r="B628">
        <v>85260757</v>
      </c>
      <c r="C628">
        <v>85263878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754</v>
      </c>
      <c r="J628" t="s">
        <v>181</v>
      </c>
      <c r="K628" t="s">
        <v>755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181</v>
      </c>
      <c r="AT628">
        <v>0.06</v>
      </c>
      <c r="AU628" t="s">
        <v>370</v>
      </c>
      <c r="AV628">
        <v>2</v>
      </c>
      <c r="AW628">
        <v>2</v>
      </c>
      <c r="AX628">
        <v>85263888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181</v>
      </c>
      <c r="DE628" t="s">
        <v>181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181</v>
      </c>
      <c r="DM628">
        <v>0</v>
      </c>
      <c r="DN628" t="s">
        <v>181</v>
      </c>
      <c r="DO628">
        <v>0</v>
      </c>
    </row>
    <row r="629" spans="1:119">
      <c r="A629">
        <f>ROW(Source!A186)</f>
        <v>186</v>
      </c>
      <c r="B629">
        <v>85260757</v>
      </c>
      <c r="C629">
        <v>85263878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903</v>
      </c>
      <c r="J629" t="s">
        <v>904</v>
      </c>
      <c r="K629" t="s">
        <v>905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181</v>
      </c>
      <c r="AT629">
        <v>0.01</v>
      </c>
      <c r="AU629" t="s">
        <v>370</v>
      </c>
      <c r="AV629">
        <v>1</v>
      </c>
      <c r="AW629">
        <v>2</v>
      </c>
      <c r="AX629">
        <v>85263889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</v>
      </c>
      <c r="CX629">
        <f>ROUND(Y629*Source!I186,7)</f>
        <v>0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181</v>
      </c>
      <c r="DE629" t="s">
        <v>181</v>
      </c>
      <c r="DF629">
        <f>ROUND(ROUND(AE629,2)*CX629,2)</f>
        <v>0</v>
      </c>
      <c r="DG629">
        <f>ROUND(ROUND(AF629*AJ629,2)*CX629,2)</f>
        <v>0</v>
      </c>
      <c r="DH629">
        <f t="shared" si="201"/>
        <v>0</v>
      </c>
      <c r="DI629">
        <f t="shared" si="202"/>
        <v>0</v>
      </c>
      <c r="DJ629">
        <f>DG629+DH629</f>
        <v>0</v>
      </c>
      <c r="DK629">
        <v>0</v>
      </c>
      <c r="DL629" t="s">
        <v>906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85260757</v>
      </c>
      <c r="C630">
        <v>85263878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83</v>
      </c>
      <c r="J630" t="s">
        <v>757</v>
      </c>
      <c r="K630" t="s">
        <v>84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181</v>
      </c>
      <c r="AT630">
        <v>0.05</v>
      </c>
      <c r="AU630" t="s">
        <v>370</v>
      </c>
      <c r="AV630">
        <v>1</v>
      </c>
      <c r="AW630">
        <v>2</v>
      </c>
      <c r="AX630">
        <v>85263890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</v>
      </c>
      <c r="CX630">
        <f>ROUND(Y630*Source!I186,7)</f>
        <v>0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181</v>
      </c>
      <c r="DE630" t="s">
        <v>181</v>
      </c>
      <c r="DF630">
        <f>ROUND(ROUND(AE630,2)*CX630,2)</f>
        <v>0</v>
      </c>
      <c r="DG630">
        <f t="shared" ref="DG630:DG636" si="226">ROUND(ROUND(AF630,2)*CX630,2)</f>
        <v>0</v>
      </c>
      <c r="DH630">
        <f t="shared" si="201"/>
        <v>0</v>
      </c>
      <c r="DI630">
        <f t="shared" si="202"/>
        <v>0</v>
      </c>
      <c r="DJ630">
        <f>DG630+DH630</f>
        <v>0</v>
      </c>
      <c r="DK630">
        <v>1</v>
      </c>
      <c r="DL630" t="s">
        <v>64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85260757</v>
      </c>
      <c r="C631">
        <v>85263878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907</v>
      </c>
      <c r="J631" t="s">
        <v>908</v>
      </c>
      <c r="K631" t="s">
        <v>909</v>
      </c>
      <c r="L631">
        <v>1346</v>
      </c>
      <c r="N631">
        <v>1009</v>
      </c>
      <c r="O631" t="s">
        <v>88</v>
      </c>
      <c r="P631" t="s">
        <v>88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181</v>
      </c>
      <c r="AT631">
        <v>0.24</v>
      </c>
      <c r="AU631" t="s">
        <v>181</v>
      </c>
      <c r="AV631">
        <v>0</v>
      </c>
      <c r="AW631">
        <v>2</v>
      </c>
      <c r="AX631">
        <v>85263891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181</v>
      </c>
      <c r="DE631" t="s">
        <v>181</v>
      </c>
      <c r="DF631">
        <f>ROUND(ROUND(AE631*AI631,2)*CX631,2)</f>
        <v>0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0</v>
      </c>
      <c r="DK631">
        <v>0</v>
      </c>
      <c r="DL631" t="s">
        <v>181</v>
      </c>
      <c r="DM631">
        <v>0</v>
      </c>
      <c r="DN631" t="s">
        <v>181</v>
      </c>
      <c r="DO631">
        <v>0</v>
      </c>
    </row>
    <row r="632" spans="1:119">
      <c r="A632">
        <f>ROW(Source!A186)</f>
        <v>186</v>
      </c>
      <c r="B632">
        <v>85260757</v>
      </c>
      <c r="C632">
        <v>85263878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910</v>
      </c>
      <c r="J632" t="s">
        <v>911</v>
      </c>
      <c r="K632" t="s">
        <v>912</v>
      </c>
      <c r="L632">
        <v>1327</v>
      </c>
      <c r="N632">
        <v>1005</v>
      </c>
      <c r="O632" t="s">
        <v>913</v>
      </c>
      <c r="P632" t="s">
        <v>913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181</v>
      </c>
      <c r="AT632">
        <v>0.8</v>
      </c>
      <c r="AU632" t="s">
        <v>181</v>
      </c>
      <c r="AV632">
        <v>0</v>
      </c>
      <c r="AW632">
        <v>2</v>
      </c>
      <c r="AX632">
        <v>85263892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181</v>
      </c>
      <c r="DE632" t="s">
        <v>181</v>
      </c>
      <c r="DF632">
        <f>ROUND(ROUND(AE632*AI632,2)*CX632,2)</f>
        <v>0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0</v>
      </c>
      <c r="DK632">
        <v>0</v>
      </c>
      <c r="DL632" t="s">
        <v>181</v>
      </c>
      <c r="DM632">
        <v>0</v>
      </c>
      <c r="DN632" t="s">
        <v>181</v>
      </c>
      <c r="DO632">
        <v>0</v>
      </c>
    </row>
    <row r="633" spans="1:119">
      <c r="A633">
        <f>ROW(Source!A186)</f>
        <v>186</v>
      </c>
      <c r="B633">
        <v>85260757</v>
      </c>
      <c r="C633">
        <v>85263878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91</v>
      </c>
      <c r="J633" t="s">
        <v>770</v>
      </c>
      <c r="K633" t="s">
        <v>92</v>
      </c>
      <c r="L633">
        <v>1346</v>
      </c>
      <c r="N633">
        <v>1009</v>
      </c>
      <c r="O633" t="s">
        <v>88</v>
      </c>
      <c r="P633" t="s">
        <v>88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181</v>
      </c>
      <c r="AT633">
        <v>0.21</v>
      </c>
      <c r="AU633" t="s">
        <v>181</v>
      </c>
      <c r="AV633">
        <v>0</v>
      </c>
      <c r="AW633">
        <v>2</v>
      </c>
      <c r="AX633">
        <v>85263893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181</v>
      </c>
      <c r="DE633" t="s">
        <v>181</v>
      </c>
      <c r="DF633">
        <f>ROUND(ROUND(AE633*AI633,2)*CX633,2)</f>
        <v>0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</v>
      </c>
      <c r="DK633">
        <v>0</v>
      </c>
      <c r="DL633" t="s">
        <v>181</v>
      </c>
      <c r="DM633">
        <v>0</v>
      </c>
      <c r="DN633" t="s">
        <v>181</v>
      </c>
      <c r="DO633">
        <v>0</v>
      </c>
    </row>
    <row r="634" spans="1:119">
      <c r="A634">
        <f>ROW(Source!A186)</f>
        <v>186</v>
      </c>
      <c r="B634">
        <v>85260757</v>
      </c>
      <c r="C634">
        <v>85263878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914</v>
      </c>
      <c r="J634" t="s">
        <v>915</v>
      </c>
      <c r="K634" t="s">
        <v>916</v>
      </c>
      <c r="L634">
        <v>1348</v>
      </c>
      <c r="N634">
        <v>1009</v>
      </c>
      <c r="O634" t="s">
        <v>252</v>
      </c>
      <c r="P634" t="s">
        <v>252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181</v>
      </c>
      <c r="AT634">
        <v>0.005</v>
      </c>
      <c r="AU634" t="s">
        <v>181</v>
      </c>
      <c r="AV634">
        <v>0</v>
      </c>
      <c r="AW634">
        <v>2</v>
      </c>
      <c r="AX634">
        <v>85263896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181</v>
      </c>
      <c r="DE634" t="s">
        <v>181</v>
      </c>
      <c r="DF634">
        <f>ROUND(ROUND(AE634*AI634,2)*CX634,2)</f>
        <v>0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0</v>
      </c>
      <c r="DK634">
        <v>0</v>
      </c>
      <c r="DL634" t="s">
        <v>181</v>
      </c>
      <c r="DM634">
        <v>0</v>
      </c>
      <c r="DN634" t="s">
        <v>181</v>
      </c>
      <c r="DO634">
        <v>0</v>
      </c>
    </row>
    <row r="635" spans="1:119">
      <c r="A635">
        <f>ROW(Source!A187)</f>
        <v>187</v>
      </c>
      <c r="B635">
        <v>85260822</v>
      </c>
      <c r="C635">
        <v>85263897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917</v>
      </c>
      <c r="J635" t="s">
        <v>181</v>
      </c>
      <c r="K635" t="s">
        <v>918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181</v>
      </c>
      <c r="AT635">
        <v>21.2</v>
      </c>
      <c r="AU635" t="s">
        <v>370</v>
      </c>
      <c r="AV635">
        <v>1</v>
      </c>
      <c r="AW635">
        <v>2</v>
      </c>
      <c r="AX635">
        <v>85263904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0</v>
      </c>
      <c r="CV635">
        <f>ROUND(Y635*Source!I187,7)</f>
        <v>0</v>
      </c>
      <c r="CW635">
        <v>0</v>
      </c>
      <c r="CX635">
        <f>ROUND(Y635*Source!I187,7)</f>
        <v>0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181</v>
      </c>
      <c r="DE635" t="s">
        <v>181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0</v>
      </c>
      <c r="DJ635">
        <f>DI635</f>
        <v>0</v>
      </c>
      <c r="DK635">
        <v>1</v>
      </c>
      <c r="DL635" t="s">
        <v>181</v>
      </c>
      <c r="DM635">
        <v>0</v>
      </c>
      <c r="DN635" t="s">
        <v>181</v>
      </c>
      <c r="DO635">
        <v>0</v>
      </c>
    </row>
    <row r="636" spans="1:119">
      <c r="A636">
        <f>ROW(Source!A187)</f>
        <v>187</v>
      </c>
      <c r="B636">
        <v>85260822</v>
      </c>
      <c r="C636">
        <v>85263897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754</v>
      </c>
      <c r="J636" t="s">
        <v>181</v>
      </c>
      <c r="K636" t="s">
        <v>755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181</v>
      </c>
      <c r="AT636">
        <v>0.2</v>
      </c>
      <c r="AU636" t="s">
        <v>370</v>
      </c>
      <c r="AV636">
        <v>2</v>
      </c>
      <c r="AW636">
        <v>2</v>
      </c>
      <c r="AX636">
        <v>85263905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181</v>
      </c>
      <c r="DE636" t="s">
        <v>181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181</v>
      </c>
      <c r="DM636">
        <v>0</v>
      </c>
      <c r="DN636" t="s">
        <v>181</v>
      </c>
      <c r="DO636">
        <v>0</v>
      </c>
    </row>
    <row r="637" spans="1:119">
      <c r="A637">
        <f>ROW(Source!A187)</f>
        <v>187</v>
      </c>
      <c r="B637">
        <v>85260822</v>
      </c>
      <c r="C637">
        <v>85263897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919</v>
      </c>
      <c r="J637" t="s">
        <v>920</v>
      </c>
      <c r="K637" t="s">
        <v>921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181</v>
      </c>
      <c r="AT637">
        <v>1.95</v>
      </c>
      <c r="AU637" t="s">
        <v>370</v>
      </c>
      <c r="AV637">
        <v>1</v>
      </c>
      <c r="AW637">
        <v>2</v>
      </c>
      <c r="AX637">
        <v>85263906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181</v>
      </c>
      <c r="DE637" t="s">
        <v>181</v>
      </c>
      <c r="DF637">
        <f>ROUND(ROUND(AE637,2)*CX637,2)</f>
        <v>0</v>
      </c>
      <c r="DG637">
        <f>ROUND(ROUND(AF637*AJ637,2)*CX637,2)</f>
        <v>0</v>
      </c>
      <c r="DH637">
        <f t="shared" si="201"/>
        <v>0</v>
      </c>
      <c r="DI637">
        <f t="shared" si="202"/>
        <v>0</v>
      </c>
      <c r="DJ637">
        <f>DG637+DH637</f>
        <v>0</v>
      </c>
      <c r="DK637">
        <v>0</v>
      </c>
      <c r="DL637" t="s">
        <v>181</v>
      </c>
      <c r="DM637">
        <v>0</v>
      </c>
      <c r="DN637" t="s">
        <v>181</v>
      </c>
      <c r="DO637">
        <v>0</v>
      </c>
    </row>
    <row r="638" spans="1:119">
      <c r="A638">
        <f>ROW(Source!A187)</f>
        <v>187</v>
      </c>
      <c r="B638">
        <v>85260822</v>
      </c>
      <c r="C638">
        <v>85263897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83</v>
      </c>
      <c r="J638" t="s">
        <v>757</v>
      </c>
      <c r="K638" t="s">
        <v>84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181</v>
      </c>
      <c r="AT638">
        <v>0.2</v>
      </c>
      <c r="AU638" t="s">
        <v>370</v>
      </c>
      <c r="AV638">
        <v>1</v>
      </c>
      <c r="AW638">
        <v>2</v>
      </c>
      <c r="AX638">
        <v>85263907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</v>
      </c>
      <c r="CX638">
        <f>ROUND(Y638*Source!I187,7)</f>
        <v>0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181</v>
      </c>
      <c r="DE638" t="s">
        <v>181</v>
      </c>
      <c r="DF638">
        <f>ROUND(ROUND(AE638,2)*CX638,2)</f>
        <v>0</v>
      </c>
      <c r="DG638">
        <f>ROUND(ROUND(AF638,2)*CX638,2)</f>
        <v>0</v>
      </c>
      <c r="DH638">
        <f t="shared" si="201"/>
        <v>0</v>
      </c>
      <c r="DI638">
        <f t="shared" si="202"/>
        <v>0</v>
      </c>
      <c r="DJ638">
        <f>DG638+DH638</f>
        <v>0</v>
      </c>
      <c r="DK638">
        <v>1</v>
      </c>
      <c r="DL638" t="s">
        <v>64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85260822</v>
      </c>
      <c r="C639">
        <v>85263897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922</v>
      </c>
      <c r="J639" t="s">
        <v>923</v>
      </c>
      <c r="K639" t="s">
        <v>924</v>
      </c>
      <c r="L639">
        <v>1348</v>
      </c>
      <c r="N639">
        <v>1009</v>
      </c>
      <c r="O639" t="s">
        <v>252</v>
      </c>
      <c r="P639" t="s">
        <v>252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181</v>
      </c>
      <c r="AT639">
        <v>0.024</v>
      </c>
      <c r="AU639" t="s">
        <v>181</v>
      </c>
      <c r="AV639">
        <v>0</v>
      </c>
      <c r="AW639">
        <v>2</v>
      </c>
      <c r="AX639">
        <v>85263910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181</v>
      </c>
      <c r="DE639" t="s">
        <v>181</v>
      </c>
      <c r="DF639">
        <f>ROUND(ROUND(AE639*AI639,2)*CX639,2)</f>
        <v>0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0</v>
      </c>
      <c r="DK639">
        <v>0</v>
      </c>
      <c r="DL639" t="s">
        <v>181</v>
      </c>
      <c r="DM639">
        <v>0</v>
      </c>
      <c r="DN639" t="s">
        <v>181</v>
      </c>
      <c r="DO639">
        <v>0</v>
      </c>
    </row>
    <row r="640" spans="1:119">
      <c r="A640">
        <f>ROW(Source!A187)</f>
        <v>187</v>
      </c>
      <c r="B640">
        <v>85260822</v>
      </c>
      <c r="C640">
        <v>85263897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91</v>
      </c>
      <c r="J640" t="s">
        <v>770</v>
      </c>
      <c r="K640" t="s">
        <v>92</v>
      </c>
      <c r="L640">
        <v>1346</v>
      </c>
      <c r="N640">
        <v>1009</v>
      </c>
      <c r="O640" t="s">
        <v>88</v>
      </c>
      <c r="P640" t="s">
        <v>88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181</v>
      </c>
      <c r="AT640">
        <v>0.1</v>
      </c>
      <c r="AU640" t="s">
        <v>181</v>
      </c>
      <c r="AV640">
        <v>0</v>
      </c>
      <c r="AW640">
        <v>2</v>
      </c>
      <c r="AX640">
        <v>85263911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181</v>
      </c>
      <c r="DE640" t="s">
        <v>181</v>
      </c>
      <c r="DF640">
        <f>ROUND(ROUND(AE640*AI640,2)*CX640,2)</f>
        <v>0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</v>
      </c>
      <c r="DK640">
        <v>0</v>
      </c>
      <c r="DL640" t="s">
        <v>181</v>
      </c>
      <c r="DM640">
        <v>0</v>
      </c>
      <c r="DN640" t="s">
        <v>181</v>
      </c>
      <c r="DO640">
        <v>0</v>
      </c>
    </row>
    <row r="641" spans="1:119">
      <c r="A641">
        <f>ROW(Source!A188)</f>
        <v>188</v>
      </c>
      <c r="B641">
        <v>85260757</v>
      </c>
      <c r="C641">
        <v>85263897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917</v>
      </c>
      <c r="J641" t="s">
        <v>181</v>
      </c>
      <c r="K641" t="s">
        <v>918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181</v>
      </c>
      <c r="AT641">
        <v>21.2</v>
      </c>
      <c r="AU641" t="s">
        <v>370</v>
      </c>
      <c r="AV641">
        <v>1</v>
      </c>
      <c r="AW641">
        <v>2</v>
      </c>
      <c r="AX641">
        <v>85263904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0</v>
      </c>
      <c r="CV641">
        <f>ROUND(Y641*Source!I188,7)</f>
        <v>0</v>
      </c>
      <c r="CW641">
        <v>0</v>
      </c>
      <c r="CX641">
        <f>ROUND(Y641*Source!I188,7)</f>
        <v>0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181</v>
      </c>
      <c r="DE641" t="s">
        <v>181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0</v>
      </c>
      <c r="DJ641">
        <f>DI641</f>
        <v>0</v>
      </c>
      <c r="DK641">
        <v>1</v>
      </c>
      <c r="DL641" t="s">
        <v>181</v>
      </c>
      <c r="DM641">
        <v>0</v>
      </c>
      <c r="DN641" t="s">
        <v>181</v>
      </c>
      <c r="DO641">
        <v>0</v>
      </c>
    </row>
    <row r="642" spans="1:119">
      <c r="A642">
        <f>ROW(Source!A188)</f>
        <v>188</v>
      </c>
      <c r="B642">
        <v>85260757</v>
      </c>
      <c r="C642">
        <v>85263897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754</v>
      </c>
      <c r="J642" t="s">
        <v>181</v>
      </c>
      <c r="K642" t="s">
        <v>755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181</v>
      </c>
      <c r="AT642">
        <v>0.2</v>
      </c>
      <c r="AU642" t="s">
        <v>370</v>
      </c>
      <c r="AV642">
        <v>2</v>
      </c>
      <c r="AW642">
        <v>2</v>
      </c>
      <c r="AX642">
        <v>85263905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181</v>
      </c>
      <c r="DE642" t="s">
        <v>181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181</v>
      </c>
      <c r="DM642">
        <v>0</v>
      </c>
      <c r="DN642" t="s">
        <v>181</v>
      </c>
      <c r="DO642">
        <v>0</v>
      </c>
    </row>
    <row r="643" spans="1:119">
      <c r="A643">
        <f>ROW(Source!A188)</f>
        <v>188</v>
      </c>
      <c r="B643">
        <v>85260757</v>
      </c>
      <c r="C643">
        <v>85263897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919</v>
      </c>
      <c r="J643" t="s">
        <v>920</v>
      </c>
      <c r="K643" t="s">
        <v>921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181</v>
      </c>
      <c r="AT643">
        <v>1.95</v>
      </c>
      <c r="AU643" t="s">
        <v>370</v>
      </c>
      <c r="AV643">
        <v>1</v>
      </c>
      <c r="AW643">
        <v>2</v>
      </c>
      <c r="AX643">
        <v>85263906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181</v>
      </c>
      <c r="DE643" t="s">
        <v>181</v>
      </c>
      <c r="DF643">
        <f>ROUND(ROUND(AE643,2)*CX643,2)</f>
        <v>0</v>
      </c>
      <c r="DG643">
        <f>ROUND(ROUND(AF643*AJ643,2)*CX643,2)</f>
        <v>0</v>
      </c>
      <c r="DH643">
        <f t="shared" si="227"/>
        <v>0</v>
      </c>
      <c r="DI643">
        <f t="shared" si="228"/>
        <v>0</v>
      </c>
      <c r="DJ643">
        <f>DG643+DH643</f>
        <v>0</v>
      </c>
      <c r="DK643">
        <v>0</v>
      </c>
      <c r="DL643" t="s">
        <v>181</v>
      </c>
      <c r="DM643">
        <v>0</v>
      </c>
      <c r="DN643" t="s">
        <v>181</v>
      </c>
      <c r="DO643">
        <v>0</v>
      </c>
    </row>
    <row r="644" spans="1:119">
      <c r="A644">
        <f>ROW(Source!A188)</f>
        <v>188</v>
      </c>
      <c r="B644">
        <v>85260757</v>
      </c>
      <c r="C644">
        <v>85263897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83</v>
      </c>
      <c r="J644" t="s">
        <v>757</v>
      </c>
      <c r="K644" t="s">
        <v>84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181</v>
      </c>
      <c r="AT644">
        <v>0.2</v>
      </c>
      <c r="AU644" t="s">
        <v>370</v>
      </c>
      <c r="AV644">
        <v>1</v>
      </c>
      <c r="AW644">
        <v>2</v>
      </c>
      <c r="AX644">
        <v>85263907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</v>
      </c>
      <c r="CX644">
        <f>ROUND(Y644*Source!I188,7)</f>
        <v>0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181</v>
      </c>
      <c r="DE644" t="s">
        <v>181</v>
      </c>
      <c r="DF644">
        <f>ROUND(ROUND(AE644,2)*CX644,2)</f>
        <v>0</v>
      </c>
      <c r="DG644">
        <f t="shared" ref="DG644:DG707" si="229">ROUND(ROUND(AF644,2)*CX644,2)</f>
        <v>0</v>
      </c>
      <c r="DH644">
        <f t="shared" si="227"/>
        <v>0</v>
      </c>
      <c r="DI644">
        <f t="shared" si="228"/>
        <v>0</v>
      </c>
      <c r="DJ644">
        <f>DG644+DH644</f>
        <v>0</v>
      </c>
      <c r="DK644">
        <v>1</v>
      </c>
      <c r="DL644" t="s">
        <v>64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85260757</v>
      </c>
      <c r="C645">
        <v>85263897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922</v>
      </c>
      <c r="J645" t="s">
        <v>923</v>
      </c>
      <c r="K645" t="s">
        <v>924</v>
      </c>
      <c r="L645">
        <v>1348</v>
      </c>
      <c r="N645">
        <v>1009</v>
      </c>
      <c r="O645" t="s">
        <v>252</v>
      </c>
      <c r="P645" t="s">
        <v>252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181</v>
      </c>
      <c r="AT645">
        <v>0.024</v>
      </c>
      <c r="AU645" t="s">
        <v>181</v>
      </c>
      <c r="AV645">
        <v>0</v>
      </c>
      <c r="AW645">
        <v>2</v>
      </c>
      <c r="AX645">
        <v>85263910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181</v>
      </c>
      <c r="DE645" t="s">
        <v>181</v>
      </c>
      <c r="DF645">
        <f>ROUND(ROUND(AE645*AI645,2)*CX645,2)</f>
        <v>0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0</v>
      </c>
      <c r="DK645">
        <v>0</v>
      </c>
      <c r="DL645" t="s">
        <v>181</v>
      </c>
      <c r="DM645">
        <v>0</v>
      </c>
      <c r="DN645" t="s">
        <v>181</v>
      </c>
      <c r="DO645">
        <v>0</v>
      </c>
    </row>
    <row r="646" spans="1:119">
      <c r="A646">
        <f>ROW(Source!A188)</f>
        <v>188</v>
      </c>
      <c r="B646">
        <v>85260757</v>
      </c>
      <c r="C646">
        <v>85263897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91</v>
      </c>
      <c r="J646" t="s">
        <v>770</v>
      </c>
      <c r="K646" t="s">
        <v>92</v>
      </c>
      <c r="L646">
        <v>1346</v>
      </c>
      <c r="N646">
        <v>1009</v>
      </c>
      <c r="O646" t="s">
        <v>88</v>
      </c>
      <c r="P646" t="s">
        <v>88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181</v>
      </c>
      <c r="AT646">
        <v>0.1</v>
      </c>
      <c r="AU646" t="s">
        <v>181</v>
      </c>
      <c r="AV646">
        <v>0</v>
      </c>
      <c r="AW646">
        <v>2</v>
      </c>
      <c r="AX646">
        <v>85263911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181</v>
      </c>
      <c r="DE646" t="s">
        <v>181</v>
      </c>
      <c r="DF646">
        <f>ROUND(ROUND(AE646*AI646,2)*CX646,2)</f>
        <v>0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</v>
      </c>
      <c r="DK646">
        <v>0</v>
      </c>
      <c r="DL646" t="s">
        <v>181</v>
      </c>
      <c r="DM646">
        <v>0</v>
      </c>
      <c r="DN646" t="s">
        <v>181</v>
      </c>
      <c r="DO646">
        <v>0</v>
      </c>
    </row>
    <row r="647" spans="1:119">
      <c r="A647">
        <f>ROW(Source!A189)</f>
        <v>189</v>
      </c>
      <c r="B647">
        <v>85260822</v>
      </c>
      <c r="C647">
        <v>85263912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819</v>
      </c>
      <c r="J647" t="s">
        <v>181</v>
      </c>
      <c r="K647" t="s">
        <v>820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181</v>
      </c>
      <c r="AT647">
        <v>2.06</v>
      </c>
      <c r="AU647" t="s">
        <v>213</v>
      </c>
      <c r="AV647">
        <v>1</v>
      </c>
      <c r="AW647">
        <v>2</v>
      </c>
      <c r="AX647">
        <v>85263922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181</v>
      </c>
      <c r="DE647" t="s">
        <v>181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181</v>
      </c>
      <c r="DM647">
        <v>0</v>
      </c>
      <c r="DN647" t="s">
        <v>181</v>
      </c>
      <c r="DO647">
        <v>0</v>
      </c>
    </row>
    <row r="648" spans="1:119">
      <c r="A648">
        <f>ROW(Source!A189)</f>
        <v>189</v>
      </c>
      <c r="B648">
        <v>85260822</v>
      </c>
      <c r="C648">
        <v>85263912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754</v>
      </c>
      <c r="J648" t="s">
        <v>181</v>
      </c>
      <c r="K648" t="s">
        <v>755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181</v>
      </c>
      <c r="AT648">
        <v>0.18</v>
      </c>
      <c r="AU648" t="s">
        <v>213</v>
      </c>
      <c r="AV648">
        <v>2</v>
      </c>
      <c r="AW648">
        <v>2</v>
      </c>
      <c r="AX648">
        <v>85263923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181</v>
      </c>
      <c r="DE648" t="s">
        <v>181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181</v>
      </c>
      <c r="DM648">
        <v>0</v>
      </c>
      <c r="DN648" t="s">
        <v>181</v>
      </c>
      <c r="DO648">
        <v>0</v>
      </c>
    </row>
    <row r="649" spans="1:119">
      <c r="A649">
        <f>ROW(Source!A189)</f>
        <v>189</v>
      </c>
      <c r="B649">
        <v>85260822</v>
      </c>
      <c r="C649">
        <v>85263912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55</v>
      </c>
      <c r="J649" t="s">
        <v>763</v>
      </c>
      <c r="K649" t="s">
        <v>56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181</v>
      </c>
      <c r="AT649">
        <v>0.09</v>
      </c>
      <c r="AU649" t="s">
        <v>213</v>
      </c>
      <c r="AV649">
        <v>1</v>
      </c>
      <c r="AW649">
        <v>2</v>
      </c>
      <c r="AX649">
        <v>85263924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181</v>
      </c>
      <c r="DE649" t="s">
        <v>181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58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85260822</v>
      </c>
      <c r="C650">
        <v>85263912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83</v>
      </c>
      <c r="J650" t="s">
        <v>757</v>
      </c>
      <c r="K650" t="s">
        <v>84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181</v>
      </c>
      <c r="AT650">
        <v>0.09</v>
      </c>
      <c r="AU650" t="s">
        <v>213</v>
      </c>
      <c r="AV650">
        <v>1</v>
      </c>
      <c r="AW650">
        <v>2</v>
      </c>
      <c r="AX650">
        <v>85263925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181</v>
      </c>
      <c r="DE650" t="s">
        <v>181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64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85260822</v>
      </c>
      <c r="C651">
        <v>85263912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777</v>
      </c>
      <c r="J651" t="s">
        <v>778</v>
      </c>
      <c r="K651" t="s">
        <v>779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181</v>
      </c>
      <c r="AT651">
        <v>0.66</v>
      </c>
      <c r="AU651" t="s">
        <v>213</v>
      </c>
      <c r="AV651">
        <v>1</v>
      </c>
      <c r="AW651">
        <v>2</v>
      </c>
      <c r="AX651">
        <v>85263926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181</v>
      </c>
      <c r="DE651" t="s">
        <v>181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181</v>
      </c>
      <c r="DM651">
        <v>0</v>
      </c>
      <c r="DN651" t="s">
        <v>181</v>
      </c>
      <c r="DO651">
        <v>0</v>
      </c>
    </row>
    <row r="652" spans="1:119">
      <c r="A652">
        <f>ROW(Source!A189)</f>
        <v>189</v>
      </c>
      <c r="B652">
        <v>85260822</v>
      </c>
      <c r="C652">
        <v>85263912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784</v>
      </c>
      <c r="J652" t="s">
        <v>785</v>
      </c>
      <c r="K652" t="s">
        <v>786</v>
      </c>
      <c r="L652">
        <v>1346</v>
      </c>
      <c r="N652">
        <v>1009</v>
      </c>
      <c r="O652" t="s">
        <v>88</v>
      </c>
      <c r="P652" t="s">
        <v>88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181</v>
      </c>
      <c r="AT652">
        <v>0.15</v>
      </c>
      <c r="AU652" t="s">
        <v>181</v>
      </c>
      <c r="AV652">
        <v>0</v>
      </c>
      <c r="AW652">
        <v>2</v>
      </c>
      <c r="AX652">
        <v>85263927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181</v>
      </c>
      <c r="DE652" t="s">
        <v>181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181</v>
      </c>
      <c r="DM652">
        <v>0</v>
      </c>
      <c r="DN652" t="s">
        <v>181</v>
      </c>
      <c r="DO652">
        <v>0</v>
      </c>
    </row>
    <row r="653" spans="1:119">
      <c r="A653">
        <f>ROW(Source!A189)</f>
        <v>189</v>
      </c>
      <c r="B653">
        <v>85260822</v>
      </c>
      <c r="C653">
        <v>85263912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792</v>
      </c>
      <c r="J653" t="s">
        <v>793</v>
      </c>
      <c r="K653" t="s">
        <v>794</v>
      </c>
      <c r="L653">
        <v>1346</v>
      </c>
      <c r="N653">
        <v>1009</v>
      </c>
      <c r="O653" t="s">
        <v>88</v>
      </c>
      <c r="P653" t="s">
        <v>88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181</v>
      </c>
      <c r="AT653">
        <v>0.17</v>
      </c>
      <c r="AU653" t="s">
        <v>181</v>
      </c>
      <c r="AV653">
        <v>0</v>
      </c>
      <c r="AW653">
        <v>2</v>
      </c>
      <c r="AX653">
        <v>85263928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181</v>
      </c>
      <c r="DE653" t="s">
        <v>181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181</v>
      </c>
      <c r="DM653">
        <v>0</v>
      </c>
      <c r="DN653" t="s">
        <v>181</v>
      </c>
      <c r="DO653">
        <v>0</v>
      </c>
    </row>
    <row r="654" spans="1:119">
      <c r="A654">
        <f>ROW(Source!A189)</f>
        <v>189</v>
      </c>
      <c r="B654">
        <v>85260822</v>
      </c>
      <c r="C654">
        <v>85263912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821</v>
      </c>
      <c r="J654" t="s">
        <v>822</v>
      </c>
      <c r="K654" t="s">
        <v>823</v>
      </c>
      <c r="L654">
        <v>1348</v>
      </c>
      <c r="N654">
        <v>1009</v>
      </c>
      <c r="O654" t="s">
        <v>252</v>
      </c>
      <c r="P654" t="s">
        <v>252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181</v>
      </c>
      <c r="AT654">
        <v>0.015</v>
      </c>
      <c r="AU654" t="s">
        <v>181</v>
      </c>
      <c r="AV654">
        <v>0</v>
      </c>
      <c r="AW654">
        <v>2</v>
      </c>
      <c r="AX654">
        <v>85263929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181</v>
      </c>
      <c r="DE654" t="s">
        <v>181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181</v>
      </c>
      <c r="DM654">
        <v>0</v>
      </c>
      <c r="DN654" t="s">
        <v>181</v>
      </c>
      <c r="DO654">
        <v>0</v>
      </c>
    </row>
    <row r="655" spans="1:119">
      <c r="A655">
        <f>ROW(Source!A189)</f>
        <v>189</v>
      </c>
      <c r="B655">
        <v>85260822</v>
      </c>
      <c r="C655">
        <v>85263912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807</v>
      </c>
      <c r="J655" t="s">
        <v>808</v>
      </c>
      <c r="K655" t="s">
        <v>809</v>
      </c>
      <c r="L655">
        <v>1346</v>
      </c>
      <c r="N655">
        <v>1009</v>
      </c>
      <c r="O655" t="s">
        <v>88</v>
      </c>
      <c r="P655" t="s">
        <v>88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181</v>
      </c>
      <c r="AT655">
        <v>0.03</v>
      </c>
      <c r="AU655" t="s">
        <v>181</v>
      </c>
      <c r="AV655">
        <v>0</v>
      </c>
      <c r="AW655">
        <v>2</v>
      </c>
      <c r="AX655">
        <v>85263930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181</v>
      </c>
      <c r="DE655" t="s">
        <v>181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181</v>
      </c>
      <c r="DM655">
        <v>0</v>
      </c>
      <c r="DN655" t="s">
        <v>181</v>
      </c>
      <c r="DO655">
        <v>0</v>
      </c>
    </row>
    <row r="656" spans="1:119">
      <c r="A656">
        <f>ROW(Source!A190)</f>
        <v>190</v>
      </c>
      <c r="B656">
        <v>85260757</v>
      </c>
      <c r="C656">
        <v>85263912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819</v>
      </c>
      <c r="J656" t="s">
        <v>181</v>
      </c>
      <c r="K656" t="s">
        <v>820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181</v>
      </c>
      <c r="AT656">
        <v>2.06</v>
      </c>
      <c r="AU656" t="s">
        <v>213</v>
      </c>
      <c r="AV656">
        <v>1</v>
      </c>
      <c r="AW656">
        <v>2</v>
      </c>
      <c r="AX656">
        <v>85263922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181</v>
      </c>
      <c r="DE656" t="s">
        <v>181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181</v>
      </c>
      <c r="DM656">
        <v>0</v>
      </c>
      <c r="DN656" t="s">
        <v>181</v>
      </c>
      <c r="DO656">
        <v>0</v>
      </c>
    </row>
    <row r="657" spans="1:119">
      <c r="A657">
        <f>ROW(Source!A190)</f>
        <v>190</v>
      </c>
      <c r="B657">
        <v>85260757</v>
      </c>
      <c r="C657">
        <v>85263912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754</v>
      </c>
      <c r="J657" t="s">
        <v>181</v>
      </c>
      <c r="K657" t="s">
        <v>755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181</v>
      </c>
      <c r="AT657">
        <v>0.18</v>
      </c>
      <c r="AU657" t="s">
        <v>213</v>
      </c>
      <c r="AV657">
        <v>2</v>
      </c>
      <c r="AW657">
        <v>2</v>
      </c>
      <c r="AX657">
        <v>85263923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181</v>
      </c>
      <c r="DE657" t="s">
        <v>181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181</v>
      </c>
      <c r="DM657">
        <v>0</v>
      </c>
      <c r="DN657" t="s">
        <v>181</v>
      </c>
      <c r="DO657">
        <v>0</v>
      </c>
    </row>
    <row r="658" spans="1:119">
      <c r="A658">
        <f>ROW(Source!A190)</f>
        <v>190</v>
      </c>
      <c r="B658">
        <v>85260757</v>
      </c>
      <c r="C658">
        <v>85263912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55</v>
      </c>
      <c r="J658" t="s">
        <v>763</v>
      </c>
      <c r="K658" t="s">
        <v>56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181</v>
      </c>
      <c r="AT658">
        <v>0.09</v>
      </c>
      <c r="AU658" t="s">
        <v>213</v>
      </c>
      <c r="AV658">
        <v>1</v>
      </c>
      <c r="AW658">
        <v>2</v>
      </c>
      <c r="AX658">
        <v>85263924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181</v>
      </c>
      <c r="DE658" t="s">
        <v>181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58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85260757</v>
      </c>
      <c r="C659">
        <v>85263912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83</v>
      </c>
      <c r="J659" t="s">
        <v>757</v>
      </c>
      <c r="K659" t="s">
        <v>84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181</v>
      </c>
      <c r="AT659">
        <v>0.09</v>
      </c>
      <c r="AU659" t="s">
        <v>213</v>
      </c>
      <c r="AV659">
        <v>1</v>
      </c>
      <c r="AW659">
        <v>2</v>
      </c>
      <c r="AX659">
        <v>85263925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181</v>
      </c>
      <c r="DE659" t="s">
        <v>181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64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85260757</v>
      </c>
      <c r="C660">
        <v>85263912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777</v>
      </c>
      <c r="J660" t="s">
        <v>778</v>
      </c>
      <c r="K660" t="s">
        <v>779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181</v>
      </c>
      <c r="AT660">
        <v>0.66</v>
      </c>
      <c r="AU660" t="s">
        <v>213</v>
      </c>
      <c r="AV660">
        <v>1</v>
      </c>
      <c r="AW660">
        <v>2</v>
      </c>
      <c r="AX660">
        <v>85263926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181</v>
      </c>
      <c r="DE660" t="s">
        <v>181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181</v>
      </c>
      <c r="DM660">
        <v>0</v>
      </c>
      <c r="DN660" t="s">
        <v>181</v>
      </c>
      <c r="DO660">
        <v>0</v>
      </c>
    </row>
    <row r="661" spans="1:119">
      <c r="A661">
        <f>ROW(Source!A190)</f>
        <v>190</v>
      </c>
      <c r="B661">
        <v>85260757</v>
      </c>
      <c r="C661">
        <v>85263912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784</v>
      </c>
      <c r="J661" t="s">
        <v>785</v>
      </c>
      <c r="K661" t="s">
        <v>786</v>
      </c>
      <c r="L661">
        <v>1346</v>
      </c>
      <c r="N661">
        <v>1009</v>
      </c>
      <c r="O661" t="s">
        <v>88</v>
      </c>
      <c r="P661" t="s">
        <v>88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181</v>
      </c>
      <c r="AT661">
        <v>0.15</v>
      </c>
      <c r="AU661" t="s">
        <v>181</v>
      </c>
      <c r="AV661">
        <v>0</v>
      </c>
      <c r="AW661">
        <v>2</v>
      </c>
      <c r="AX661">
        <v>85263927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181</v>
      </c>
      <c r="DE661" t="s">
        <v>181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181</v>
      </c>
      <c r="DM661">
        <v>0</v>
      </c>
      <c r="DN661" t="s">
        <v>181</v>
      </c>
      <c r="DO661">
        <v>0</v>
      </c>
    </row>
    <row r="662" spans="1:119">
      <c r="A662">
        <f>ROW(Source!A190)</f>
        <v>190</v>
      </c>
      <c r="B662">
        <v>85260757</v>
      </c>
      <c r="C662">
        <v>85263912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792</v>
      </c>
      <c r="J662" t="s">
        <v>793</v>
      </c>
      <c r="K662" t="s">
        <v>794</v>
      </c>
      <c r="L662">
        <v>1346</v>
      </c>
      <c r="N662">
        <v>1009</v>
      </c>
      <c r="O662" t="s">
        <v>88</v>
      </c>
      <c r="P662" t="s">
        <v>88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181</v>
      </c>
      <c r="AT662">
        <v>0.17</v>
      </c>
      <c r="AU662" t="s">
        <v>181</v>
      </c>
      <c r="AV662">
        <v>0</v>
      </c>
      <c r="AW662">
        <v>2</v>
      </c>
      <c r="AX662">
        <v>85263928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181</v>
      </c>
      <c r="DE662" t="s">
        <v>181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181</v>
      </c>
      <c r="DM662">
        <v>0</v>
      </c>
      <c r="DN662" t="s">
        <v>181</v>
      </c>
      <c r="DO662">
        <v>0</v>
      </c>
    </row>
    <row r="663" spans="1:119">
      <c r="A663">
        <f>ROW(Source!A190)</f>
        <v>190</v>
      </c>
      <c r="B663">
        <v>85260757</v>
      </c>
      <c r="C663">
        <v>85263912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821</v>
      </c>
      <c r="J663" t="s">
        <v>822</v>
      </c>
      <c r="K663" t="s">
        <v>823</v>
      </c>
      <c r="L663">
        <v>1348</v>
      </c>
      <c r="N663">
        <v>1009</v>
      </c>
      <c r="O663" t="s">
        <v>252</v>
      </c>
      <c r="P663" t="s">
        <v>252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181</v>
      </c>
      <c r="AT663">
        <v>0.015</v>
      </c>
      <c r="AU663" t="s">
        <v>181</v>
      </c>
      <c r="AV663">
        <v>0</v>
      </c>
      <c r="AW663">
        <v>2</v>
      </c>
      <c r="AX663">
        <v>85263929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181</v>
      </c>
      <c r="DE663" t="s">
        <v>181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181</v>
      </c>
      <c r="DM663">
        <v>0</v>
      </c>
      <c r="DN663" t="s">
        <v>181</v>
      </c>
      <c r="DO663">
        <v>0</v>
      </c>
    </row>
    <row r="664" spans="1:119">
      <c r="A664">
        <f>ROW(Source!A190)</f>
        <v>190</v>
      </c>
      <c r="B664">
        <v>85260757</v>
      </c>
      <c r="C664">
        <v>85263912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807</v>
      </c>
      <c r="J664" t="s">
        <v>808</v>
      </c>
      <c r="K664" t="s">
        <v>809</v>
      </c>
      <c r="L664">
        <v>1346</v>
      </c>
      <c r="N664">
        <v>1009</v>
      </c>
      <c r="O664" t="s">
        <v>88</v>
      </c>
      <c r="P664" t="s">
        <v>88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181</v>
      </c>
      <c r="AT664">
        <v>0.03</v>
      </c>
      <c r="AU664" t="s">
        <v>181</v>
      </c>
      <c r="AV664">
        <v>0</v>
      </c>
      <c r="AW664">
        <v>2</v>
      </c>
      <c r="AX664">
        <v>85263930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181</v>
      </c>
      <c r="DE664" t="s">
        <v>181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181</v>
      </c>
      <c r="DM664">
        <v>0</v>
      </c>
      <c r="DN664" t="s">
        <v>181</v>
      </c>
      <c r="DO664">
        <v>0</v>
      </c>
    </row>
    <row r="665" spans="1:119">
      <c r="A665">
        <f>ROW(Source!A191)</f>
        <v>191</v>
      </c>
      <c r="B665">
        <v>85260822</v>
      </c>
      <c r="C665">
        <v>85263932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925</v>
      </c>
      <c r="J665" t="s">
        <v>181</v>
      </c>
      <c r="K665" t="s">
        <v>926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181</v>
      </c>
      <c r="AT665">
        <v>154</v>
      </c>
      <c r="AU665" t="s">
        <v>370</v>
      </c>
      <c r="AV665">
        <v>1</v>
      </c>
      <c r="AW665">
        <v>2</v>
      </c>
      <c r="AX665">
        <v>85263934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181</v>
      </c>
      <c r="DE665" t="s">
        <v>181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181</v>
      </c>
      <c r="DM665">
        <v>0</v>
      </c>
      <c r="DN665" t="s">
        <v>181</v>
      </c>
      <c r="DO665">
        <v>0</v>
      </c>
    </row>
    <row r="666" spans="1:119">
      <c r="A666">
        <f>ROW(Source!A192)</f>
        <v>192</v>
      </c>
      <c r="B666">
        <v>85260757</v>
      </c>
      <c r="C666">
        <v>85263932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925</v>
      </c>
      <c r="J666" t="s">
        <v>181</v>
      </c>
      <c r="K666" t="s">
        <v>926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181</v>
      </c>
      <c r="AT666">
        <v>154</v>
      </c>
      <c r="AU666" t="s">
        <v>370</v>
      </c>
      <c r="AV666">
        <v>1</v>
      </c>
      <c r="AW666">
        <v>2</v>
      </c>
      <c r="AX666">
        <v>85263934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181</v>
      </c>
      <c r="DE666" t="s">
        <v>181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181</v>
      </c>
      <c r="DM666">
        <v>0</v>
      </c>
      <c r="DN666" t="s">
        <v>181</v>
      </c>
      <c r="DO666">
        <v>0</v>
      </c>
    </row>
    <row r="667" spans="1:119">
      <c r="A667">
        <f>ROW(Source!A193)</f>
        <v>193</v>
      </c>
      <c r="B667">
        <v>85260822</v>
      </c>
      <c r="C667">
        <v>85263935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927</v>
      </c>
      <c r="J667" t="s">
        <v>181</v>
      </c>
      <c r="K667" t="s">
        <v>928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181</v>
      </c>
      <c r="AT667">
        <v>97.2</v>
      </c>
      <c r="AU667" t="s">
        <v>370</v>
      </c>
      <c r="AV667">
        <v>1</v>
      </c>
      <c r="AW667">
        <v>2</v>
      </c>
      <c r="AX667">
        <v>85263937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181</v>
      </c>
      <c r="DE667" t="s">
        <v>181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181</v>
      </c>
      <c r="DM667">
        <v>0</v>
      </c>
      <c r="DN667" t="s">
        <v>181</v>
      </c>
      <c r="DO667">
        <v>0</v>
      </c>
    </row>
    <row r="668" spans="1:119">
      <c r="A668">
        <f>ROW(Source!A194)</f>
        <v>194</v>
      </c>
      <c r="B668">
        <v>85260757</v>
      </c>
      <c r="C668">
        <v>85263935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927</v>
      </c>
      <c r="J668" t="s">
        <v>181</v>
      </c>
      <c r="K668" t="s">
        <v>928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181</v>
      </c>
      <c r="AT668">
        <v>97.2</v>
      </c>
      <c r="AU668" t="s">
        <v>370</v>
      </c>
      <c r="AV668">
        <v>1</v>
      </c>
      <c r="AW668">
        <v>2</v>
      </c>
      <c r="AX668">
        <v>85263937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181</v>
      </c>
      <c r="DE668" t="s">
        <v>181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181</v>
      </c>
      <c r="DM668">
        <v>0</v>
      </c>
      <c r="DN668" t="s">
        <v>181</v>
      </c>
      <c r="DO668">
        <v>0</v>
      </c>
    </row>
    <row r="669" spans="1:119">
      <c r="A669">
        <f>ROW(Source!A230)</f>
        <v>230</v>
      </c>
      <c r="B669">
        <v>85260822</v>
      </c>
      <c r="C669">
        <v>85263938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925</v>
      </c>
      <c r="J669" t="s">
        <v>181</v>
      </c>
      <c r="K669" t="s">
        <v>926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181</v>
      </c>
      <c r="AT669">
        <v>154</v>
      </c>
      <c r="AU669" t="s">
        <v>370</v>
      </c>
      <c r="AV669">
        <v>1</v>
      </c>
      <c r="AW669">
        <v>2</v>
      </c>
      <c r="AX669">
        <v>85263940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0</v>
      </c>
      <c r="CV669">
        <f>ROUND(Y669*Source!I230,7)</f>
        <v>0</v>
      </c>
      <c r="CW669">
        <v>0</v>
      </c>
      <c r="CX669">
        <f>ROUND(Y669*Source!I230,7)</f>
        <v>0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181</v>
      </c>
      <c r="DE669" t="s">
        <v>181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0</v>
      </c>
      <c r="DJ669">
        <f t="shared" si="237"/>
        <v>0</v>
      </c>
      <c r="DK669">
        <v>1</v>
      </c>
      <c r="DL669" t="s">
        <v>181</v>
      </c>
      <c r="DM669">
        <v>0</v>
      </c>
      <c r="DN669" t="s">
        <v>181</v>
      </c>
      <c r="DO669">
        <v>0</v>
      </c>
    </row>
    <row r="670" spans="1:119">
      <c r="A670">
        <f>ROW(Source!A231)</f>
        <v>231</v>
      </c>
      <c r="B670">
        <v>85260757</v>
      </c>
      <c r="C670">
        <v>85263938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925</v>
      </c>
      <c r="J670" t="s">
        <v>181</v>
      </c>
      <c r="K670" t="s">
        <v>926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181</v>
      </c>
      <c r="AT670">
        <v>154</v>
      </c>
      <c r="AU670" t="s">
        <v>370</v>
      </c>
      <c r="AV670">
        <v>1</v>
      </c>
      <c r="AW670">
        <v>2</v>
      </c>
      <c r="AX670">
        <v>85263940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0</v>
      </c>
      <c r="CV670">
        <f>ROUND(Y670*Source!I231,7)</f>
        <v>0</v>
      </c>
      <c r="CW670">
        <v>0</v>
      </c>
      <c r="CX670">
        <f>ROUND(Y670*Source!I231,7)</f>
        <v>0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181</v>
      </c>
      <c r="DE670" t="s">
        <v>181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0</v>
      </c>
      <c r="DJ670">
        <f t="shared" si="237"/>
        <v>0</v>
      </c>
      <c r="DK670">
        <v>1</v>
      </c>
      <c r="DL670" t="s">
        <v>181</v>
      </c>
      <c r="DM670">
        <v>0</v>
      </c>
      <c r="DN670" t="s">
        <v>181</v>
      </c>
      <c r="DO670">
        <v>0</v>
      </c>
    </row>
    <row r="671" spans="1:119">
      <c r="A671">
        <f>ROW(Source!A232)</f>
        <v>232</v>
      </c>
      <c r="B671">
        <v>85260822</v>
      </c>
      <c r="C671">
        <v>85263941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927</v>
      </c>
      <c r="J671" t="s">
        <v>181</v>
      </c>
      <c r="K671" t="s">
        <v>928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181</v>
      </c>
      <c r="AT671">
        <v>97.2</v>
      </c>
      <c r="AU671" t="s">
        <v>370</v>
      </c>
      <c r="AV671">
        <v>1</v>
      </c>
      <c r="AW671">
        <v>2</v>
      </c>
      <c r="AX671">
        <v>85263943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0</v>
      </c>
      <c r="CV671">
        <f>ROUND(Y671*Source!I232,7)</f>
        <v>0</v>
      </c>
      <c r="CW671">
        <v>0</v>
      </c>
      <c r="CX671">
        <f>ROUND(Y671*Source!I232,7)</f>
        <v>0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181</v>
      </c>
      <c r="DE671" t="s">
        <v>181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0</v>
      </c>
      <c r="DJ671">
        <f t="shared" si="237"/>
        <v>0</v>
      </c>
      <c r="DK671">
        <v>1</v>
      </c>
      <c r="DL671" t="s">
        <v>181</v>
      </c>
      <c r="DM671">
        <v>0</v>
      </c>
      <c r="DN671" t="s">
        <v>181</v>
      </c>
      <c r="DO671">
        <v>0</v>
      </c>
    </row>
    <row r="672" spans="1:119">
      <c r="A672">
        <f>ROW(Source!A233)</f>
        <v>233</v>
      </c>
      <c r="B672">
        <v>85260757</v>
      </c>
      <c r="C672">
        <v>85263941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927</v>
      </c>
      <c r="J672" t="s">
        <v>181</v>
      </c>
      <c r="K672" t="s">
        <v>928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181</v>
      </c>
      <c r="AT672">
        <v>97.2</v>
      </c>
      <c r="AU672" t="s">
        <v>370</v>
      </c>
      <c r="AV672">
        <v>1</v>
      </c>
      <c r="AW672">
        <v>2</v>
      </c>
      <c r="AX672">
        <v>85263943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0</v>
      </c>
      <c r="CV672">
        <f>ROUND(Y672*Source!I233,7)</f>
        <v>0</v>
      </c>
      <c r="CW672">
        <v>0</v>
      </c>
      <c r="CX672">
        <f>ROUND(Y672*Source!I233,7)</f>
        <v>0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181</v>
      </c>
      <c r="DE672" t="s">
        <v>181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0</v>
      </c>
      <c r="DJ672">
        <f t="shared" si="237"/>
        <v>0</v>
      </c>
      <c r="DK672">
        <v>1</v>
      </c>
      <c r="DL672" t="s">
        <v>181</v>
      </c>
      <c r="DM672">
        <v>0</v>
      </c>
      <c r="DN672" t="s">
        <v>181</v>
      </c>
      <c r="DO672">
        <v>0</v>
      </c>
    </row>
    <row r="673" spans="1:119">
      <c r="A673">
        <f>ROW(Source!A234)</f>
        <v>234</v>
      </c>
      <c r="B673">
        <v>85260822</v>
      </c>
      <c r="C673">
        <v>85263944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799</v>
      </c>
      <c r="J673" t="s">
        <v>181</v>
      </c>
      <c r="K673" t="s">
        <v>800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181</v>
      </c>
      <c r="AT673">
        <v>7.21</v>
      </c>
      <c r="AU673" t="s">
        <v>370</v>
      </c>
      <c r="AV673">
        <v>1</v>
      </c>
      <c r="AW673">
        <v>2</v>
      </c>
      <c r="AX673">
        <v>85263954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0</v>
      </c>
      <c r="CV673">
        <f>ROUND(Y673*Source!I234,7)</f>
        <v>0</v>
      </c>
      <c r="CW673">
        <v>0</v>
      </c>
      <c r="CX673">
        <f>ROUND(Y673*Source!I234,7)</f>
        <v>0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181</v>
      </c>
      <c r="DE673" t="s">
        <v>181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0</v>
      </c>
      <c r="DJ673">
        <f t="shared" si="237"/>
        <v>0</v>
      </c>
      <c r="DK673">
        <v>1</v>
      </c>
      <c r="DL673" t="s">
        <v>181</v>
      </c>
      <c r="DM673">
        <v>0</v>
      </c>
      <c r="DN673" t="s">
        <v>181</v>
      </c>
      <c r="DO673">
        <v>0</v>
      </c>
    </row>
    <row r="674" spans="1:119">
      <c r="A674">
        <f>ROW(Source!A234)</f>
        <v>234</v>
      </c>
      <c r="B674">
        <v>85260822</v>
      </c>
      <c r="C674">
        <v>85263944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754</v>
      </c>
      <c r="J674" t="s">
        <v>181</v>
      </c>
      <c r="K674" t="s">
        <v>755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181</v>
      </c>
      <c r="AT674">
        <v>0.26</v>
      </c>
      <c r="AU674" t="s">
        <v>370</v>
      </c>
      <c r="AV674">
        <v>2</v>
      </c>
      <c r="AW674">
        <v>2</v>
      </c>
      <c r="AX674">
        <v>85263955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181</v>
      </c>
      <c r="DE674" t="s">
        <v>181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181</v>
      </c>
      <c r="DM674">
        <v>0</v>
      </c>
      <c r="DN674" t="s">
        <v>181</v>
      </c>
      <c r="DO674">
        <v>0</v>
      </c>
    </row>
    <row r="675" spans="1:119">
      <c r="A675">
        <f>ROW(Source!A234)</f>
        <v>234</v>
      </c>
      <c r="B675">
        <v>85260822</v>
      </c>
      <c r="C675">
        <v>85263944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55</v>
      </c>
      <c r="J675" t="s">
        <v>763</v>
      </c>
      <c r="K675" t="s">
        <v>56</v>
      </c>
      <c r="L675">
        <v>1368</v>
      </c>
      <c r="N675">
        <v>1011</v>
      </c>
      <c r="O675" t="s">
        <v>57</v>
      </c>
      <c r="P675" t="s">
        <v>57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181</v>
      </c>
      <c r="AT675">
        <v>0.13</v>
      </c>
      <c r="AU675" t="s">
        <v>370</v>
      </c>
      <c r="AV675">
        <v>1</v>
      </c>
      <c r="AW675">
        <v>2</v>
      </c>
      <c r="AX675">
        <v>85263956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</v>
      </c>
      <c r="CX675">
        <f>ROUND(Y675*Source!I234,7)</f>
        <v>0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181</v>
      </c>
      <c r="DE675" t="s">
        <v>181</v>
      </c>
      <c r="DF675">
        <f t="shared" si="236"/>
        <v>0</v>
      </c>
      <c r="DG675">
        <f t="shared" si="229"/>
        <v>0</v>
      </c>
      <c r="DH675">
        <f t="shared" si="227"/>
        <v>0</v>
      </c>
      <c r="DI675">
        <f t="shared" si="228"/>
        <v>0</v>
      </c>
      <c r="DJ675">
        <f>DG675+DH675</f>
        <v>0</v>
      </c>
      <c r="DK675">
        <v>1</v>
      </c>
      <c r="DL675" t="s">
        <v>58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85260822</v>
      </c>
      <c r="C676">
        <v>85263944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83</v>
      </c>
      <c r="J676" t="s">
        <v>757</v>
      </c>
      <c r="K676" t="s">
        <v>84</v>
      </c>
      <c r="L676">
        <v>1368</v>
      </c>
      <c r="N676">
        <v>1011</v>
      </c>
      <c r="O676" t="s">
        <v>57</v>
      </c>
      <c r="P676" t="s">
        <v>57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181</v>
      </c>
      <c r="AT676">
        <v>0.13</v>
      </c>
      <c r="AU676" t="s">
        <v>370</v>
      </c>
      <c r="AV676">
        <v>1</v>
      </c>
      <c r="AW676">
        <v>2</v>
      </c>
      <c r="AX676">
        <v>85263957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</v>
      </c>
      <c r="CX676">
        <f>ROUND(Y676*Source!I234,7)</f>
        <v>0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181</v>
      </c>
      <c r="DE676" t="s">
        <v>181</v>
      </c>
      <c r="DF676">
        <f t="shared" si="236"/>
        <v>0</v>
      </c>
      <c r="DG676">
        <f t="shared" si="229"/>
        <v>0</v>
      </c>
      <c r="DH676">
        <f t="shared" si="227"/>
        <v>0</v>
      </c>
      <c r="DI676">
        <f t="shared" si="228"/>
        <v>0</v>
      </c>
      <c r="DJ676">
        <f>DG676+DH676</f>
        <v>0</v>
      </c>
      <c r="DK676">
        <v>1</v>
      </c>
      <c r="DL676" t="s">
        <v>64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85260822</v>
      </c>
      <c r="C677">
        <v>85263944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777</v>
      </c>
      <c r="J677" t="s">
        <v>778</v>
      </c>
      <c r="K677" t="s">
        <v>779</v>
      </c>
      <c r="L677">
        <v>1368</v>
      </c>
      <c r="N677">
        <v>1011</v>
      </c>
      <c r="O677" t="s">
        <v>57</v>
      </c>
      <c r="P677" t="s">
        <v>57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181</v>
      </c>
      <c r="AT677">
        <v>2.19</v>
      </c>
      <c r="AU677" t="s">
        <v>370</v>
      </c>
      <c r="AV677">
        <v>1</v>
      </c>
      <c r="AW677">
        <v>2</v>
      </c>
      <c r="AX677">
        <v>85263958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181</v>
      </c>
      <c r="DE677" t="s">
        <v>181</v>
      </c>
      <c r="DF677">
        <f t="shared" si="236"/>
        <v>0</v>
      </c>
      <c r="DG677">
        <f t="shared" si="229"/>
        <v>0</v>
      </c>
      <c r="DH677">
        <f t="shared" si="227"/>
        <v>0</v>
      </c>
      <c r="DI677">
        <f t="shared" si="228"/>
        <v>0</v>
      </c>
      <c r="DJ677">
        <f>DG677+DH677</f>
        <v>0</v>
      </c>
      <c r="DK677">
        <v>1</v>
      </c>
      <c r="DL677" t="s">
        <v>181</v>
      </c>
      <c r="DM677">
        <v>0</v>
      </c>
      <c r="DN677" t="s">
        <v>181</v>
      </c>
      <c r="DO677">
        <v>0</v>
      </c>
    </row>
    <row r="678" spans="1:119">
      <c r="A678">
        <f>ROW(Source!A234)</f>
        <v>234</v>
      </c>
      <c r="B678">
        <v>85260822</v>
      </c>
      <c r="C678">
        <v>85263944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784</v>
      </c>
      <c r="J678" t="s">
        <v>785</v>
      </c>
      <c r="K678" t="s">
        <v>786</v>
      </c>
      <c r="L678">
        <v>1346</v>
      </c>
      <c r="N678">
        <v>1009</v>
      </c>
      <c r="O678" t="s">
        <v>88</v>
      </c>
      <c r="P678" t="s">
        <v>88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181</v>
      </c>
      <c r="AT678">
        <v>0.78</v>
      </c>
      <c r="AU678" t="s">
        <v>181</v>
      </c>
      <c r="AV678">
        <v>0</v>
      </c>
      <c r="AW678">
        <v>2</v>
      </c>
      <c r="AX678">
        <v>85263959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181</v>
      </c>
      <c r="DE678" t="s">
        <v>181</v>
      </c>
      <c r="DF678">
        <f>ROUND(ROUND(AE678*AI678,2)*CX678,2)</f>
        <v>0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0</v>
      </c>
      <c r="DK678">
        <v>0</v>
      </c>
      <c r="DL678" t="s">
        <v>181</v>
      </c>
      <c r="DM678">
        <v>0</v>
      </c>
      <c r="DN678" t="s">
        <v>181</v>
      </c>
      <c r="DO678">
        <v>0</v>
      </c>
    </row>
    <row r="679" spans="1:119">
      <c r="A679">
        <f>ROW(Source!A234)</f>
        <v>234</v>
      </c>
      <c r="B679">
        <v>85260822</v>
      </c>
      <c r="C679">
        <v>85263944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929</v>
      </c>
      <c r="J679" t="s">
        <v>930</v>
      </c>
      <c r="K679" t="s">
        <v>931</v>
      </c>
      <c r="L679">
        <v>1346</v>
      </c>
      <c r="N679">
        <v>1009</v>
      </c>
      <c r="O679" t="s">
        <v>88</v>
      </c>
      <c r="P679" t="s">
        <v>88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181</v>
      </c>
      <c r="AT679">
        <v>2</v>
      </c>
      <c r="AU679" t="s">
        <v>181</v>
      </c>
      <c r="AV679">
        <v>0</v>
      </c>
      <c r="AW679">
        <v>2</v>
      </c>
      <c r="AX679">
        <v>85263960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181</v>
      </c>
      <c r="DE679" t="s">
        <v>181</v>
      </c>
      <c r="DF679">
        <f>ROUND(ROUND(AE679*AI679,2)*CX679,2)</f>
        <v>0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0</v>
      </c>
      <c r="DK679">
        <v>0</v>
      </c>
      <c r="DL679" t="s">
        <v>181</v>
      </c>
      <c r="DM679">
        <v>0</v>
      </c>
      <c r="DN679" t="s">
        <v>181</v>
      </c>
      <c r="DO679">
        <v>0</v>
      </c>
    </row>
    <row r="680" spans="1:119">
      <c r="A680">
        <f>ROW(Source!A234)</f>
        <v>234</v>
      </c>
      <c r="B680">
        <v>85260822</v>
      </c>
      <c r="C680">
        <v>85263944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275</v>
      </c>
      <c r="J680" t="s">
        <v>181</v>
      </c>
      <c r="K680" t="s">
        <v>276</v>
      </c>
      <c r="L680">
        <v>3277935</v>
      </c>
      <c r="N680">
        <v>1013</v>
      </c>
      <c r="O680" t="s">
        <v>70</v>
      </c>
      <c r="P680" t="s">
        <v>70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181</v>
      </c>
      <c r="AT680">
        <v>2</v>
      </c>
      <c r="AU680" t="s">
        <v>181</v>
      </c>
      <c r="AV680">
        <v>0</v>
      </c>
      <c r="AW680">
        <v>2</v>
      </c>
      <c r="AX680">
        <v>85263961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181</v>
      </c>
      <c r="DE680" t="s">
        <v>181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181</v>
      </c>
      <c r="DM680">
        <v>0</v>
      </c>
      <c r="DN680" t="s">
        <v>181</v>
      </c>
      <c r="DO680">
        <v>0</v>
      </c>
    </row>
    <row r="681" spans="1:119">
      <c r="A681">
        <f>ROW(Source!A234)</f>
        <v>234</v>
      </c>
      <c r="B681">
        <v>85260822</v>
      </c>
      <c r="C681">
        <v>85263944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492</v>
      </c>
      <c r="J681" t="s">
        <v>181</v>
      </c>
      <c r="K681" t="s">
        <v>493</v>
      </c>
      <c r="L681">
        <v>1301</v>
      </c>
      <c r="N681">
        <v>1003</v>
      </c>
      <c r="O681" t="s">
        <v>494</v>
      </c>
      <c r="P681" t="s">
        <v>494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181</v>
      </c>
      <c r="AT681">
        <v>35</v>
      </c>
      <c r="AU681" t="s">
        <v>181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181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0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181</v>
      </c>
      <c r="DE681" t="s">
        <v>181</v>
      </c>
      <c r="DF681">
        <f t="shared" si="238"/>
        <v>0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0</v>
      </c>
      <c r="DK681">
        <v>0</v>
      </c>
      <c r="DL681" t="s">
        <v>181</v>
      </c>
      <c r="DM681">
        <v>0</v>
      </c>
      <c r="DN681" t="s">
        <v>181</v>
      </c>
      <c r="DO681">
        <v>0</v>
      </c>
    </row>
    <row r="682" spans="1:119">
      <c r="A682">
        <f>ROW(Source!A235)</f>
        <v>235</v>
      </c>
      <c r="B682">
        <v>85260757</v>
      </c>
      <c r="C682">
        <v>85263944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799</v>
      </c>
      <c r="J682" t="s">
        <v>181</v>
      </c>
      <c r="K682" t="s">
        <v>800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181</v>
      </c>
      <c r="AT682">
        <v>7.21</v>
      </c>
      <c r="AU682" t="s">
        <v>370</v>
      </c>
      <c r="AV682">
        <v>1</v>
      </c>
      <c r="AW682">
        <v>2</v>
      </c>
      <c r="AX682">
        <v>85263954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0</v>
      </c>
      <c r="CV682">
        <f>ROUND(Y682*Source!I235,7)</f>
        <v>0</v>
      </c>
      <c r="CW682">
        <v>0</v>
      </c>
      <c r="CX682">
        <f>ROUND(Y682*Source!I235,7)</f>
        <v>0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181</v>
      </c>
      <c r="DE682" t="s">
        <v>181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0</v>
      </c>
      <c r="DJ682">
        <f>DI682</f>
        <v>0</v>
      </c>
      <c r="DK682">
        <v>1</v>
      </c>
      <c r="DL682" t="s">
        <v>181</v>
      </c>
      <c r="DM682">
        <v>0</v>
      </c>
      <c r="DN682" t="s">
        <v>181</v>
      </c>
      <c r="DO682">
        <v>0</v>
      </c>
    </row>
    <row r="683" spans="1:119">
      <c r="A683">
        <f>ROW(Source!A235)</f>
        <v>235</v>
      </c>
      <c r="B683">
        <v>85260757</v>
      </c>
      <c r="C683">
        <v>85263944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754</v>
      </c>
      <c r="J683" t="s">
        <v>181</v>
      </c>
      <c r="K683" t="s">
        <v>755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181</v>
      </c>
      <c r="AT683">
        <v>0.26</v>
      </c>
      <c r="AU683" t="s">
        <v>370</v>
      </c>
      <c r="AV683">
        <v>2</v>
      </c>
      <c r="AW683">
        <v>2</v>
      </c>
      <c r="AX683">
        <v>85263955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181</v>
      </c>
      <c r="DE683" t="s">
        <v>181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181</v>
      </c>
      <c r="DM683">
        <v>0</v>
      </c>
      <c r="DN683" t="s">
        <v>181</v>
      </c>
      <c r="DO683">
        <v>0</v>
      </c>
    </row>
    <row r="684" spans="1:119">
      <c r="A684">
        <f>ROW(Source!A235)</f>
        <v>235</v>
      </c>
      <c r="B684">
        <v>85260757</v>
      </c>
      <c r="C684">
        <v>85263944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55</v>
      </c>
      <c r="J684" t="s">
        <v>763</v>
      </c>
      <c r="K684" t="s">
        <v>56</v>
      </c>
      <c r="L684">
        <v>1368</v>
      </c>
      <c r="N684">
        <v>1011</v>
      </c>
      <c r="O684" t="s">
        <v>57</v>
      </c>
      <c r="P684" t="s">
        <v>57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181</v>
      </c>
      <c r="AT684">
        <v>0.13</v>
      </c>
      <c r="AU684" t="s">
        <v>370</v>
      </c>
      <c r="AV684">
        <v>1</v>
      </c>
      <c r="AW684">
        <v>2</v>
      </c>
      <c r="AX684">
        <v>85263956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</v>
      </c>
      <c r="CX684">
        <f>ROUND(Y684*Source!I235,7)</f>
        <v>0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181</v>
      </c>
      <c r="DE684" t="s">
        <v>181</v>
      </c>
      <c r="DF684">
        <f t="shared" si="238"/>
        <v>0</v>
      </c>
      <c r="DG684">
        <f t="shared" si="229"/>
        <v>0</v>
      </c>
      <c r="DH684">
        <f t="shared" si="227"/>
        <v>0</v>
      </c>
      <c r="DI684">
        <f t="shared" si="228"/>
        <v>0</v>
      </c>
      <c r="DJ684">
        <f>DG684+DH684</f>
        <v>0</v>
      </c>
      <c r="DK684">
        <v>1</v>
      </c>
      <c r="DL684" t="s">
        <v>58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85260757</v>
      </c>
      <c r="C685">
        <v>85263944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83</v>
      </c>
      <c r="J685" t="s">
        <v>757</v>
      </c>
      <c r="K685" t="s">
        <v>84</v>
      </c>
      <c r="L685">
        <v>1368</v>
      </c>
      <c r="N685">
        <v>1011</v>
      </c>
      <c r="O685" t="s">
        <v>57</v>
      </c>
      <c r="P685" t="s">
        <v>57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181</v>
      </c>
      <c r="AT685">
        <v>0.13</v>
      </c>
      <c r="AU685" t="s">
        <v>370</v>
      </c>
      <c r="AV685">
        <v>1</v>
      </c>
      <c r="AW685">
        <v>2</v>
      </c>
      <c r="AX685">
        <v>85263957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</v>
      </c>
      <c r="CX685">
        <f>ROUND(Y685*Source!I235,7)</f>
        <v>0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181</v>
      </c>
      <c r="DE685" t="s">
        <v>181</v>
      </c>
      <c r="DF685">
        <f t="shared" si="238"/>
        <v>0</v>
      </c>
      <c r="DG685">
        <f t="shared" si="229"/>
        <v>0</v>
      </c>
      <c r="DH685">
        <f t="shared" si="227"/>
        <v>0</v>
      </c>
      <c r="DI685">
        <f t="shared" si="228"/>
        <v>0</v>
      </c>
      <c r="DJ685">
        <f>DG685+DH685</f>
        <v>0</v>
      </c>
      <c r="DK685">
        <v>1</v>
      </c>
      <c r="DL685" t="s">
        <v>64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85260757</v>
      </c>
      <c r="C686">
        <v>85263944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777</v>
      </c>
      <c r="J686" t="s">
        <v>778</v>
      </c>
      <c r="K686" t="s">
        <v>779</v>
      </c>
      <c r="L686">
        <v>1368</v>
      </c>
      <c r="N686">
        <v>1011</v>
      </c>
      <c r="O686" t="s">
        <v>57</v>
      </c>
      <c r="P686" t="s">
        <v>57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181</v>
      </c>
      <c r="AT686">
        <v>2.19</v>
      </c>
      <c r="AU686" t="s">
        <v>370</v>
      </c>
      <c r="AV686">
        <v>1</v>
      </c>
      <c r="AW686">
        <v>2</v>
      </c>
      <c r="AX686">
        <v>85263958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181</v>
      </c>
      <c r="DE686" t="s">
        <v>181</v>
      </c>
      <c r="DF686">
        <f t="shared" si="238"/>
        <v>0</v>
      </c>
      <c r="DG686">
        <f t="shared" si="229"/>
        <v>0</v>
      </c>
      <c r="DH686">
        <f t="shared" si="227"/>
        <v>0</v>
      </c>
      <c r="DI686">
        <f t="shared" si="228"/>
        <v>0</v>
      </c>
      <c r="DJ686">
        <f>DG686+DH686</f>
        <v>0</v>
      </c>
      <c r="DK686">
        <v>1</v>
      </c>
      <c r="DL686" t="s">
        <v>181</v>
      </c>
      <c r="DM686">
        <v>0</v>
      </c>
      <c r="DN686" t="s">
        <v>181</v>
      </c>
      <c r="DO686">
        <v>0</v>
      </c>
    </row>
    <row r="687" spans="1:119">
      <c r="A687">
        <f>ROW(Source!A235)</f>
        <v>235</v>
      </c>
      <c r="B687">
        <v>85260757</v>
      </c>
      <c r="C687">
        <v>85263944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784</v>
      </c>
      <c r="J687" t="s">
        <v>785</v>
      </c>
      <c r="K687" t="s">
        <v>786</v>
      </c>
      <c r="L687">
        <v>1346</v>
      </c>
      <c r="N687">
        <v>1009</v>
      </c>
      <c r="O687" t="s">
        <v>88</v>
      </c>
      <c r="P687" t="s">
        <v>88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181</v>
      </c>
      <c r="AT687">
        <v>0.78</v>
      </c>
      <c r="AU687" t="s">
        <v>181</v>
      </c>
      <c r="AV687">
        <v>0</v>
      </c>
      <c r="AW687">
        <v>2</v>
      </c>
      <c r="AX687">
        <v>85263959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181</v>
      </c>
      <c r="DE687" t="s">
        <v>181</v>
      </c>
      <c r="DF687">
        <f>ROUND(ROUND(AE687*AI687,2)*CX687,2)</f>
        <v>0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0</v>
      </c>
      <c r="DK687">
        <v>0</v>
      </c>
      <c r="DL687" t="s">
        <v>181</v>
      </c>
      <c r="DM687">
        <v>0</v>
      </c>
      <c r="DN687" t="s">
        <v>181</v>
      </c>
      <c r="DO687">
        <v>0</v>
      </c>
    </row>
    <row r="688" spans="1:119">
      <c r="A688">
        <f>ROW(Source!A235)</f>
        <v>235</v>
      </c>
      <c r="B688">
        <v>85260757</v>
      </c>
      <c r="C688">
        <v>85263944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929</v>
      </c>
      <c r="J688" t="s">
        <v>930</v>
      </c>
      <c r="K688" t="s">
        <v>931</v>
      </c>
      <c r="L688">
        <v>1346</v>
      </c>
      <c r="N688">
        <v>1009</v>
      </c>
      <c r="O688" t="s">
        <v>88</v>
      </c>
      <c r="P688" t="s">
        <v>88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181</v>
      </c>
      <c r="AT688">
        <v>2</v>
      </c>
      <c r="AU688" t="s">
        <v>181</v>
      </c>
      <c r="AV688">
        <v>0</v>
      </c>
      <c r="AW688">
        <v>2</v>
      </c>
      <c r="AX688">
        <v>85263960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181</v>
      </c>
      <c r="DE688" t="s">
        <v>181</v>
      </c>
      <c r="DF688">
        <f>ROUND(ROUND(AE688*AI688,2)*CX688,2)</f>
        <v>0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0</v>
      </c>
      <c r="DK688">
        <v>0</v>
      </c>
      <c r="DL688" t="s">
        <v>181</v>
      </c>
      <c r="DM688">
        <v>0</v>
      </c>
      <c r="DN688" t="s">
        <v>181</v>
      </c>
      <c r="DO688">
        <v>0</v>
      </c>
    </row>
    <row r="689" spans="1:119">
      <c r="A689">
        <f>ROW(Source!A235)</f>
        <v>235</v>
      </c>
      <c r="B689">
        <v>85260757</v>
      </c>
      <c r="C689">
        <v>85263944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275</v>
      </c>
      <c r="J689" t="s">
        <v>181</v>
      </c>
      <c r="K689" t="s">
        <v>276</v>
      </c>
      <c r="L689">
        <v>3277935</v>
      </c>
      <c r="N689">
        <v>1013</v>
      </c>
      <c r="O689" t="s">
        <v>70</v>
      </c>
      <c r="P689" t="s">
        <v>70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181</v>
      </c>
      <c r="AT689">
        <v>2</v>
      </c>
      <c r="AU689" t="s">
        <v>181</v>
      </c>
      <c r="AV689">
        <v>0</v>
      </c>
      <c r="AW689">
        <v>2</v>
      </c>
      <c r="AX689">
        <v>85263961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181</v>
      </c>
      <c r="DE689" t="s">
        <v>181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181</v>
      </c>
      <c r="DM689">
        <v>0</v>
      </c>
      <c r="DN689" t="s">
        <v>181</v>
      </c>
      <c r="DO689">
        <v>0</v>
      </c>
    </row>
    <row r="690" spans="1:119">
      <c r="A690">
        <f>ROW(Source!A235)</f>
        <v>235</v>
      </c>
      <c r="B690">
        <v>85260757</v>
      </c>
      <c r="C690">
        <v>85263944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492</v>
      </c>
      <c r="J690" t="s">
        <v>181</v>
      </c>
      <c r="K690" t="s">
        <v>493</v>
      </c>
      <c r="L690">
        <v>1301</v>
      </c>
      <c r="N690">
        <v>1003</v>
      </c>
      <c r="O690" t="s">
        <v>494</v>
      </c>
      <c r="P690" t="s">
        <v>494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181</v>
      </c>
      <c r="AT690">
        <v>35</v>
      </c>
      <c r="AU690" t="s">
        <v>181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181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0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181</v>
      </c>
      <c r="DE690" t="s">
        <v>181</v>
      </c>
      <c r="DF690">
        <f t="shared" si="239"/>
        <v>0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0</v>
      </c>
      <c r="DK690">
        <v>0</v>
      </c>
      <c r="DL690" t="s">
        <v>181</v>
      </c>
      <c r="DM690">
        <v>0</v>
      </c>
      <c r="DN690" t="s">
        <v>181</v>
      </c>
      <c r="DO690">
        <v>0</v>
      </c>
    </row>
    <row r="691" spans="1:119">
      <c r="A691">
        <f>ROW(Source!A240)</f>
        <v>240</v>
      </c>
      <c r="B691">
        <v>85260822</v>
      </c>
      <c r="C691">
        <v>85263964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799</v>
      </c>
      <c r="J691" t="s">
        <v>181</v>
      </c>
      <c r="K691" t="s">
        <v>800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181</v>
      </c>
      <c r="AT691">
        <v>17.5</v>
      </c>
      <c r="AU691" t="s">
        <v>370</v>
      </c>
      <c r="AV691">
        <v>1</v>
      </c>
      <c r="AW691">
        <v>2</v>
      </c>
      <c r="AX691">
        <v>85263974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0</v>
      </c>
      <c r="CV691">
        <f>ROUND(Y691*Source!I240,7)</f>
        <v>0</v>
      </c>
      <c r="CW691">
        <v>0</v>
      </c>
      <c r="CX691">
        <f>ROUND(Y691*Source!I240,7)</f>
        <v>0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181</v>
      </c>
      <c r="DE691" t="s">
        <v>181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0</v>
      </c>
      <c r="DJ691">
        <f>DI691</f>
        <v>0</v>
      </c>
      <c r="DK691">
        <v>1</v>
      </c>
      <c r="DL691" t="s">
        <v>181</v>
      </c>
      <c r="DM691">
        <v>0</v>
      </c>
      <c r="DN691" t="s">
        <v>181</v>
      </c>
      <c r="DO691">
        <v>0</v>
      </c>
    </row>
    <row r="692" spans="1:119">
      <c r="A692">
        <f>ROW(Source!A240)</f>
        <v>240</v>
      </c>
      <c r="B692">
        <v>85260822</v>
      </c>
      <c r="C692">
        <v>85263964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754</v>
      </c>
      <c r="J692" t="s">
        <v>181</v>
      </c>
      <c r="K692" t="s">
        <v>755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181</v>
      </c>
      <c r="AT692">
        <v>0.2</v>
      </c>
      <c r="AU692" t="s">
        <v>370</v>
      </c>
      <c r="AV692">
        <v>2</v>
      </c>
      <c r="AW692">
        <v>2</v>
      </c>
      <c r="AX692">
        <v>85263975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181</v>
      </c>
      <c r="DE692" t="s">
        <v>181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181</v>
      </c>
      <c r="DM692">
        <v>0</v>
      </c>
      <c r="DN692" t="s">
        <v>181</v>
      </c>
      <c r="DO692">
        <v>0</v>
      </c>
    </row>
    <row r="693" spans="1:119">
      <c r="A693">
        <f>ROW(Source!A240)</f>
        <v>240</v>
      </c>
      <c r="B693">
        <v>85260822</v>
      </c>
      <c r="C693">
        <v>85263964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55</v>
      </c>
      <c r="J693" t="s">
        <v>763</v>
      </c>
      <c r="K693" t="s">
        <v>56</v>
      </c>
      <c r="L693">
        <v>1368</v>
      </c>
      <c r="N693">
        <v>1011</v>
      </c>
      <c r="O693" t="s">
        <v>57</v>
      </c>
      <c r="P693" t="s">
        <v>57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181</v>
      </c>
      <c r="AT693">
        <v>0.1</v>
      </c>
      <c r="AU693" t="s">
        <v>370</v>
      </c>
      <c r="AV693">
        <v>1</v>
      </c>
      <c r="AW693">
        <v>2</v>
      </c>
      <c r="AX693">
        <v>85263976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</v>
      </c>
      <c r="CX693">
        <f>ROUND(Y693*Source!I240,7)</f>
        <v>0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181</v>
      </c>
      <c r="DE693" t="s">
        <v>181</v>
      </c>
      <c r="DF693">
        <f t="shared" si="239"/>
        <v>0</v>
      </c>
      <c r="DG693">
        <f t="shared" si="229"/>
        <v>0</v>
      </c>
      <c r="DH693">
        <f t="shared" si="227"/>
        <v>0</v>
      </c>
      <c r="DI693">
        <f t="shared" si="228"/>
        <v>0</v>
      </c>
      <c r="DJ693">
        <f>DG693+DH693</f>
        <v>0</v>
      </c>
      <c r="DK693">
        <v>1</v>
      </c>
      <c r="DL693" t="s">
        <v>58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85260822</v>
      </c>
      <c r="C694">
        <v>85263964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83</v>
      </c>
      <c r="J694" t="s">
        <v>757</v>
      </c>
      <c r="K694" t="s">
        <v>84</v>
      </c>
      <c r="L694">
        <v>1368</v>
      </c>
      <c r="N694">
        <v>1011</v>
      </c>
      <c r="O694" t="s">
        <v>57</v>
      </c>
      <c r="P694" t="s">
        <v>57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181</v>
      </c>
      <c r="AT694">
        <v>0.1</v>
      </c>
      <c r="AU694" t="s">
        <v>370</v>
      </c>
      <c r="AV694">
        <v>1</v>
      </c>
      <c r="AW694">
        <v>2</v>
      </c>
      <c r="AX694">
        <v>85263977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</v>
      </c>
      <c r="CX694">
        <f>ROUND(Y694*Source!I240,7)</f>
        <v>0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181</v>
      </c>
      <c r="DE694" t="s">
        <v>181</v>
      </c>
      <c r="DF694">
        <f t="shared" si="239"/>
        <v>0</v>
      </c>
      <c r="DG694">
        <f t="shared" si="229"/>
        <v>0</v>
      </c>
      <c r="DH694">
        <f t="shared" si="227"/>
        <v>0</v>
      </c>
      <c r="DI694">
        <f t="shared" si="228"/>
        <v>0</v>
      </c>
      <c r="DJ694">
        <f>DG694+DH694</f>
        <v>0</v>
      </c>
      <c r="DK694">
        <v>1</v>
      </c>
      <c r="DL694" t="s">
        <v>64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85260822</v>
      </c>
      <c r="C695">
        <v>85263964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777</v>
      </c>
      <c r="J695" t="s">
        <v>778</v>
      </c>
      <c r="K695" t="s">
        <v>779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181</v>
      </c>
      <c r="AT695">
        <v>2.9</v>
      </c>
      <c r="AU695" t="s">
        <v>370</v>
      </c>
      <c r="AV695">
        <v>1</v>
      </c>
      <c r="AW695">
        <v>2</v>
      </c>
      <c r="AX695">
        <v>85263978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181</v>
      </c>
      <c r="DE695" t="s">
        <v>181</v>
      </c>
      <c r="DF695">
        <f t="shared" si="239"/>
        <v>0</v>
      </c>
      <c r="DG695">
        <f t="shared" si="229"/>
        <v>0</v>
      </c>
      <c r="DH695">
        <f t="shared" si="227"/>
        <v>0</v>
      </c>
      <c r="DI695">
        <f t="shared" si="228"/>
        <v>0</v>
      </c>
      <c r="DJ695">
        <f>DG695+DH695</f>
        <v>0</v>
      </c>
      <c r="DK695">
        <v>1</v>
      </c>
      <c r="DL695" t="s">
        <v>181</v>
      </c>
      <c r="DM695">
        <v>0</v>
      </c>
      <c r="DN695" t="s">
        <v>181</v>
      </c>
      <c r="DO695">
        <v>0</v>
      </c>
    </row>
    <row r="696" spans="1:119">
      <c r="A696">
        <f>ROW(Source!A240)</f>
        <v>240</v>
      </c>
      <c r="B696">
        <v>85260822</v>
      </c>
      <c r="C696">
        <v>85263964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784</v>
      </c>
      <c r="J696" t="s">
        <v>785</v>
      </c>
      <c r="K696" t="s">
        <v>786</v>
      </c>
      <c r="L696">
        <v>1346</v>
      </c>
      <c r="N696">
        <v>1009</v>
      </c>
      <c r="O696" t="s">
        <v>88</v>
      </c>
      <c r="P696" t="s">
        <v>88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181</v>
      </c>
      <c r="AT696">
        <v>0.9</v>
      </c>
      <c r="AU696" t="s">
        <v>181</v>
      </c>
      <c r="AV696">
        <v>0</v>
      </c>
      <c r="AW696">
        <v>2</v>
      </c>
      <c r="AX696">
        <v>85263979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181</v>
      </c>
      <c r="DE696" t="s">
        <v>181</v>
      </c>
      <c r="DF696">
        <f>ROUND(ROUND(AE696*AI696,2)*CX696,2)</f>
        <v>0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0</v>
      </c>
      <c r="DK696">
        <v>0</v>
      </c>
      <c r="DL696" t="s">
        <v>181</v>
      </c>
      <c r="DM696">
        <v>0</v>
      </c>
      <c r="DN696" t="s">
        <v>181</v>
      </c>
      <c r="DO696">
        <v>0</v>
      </c>
    </row>
    <row r="697" spans="1:119">
      <c r="A697">
        <f>ROW(Source!A240)</f>
        <v>240</v>
      </c>
      <c r="B697">
        <v>85260822</v>
      </c>
      <c r="C697">
        <v>85263964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929</v>
      </c>
      <c r="J697" t="s">
        <v>930</v>
      </c>
      <c r="K697" t="s">
        <v>931</v>
      </c>
      <c r="L697">
        <v>1346</v>
      </c>
      <c r="N697">
        <v>1009</v>
      </c>
      <c r="O697" t="s">
        <v>88</v>
      </c>
      <c r="P697" t="s">
        <v>88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181</v>
      </c>
      <c r="AT697">
        <v>2</v>
      </c>
      <c r="AU697" t="s">
        <v>181</v>
      </c>
      <c r="AV697">
        <v>0</v>
      </c>
      <c r="AW697">
        <v>2</v>
      </c>
      <c r="AX697">
        <v>85263981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181</v>
      </c>
      <c r="DE697" t="s">
        <v>181</v>
      </c>
      <c r="DF697">
        <f>ROUND(ROUND(AE697*AI697,2)*CX697,2)</f>
        <v>0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0</v>
      </c>
      <c r="DK697">
        <v>0</v>
      </c>
      <c r="DL697" t="s">
        <v>181</v>
      </c>
      <c r="DM697">
        <v>0</v>
      </c>
      <c r="DN697" t="s">
        <v>181</v>
      </c>
      <c r="DO697">
        <v>0</v>
      </c>
    </row>
    <row r="698" spans="1:119">
      <c r="A698">
        <f>ROW(Source!A240)</f>
        <v>240</v>
      </c>
      <c r="B698">
        <v>85260822</v>
      </c>
      <c r="C698">
        <v>85263964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275</v>
      </c>
      <c r="J698" t="s">
        <v>181</v>
      </c>
      <c r="K698" t="s">
        <v>276</v>
      </c>
      <c r="L698">
        <v>3277935</v>
      </c>
      <c r="N698">
        <v>1013</v>
      </c>
      <c r="O698" t="s">
        <v>70</v>
      </c>
      <c r="P698" t="s">
        <v>70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181</v>
      </c>
      <c r="AT698">
        <v>2</v>
      </c>
      <c r="AU698" t="s">
        <v>181</v>
      </c>
      <c r="AV698">
        <v>0</v>
      </c>
      <c r="AW698">
        <v>2</v>
      </c>
      <c r="AX698">
        <v>85263982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181</v>
      </c>
      <c r="DE698" t="s">
        <v>181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181</v>
      </c>
      <c r="DM698">
        <v>0</v>
      </c>
      <c r="DN698" t="s">
        <v>181</v>
      </c>
      <c r="DO698">
        <v>0</v>
      </c>
    </row>
    <row r="699" spans="1:119">
      <c r="A699">
        <f>ROW(Source!A240)</f>
        <v>240</v>
      </c>
      <c r="B699">
        <v>85260822</v>
      </c>
      <c r="C699">
        <v>85263964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492</v>
      </c>
      <c r="J699" t="s">
        <v>181</v>
      </c>
      <c r="K699" t="s">
        <v>502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181</v>
      </c>
      <c r="AT699">
        <v>100</v>
      </c>
      <c r="AU699" t="s">
        <v>181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181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0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181</v>
      </c>
      <c r="DE699" t="s">
        <v>181</v>
      </c>
      <c r="DF699">
        <f t="shared" si="240"/>
        <v>0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0</v>
      </c>
      <c r="DK699">
        <v>0</v>
      </c>
      <c r="DL699" t="s">
        <v>181</v>
      </c>
      <c r="DM699">
        <v>0</v>
      </c>
      <c r="DN699" t="s">
        <v>181</v>
      </c>
      <c r="DO699">
        <v>0</v>
      </c>
    </row>
    <row r="700" spans="1:119">
      <c r="A700">
        <f>ROW(Source!A241)</f>
        <v>241</v>
      </c>
      <c r="B700">
        <v>85260757</v>
      </c>
      <c r="C700">
        <v>85263964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799</v>
      </c>
      <c r="J700" t="s">
        <v>181</v>
      </c>
      <c r="K700" t="s">
        <v>800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181</v>
      </c>
      <c r="AT700">
        <v>17.5</v>
      </c>
      <c r="AU700" t="s">
        <v>370</v>
      </c>
      <c r="AV700">
        <v>1</v>
      </c>
      <c r="AW700">
        <v>2</v>
      </c>
      <c r="AX700">
        <v>85263974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0</v>
      </c>
      <c r="CV700">
        <f>ROUND(Y700*Source!I241,7)</f>
        <v>0</v>
      </c>
      <c r="CW700">
        <v>0</v>
      </c>
      <c r="CX700">
        <f>ROUND(Y700*Source!I241,7)</f>
        <v>0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181</v>
      </c>
      <c r="DE700" t="s">
        <v>181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0</v>
      </c>
      <c r="DJ700">
        <f>DI700</f>
        <v>0</v>
      </c>
      <c r="DK700">
        <v>1</v>
      </c>
      <c r="DL700" t="s">
        <v>181</v>
      </c>
      <c r="DM700">
        <v>0</v>
      </c>
      <c r="DN700" t="s">
        <v>181</v>
      </c>
      <c r="DO700">
        <v>0</v>
      </c>
    </row>
    <row r="701" spans="1:119">
      <c r="A701">
        <f>ROW(Source!A241)</f>
        <v>241</v>
      </c>
      <c r="B701">
        <v>85260757</v>
      </c>
      <c r="C701">
        <v>85263964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754</v>
      </c>
      <c r="J701" t="s">
        <v>181</v>
      </c>
      <c r="K701" t="s">
        <v>755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181</v>
      </c>
      <c r="AT701">
        <v>0.2</v>
      </c>
      <c r="AU701" t="s">
        <v>370</v>
      </c>
      <c r="AV701">
        <v>2</v>
      </c>
      <c r="AW701">
        <v>2</v>
      </c>
      <c r="AX701">
        <v>85263975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181</v>
      </c>
      <c r="DE701" t="s">
        <v>181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181</v>
      </c>
      <c r="DM701">
        <v>0</v>
      </c>
      <c r="DN701" t="s">
        <v>181</v>
      </c>
      <c r="DO701">
        <v>0</v>
      </c>
    </row>
    <row r="702" spans="1:119">
      <c r="A702">
        <f>ROW(Source!A241)</f>
        <v>241</v>
      </c>
      <c r="B702">
        <v>85260757</v>
      </c>
      <c r="C702">
        <v>85263964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55</v>
      </c>
      <c r="J702" t="s">
        <v>763</v>
      </c>
      <c r="K702" t="s">
        <v>56</v>
      </c>
      <c r="L702">
        <v>1368</v>
      </c>
      <c r="N702">
        <v>1011</v>
      </c>
      <c r="O702" t="s">
        <v>57</v>
      </c>
      <c r="P702" t="s">
        <v>57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181</v>
      </c>
      <c r="AT702">
        <v>0.1</v>
      </c>
      <c r="AU702" t="s">
        <v>370</v>
      </c>
      <c r="AV702">
        <v>1</v>
      </c>
      <c r="AW702">
        <v>2</v>
      </c>
      <c r="AX702">
        <v>85263976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</v>
      </c>
      <c r="CX702">
        <f>ROUND(Y702*Source!I241,7)</f>
        <v>0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181</v>
      </c>
      <c r="DE702" t="s">
        <v>181</v>
      </c>
      <c r="DF702">
        <f t="shared" si="240"/>
        <v>0</v>
      </c>
      <c r="DG702">
        <f t="shared" si="229"/>
        <v>0</v>
      </c>
      <c r="DH702">
        <f t="shared" si="227"/>
        <v>0</v>
      </c>
      <c r="DI702">
        <f t="shared" si="228"/>
        <v>0</v>
      </c>
      <c r="DJ702">
        <f>DG702+DH702</f>
        <v>0</v>
      </c>
      <c r="DK702">
        <v>1</v>
      </c>
      <c r="DL702" t="s">
        <v>58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85260757</v>
      </c>
      <c r="C703">
        <v>85263964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83</v>
      </c>
      <c r="J703" t="s">
        <v>757</v>
      </c>
      <c r="K703" t="s">
        <v>84</v>
      </c>
      <c r="L703">
        <v>1368</v>
      </c>
      <c r="N703">
        <v>1011</v>
      </c>
      <c r="O703" t="s">
        <v>57</v>
      </c>
      <c r="P703" t="s">
        <v>57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181</v>
      </c>
      <c r="AT703">
        <v>0.1</v>
      </c>
      <c r="AU703" t="s">
        <v>370</v>
      </c>
      <c r="AV703">
        <v>1</v>
      </c>
      <c r="AW703">
        <v>2</v>
      </c>
      <c r="AX703">
        <v>85263977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</v>
      </c>
      <c r="CX703">
        <f>ROUND(Y703*Source!I241,7)</f>
        <v>0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181</v>
      </c>
      <c r="DE703" t="s">
        <v>181</v>
      </c>
      <c r="DF703">
        <f t="shared" si="240"/>
        <v>0</v>
      </c>
      <c r="DG703">
        <f t="shared" si="229"/>
        <v>0</v>
      </c>
      <c r="DH703">
        <f t="shared" si="227"/>
        <v>0</v>
      </c>
      <c r="DI703">
        <f t="shared" si="228"/>
        <v>0</v>
      </c>
      <c r="DJ703">
        <f>DG703+DH703</f>
        <v>0</v>
      </c>
      <c r="DK703">
        <v>1</v>
      </c>
      <c r="DL703" t="s">
        <v>64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85260757</v>
      </c>
      <c r="C704">
        <v>85263964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777</v>
      </c>
      <c r="J704" t="s">
        <v>778</v>
      </c>
      <c r="K704" t="s">
        <v>779</v>
      </c>
      <c r="L704">
        <v>1368</v>
      </c>
      <c r="N704">
        <v>1011</v>
      </c>
      <c r="O704" t="s">
        <v>57</v>
      </c>
      <c r="P704" t="s">
        <v>57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181</v>
      </c>
      <c r="AT704">
        <v>2.9</v>
      </c>
      <c r="AU704" t="s">
        <v>370</v>
      </c>
      <c r="AV704">
        <v>1</v>
      </c>
      <c r="AW704">
        <v>2</v>
      </c>
      <c r="AX704">
        <v>85263978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181</v>
      </c>
      <c r="DE704" t="s">
        <v>181</v>
      </c>
      <c r="DF704">
        <f t="shared" si="240"/>
        <v>0</v>
      </c>
      <c r="DG704">
        <f t="shared" si="229"/>
        <v>0</v>
      </c>
      <c r="DH704">
        <f t="shared" si="227"/>
        <v>0</v>
      </c>
      <c r="DI704">
        <f t="shared" si="228"/>
        <v>0</v>
      </c>
      <c r="DJ704">
        <f>DG704+DH704</f>
        <v>0</v>
      </c>
      <c r="DK704">
        <v>1</v>
      </c>
      <c r="DL704" t="s">
        <v>181</v>
      </c>
      <c r="DM704">
        <v>0</v>
      </c>
      <c r="DN704" t="s">
        <v>181</v>
      </c>
      <c r="DO704">
        <v>0</v>
      </c>
    </row>
    <row r="705" spans="1:119">
      <c r="A705">
        <f>ROW(Source!A241)</f>
        <v>241</v>
      </c>
      <c r="B705">
        <v>85260757</v>
      </c>
      <c r="C705">
        <v>85263964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784</v>
      </c>
      <c r="J705" t="s">
        <v>785</v>
      </c>
      <c r="K705" t="s">
        <v>786</v>
      </c>
      <c r="L705">
        <v>1346</v>
      </c>
      <c r="N705">
        <v>1009</v>
      </c>
      <c r="O705" t="s">
        <v>88</v>
      </c>
      <c r="P705" t="s">
        <v>88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181</v>
      </c>
      <c r="AT705">
        <v>0.9</v>
      </c>
      <c r="AU705" t="s">
        <v>181</v>
      </c>
      <c r="AV705">
        <v>0</v>
      </c>
      <c r="AW705">
        <v>2</v>
      </c>
      <c r="AX705">
        <v>85263979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181</v>
      </c>
      <c r="DE705" t="s">
        <v>181</v>
      </c>
      <c r="DF705">
        <f>ROUND(ROUND(AE705*AI705,2)*CX705,2)</f>
        <v>0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0</v>
      </c>
      <c r="DK705">
        <v>0</v>
      </c>
      <c r="DL705" t="s">
        <v>181</v>
      </c>
      <c r="DM705">
        <v>0</v>
      </c>
      <c r="DN705" t="s">
        <v>181</v>
      </c>
      <c r="DO705">
        <v>0</v>
      </c>
    </row>
    <row r="706" spans="1:119">
      <c r="A706">
        <f>ROW(Source!A241)</f>
        <v>241</v>
      </c>
      <c r="B706">
        <v>85260757</v>
      </c>
      <c r="C706">
        <v>85263964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929</v>
      </c>
      <c r="J706" t="s">
        <v>930</v>
      </c>
      <c r="K706" t="s">
        <v>931</v>
      </c>
      <c r="L706">
        <v>1346</v>
      </c>
      <c r="N706">
        <v>1009</v>
      </c>
      <c r="O706" t="s">
        <v>88</v>
      </c>
      <c r="P706" t="s">
        <v>88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181</v>
      </c>
      <c r="AT706">
        <v>2</v>
      </c>
      <c r="AU706" t="s">
        <v>181</v>
      </c>
      <c r="AV706">
        <v>0</v>
      </c>
      <c r="AW706">
        <v>2</v>
      </c>
      <c r="AX706">
        <v>85263981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181</v>
      </c>
      <c r="DE706" t="s">
        <v>181</v>
      </c>
      <c r="DF706">
        <f>ROUND(ROUND(AE706*AI706,2)*CX706,2)</f>
        <v>0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0</v>
      </c>
      <c r="DK706">
        <v>0</v>
      </c>
      <c r="DL706" t="s">
        <v>181</v>
      </c>
      <c r="DM706">
        <v>0</v>
      </c>
      <c r="DN706" t="s">
        <v>181</v>
      </c>
      <c r="DO706">
        <v>0</v>
      </c>
    </row>
    <row r="707" spans="1:119">
      <c r="A707">
        <f>ROW(Source!A241)</f>
        <v>241</v>
      </c>
      <c r="B707">
        <v>85260757</v>
      </c>
      <c r="C707">
        <v>85263964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275</v>
      </c>
      <c r="J707" t="s">
        <v>181</v>
      </c>
      <c r="K707" t="s">
        <v>276</v>
      </c>
      <c r="L707">
        <v>3277935</v>
      </c>
      <c r="N707">
        <v>1013</v>
      </c>
      <c r="O707" t="s">
        <v>70</v>
      </c>
      <c r="P707" t="s">
        <v>70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181</v>
      </c>
      <c r="AT707">
        <v>2</v>
      </c>
      <c r="AU707" t="s">
        <v>181</v>
      </c>
      <c r="AV707">
        <v>0</v>
      </c>
      <c r="AW707">
        <v>2</v>
      </c>
      <c r="AX707">
        <v>85263982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181</v>
      </c>
      <c r="DE707" t="s">
        <v>181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181</v>
      </c>
      <c r="DM707">
        <v>0</v>
      </c>
      <c r="DN707" t="s">
        <v>181</v>
      </c>
      <c r="DO707">
        <v>0</v>
      </c>
    </row>
    <row r="708" spans="1:119">
      <c r="A708">
        <f>ROW(Source!A241)</f>
        <v>241</v>
      </c>
      <c r="B708">
        <v>85260757</v>
      </c>
      <c r="C708">
        <v>85263964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492</v>
      </c>
      <c r="J708" t="s">
        <v>181</v>
      </c>
      <c r="K708" t="s">
        <v>502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181</v>
      </c>
      <c r="AT708">
        <v>100</v>
      </c>
      <c r="AU708" t="s">
        <v>181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181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0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181</v>
      </c>
      <c r="DE708" t="s">
        <v>181</v>
      </c>
      <c r="DF708">
        <f t="shared" si="243"/>
        <v>0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0</v>
      </c>
      <c r="DK708">
        <v>0</v>
      </c>
      <c r="DL708" t="s">
        <v>181</v>
      </c>
      <c r="DM708">
        <v>0</v>
      </c>
      <c r="DN708" t="s">
        <v>181</v>
      </c>
      <c r="DO708">
        <v>0</v>
      </c>
    </row>
    <row r="709" spans="1:119">
      <c r="A709">
        <f>ROW(Source!A246)</f>
        <v>246</v>
      </c>
      <c r="B709">
        <v>85260822</v>
      </c>
      <c r="C709">
        <v>85263985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799</v>
      </c>
      <c r="J709" t="s">
        <v>181</v>
      </c>
      <c r="K709" t="s">
        <v>800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181</v>
      </c>
      <c r="AT709">
        <v>16.5</v>
      </c>
      <c r="AU709" t="s">
        <v>370</v>
      </c>
      <c r="AV709">
        <v>1</v>
      </c>
      <c r="AW709">
        <v>2</v>
      </c>
      <c r="AX709">
        <v>85263995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0</v>
      </c>
      <c r="CV709">
        <f>ROUND(Y709*Source!I246,7)</f>
        <v>0</v>
      </c>
      <c r="CW709">
        <v>0</v>
      </c>
      <c r="CX709">
        <f>ROUND(Y709*Source!I246,7)</f>
        <v>0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181</v>
      </c>
      <c r="DE709" t="s">
        <v>181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0</v>
      </c>
      <c r="DJ709">
        <f>DI709</f>
        <v>0</v>
      </c>
      <c r="DK709">
        <v>1</v>
      </c>
      <c r="DL709" t="s">
        <v>181</v>
      </c>
      <c r="DM709">
        <v>0</v>
      </c>
      <c r="DN709" t="s">
        <v>181</v>
      </c>
      <c r="DO709">
        <v>0</v>
      </c>
    </row>
    <row r="710" spans="1:119">
      <c r="A710">
        <f>ROW(Source!A246)</f>
        <v>246</v>
      </c>
      <c r="B710">
        <v>85260822</v>
      </c>
      <c r="C710">
        <v>85263985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754</v>
      </c>
      <c r="J710" t="s">
        <v>181</v>
      </c>
      <c r="K710" t="s">
        <v>755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181</v>
      </c>
      <c r="AT710">
        <v>0.26</v>
      </c>
      <c r="AU710" t="s">
        <v>370</v>
      </c>
      <c r="AV710">
        <v>2</v>
      </c>
      <c r="AW710">
        <v>2</v>
      </c>
      <c r="AX710">
        <v>85263996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181</v>
      </c>
      <c r="DE710" t="s">
        <v>181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181</v>
      </c>
      <c r="DM710">
        <v>0</v>
      </c>
      <c r="DN710" t="s">
        <v>181</v>
      </c>
      <c r="DO710">
        <v>0</v>
      </c>
    </row>
    <row r="711" spans="1:119">
      <c r="A711">
        <f>ROW(Source!A246)</f>
        <v>246</v>
      </c>
      <c r="B711">
        <v>85260822</v>
      </c>
      <c r="C711">
        <v>85263985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55</v>
      </c>
      <c r="J711" t="s">
        <v>763</v>
      </c>
      <c r="K711" t="s">
        <v>56</v>
      </c>
      <c r="L711">
        <v>1368</v>
      </c>
      <c r="N711">
        <v>1011</v>
      </c>
      <c r="O711" t="s">
        <v>57</v>
      </c>
      <c r="P711" t="s">
        <v>57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181</v>
      </c>
      <c r="AT711">
        <v>0.13</v>
      </c>
      <c r="AU711" t="s">
        <v>370</v>
      </c>
      <c r="AV711">
        <v>1</v>
      </c>
      <c r="AW711">
        <v>2</v>
      </c>
      <c r="AX711">
        <v>85263997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</v>
      </c>
      <c r="CX711">
        <f>ROUND(Y711*Source!I246,7)</f>
        <v>0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181</v>
      </c>
      <c r="DE711" t="s">
        <v>181</v>
      </c>
      <c r="DF711">
        <f t="shared" si="243"/>
        <v>0</v>
      </c>
      <c r="DG711">
        <f t="shared" si="244"/>
        <v>0</v>
      </c>
      <c r="DH711">
        <f t="shared" si="241"/>
        <v>0</v>
      </c>
      <c r="DI711">
        <f t="shared" si="242"/>
        <v>0</v>
      </c>
      <c r="DJ711">
        <f>DG711+DH711</f>
        <v>0</v>
      </c>
      <c r="DK711">
        <v>1</v>
      </c>
      <c r="DL711" t="s">
        <v>58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85260822</v>
      </c>
      <c r="C712">
        <v>85263985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83</v>
      </c>
      <c r="J712" t="s">
        <v>757</v>
      </c>
      <c r="K712" t="s">
        <v>84</v>
      </c>
      <c r="L712">
        <v>1368</v>
      </c>
      <c r="N712">
        <v>1011</v>
      </c>
      <c r="O712" t="s">
        <v>57</v>
      </c>
      <c r="P712" t="s">
        <v>57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181</v>
      </c>
      <c r="AT712">
        <v>0.13</v>
      </c>
      <c r="AU712" t="s">
        <v>370</v>
      </c>
      <c r="AV712">
        <v>1</v>
      </c>
      <c r="AW712">
        <v>2</v>
      </c>
      <c r="AX712">
        <v>85263998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</v>
      </c>
      <c r="CX712">
        <f>ROUND(Y712*Source!I246,7)</f>
        <v>0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181</v>
      </c>
      <c r="DE712" t="s">
        <v>181</v>
      </c>
      <c r="DF712">
        <f t="shared" si="243"/>
        <v>0</v>
      </c>
      <c r="DG712">
        <f t="shared" si="244"/>
        <v>0</v>
      </c>
      <c r="DH712">
        <f t="shared" si="241"/>
        <v>0</v>
      </c>
      <c r="DI712">
        <f t="shared" si="242"/>
        <v>0</v>
      </c>
      <c r="DJ712">
        <f>DG712+DH712</f>
        <v>0</v>
      </c>
      <c r="DK712">
        <v>1</v>
      </c>
      <c r="DL712" t="s">
        <v>64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85260822</v>
      </c>
      <c r="C713">
        <v>85263985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777</v>
      </c>
      <c r="J713" t="s">
        <v>778</v>
      </c>
      <c r="K713" t="s">
        <v>779</v>
      </c>
      <c r="L713">
        <v>1368</v>
      </c>
      <c r="N713">
        <v>1011</v>
      </c>
      <c r="O713" t="s">
        <v>57</v>
      </c>
      <c r="P713" t="s">
        <v>57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181</v>
      </c>
      <c r="AT713">
        <v>2.7</v>
      </c>
      <c r="AU713" t="s">
        <v>370</v>
      </c>
      <c r="AV713">
        <v>1</v>
      </c>
      <c r="AW713">
        <v>2</v>
      </c>
      <c r="AX713">
        <v>85263999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181</v>
      </c>
      <c r="DE713" t="s">
        <v>181</v>
      </c>
      <c r="DF713">
        <f t="shared" si="243"/>
        <v>0</v>
      </c>
      <c r="DG713">
        <f t="shared" si="244"/>
        <v>0</v>
      </c>
      <c r="DH713">
        <f t="shared" si="241"/>
        <v>0</v>
      </c>
      <c r="DI713">
        <f t="shared" si="242"/>
        <v>0</v>
      </c>
      <c r="DJ713">
        <f>DG713+DH713</f>
        <v>0</v>
      </c>
      <c r="DK713">
        <v>1</v>
      </c>
      <c r="DL713" t="s">
        <v>181</v>
      </c>
      <c r="DM713">
        <v>0</v>
      </c>
      <c r="DN713" t="s">
        <v>181</v>
      </c>
      <c r="DO713">
        <v>0</v>
      </c>
    </row>
    <row r="714" spans="1:119">
      <c r="A714">
        <f>ROW(Source!A246)</f>
        <v>246</v>
      </c>
      <c r="B714">
        <v>85260822</v>
      </c>
      <c r="C714">
        <v>85263985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784</v>
      </c>
      <c r="J714" t="s">
        <v>785</v>
      </c>
      <c r="K714" t="s">
        <v>786</v>
      </c>
      <c r="L714">
        <v>1346</v>
      </c>
      <c r="N714">
        <v>1009</v>
      </c>
      <c r="O714" t="s">
        <v>88</v>
      </c>
      <c r="P714" t="s">
        <v>88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181</v>
      </c>
      <c r="AT714">
        <v>0.6</v>
      </c>
      <c r="AU714" t="s">
        <v>181</v>
      </c>
      <c r="AV714">
        <v>0</v>
      </c>
      <c r="AW714">
        <v>2</v>
      </c>
      <c r="AX714">
        <v>85264000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181</v>
      </c>
      <c r="DE714" t="s">
        <v>181</v>
      </c>
      <c r="DF714">
        <f>ROUND(ROUND(AE714*AI714,2)*CX714,2)</f>
        <v>0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0</v>
      </c>
      <c r="DK714">
        <v>0</v>
      </c>
      <c r="DL714" t="s">
        <v>181</v>
      </c>
      <c r="DM714">
        <v>0</v>
      </c>
      <c r="DN714" t="s">
        <v>181</v>
      </c>
      <c r="DO714">
        <v>0</v>
      </c>
    </row>
    <row r="715" spans="1:119">
      <c r="A715">
        <f>ROW(Source!A246)</f>
        <v>246</v>
      </c>
      <c r="B715">
        <v>85260822</v>
      </c>
      <c r="C715">
        <v>85263985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929</v>
      </c>
      <c r="J715" t="s">
        <v>930</v>
      </c>
      <c r="K715" t="s">
        <v>931</v>
      </c>
      <c r="L715">
        <v>1346</v>
      </c>
      <c r="N715">
        <v>1009</v>
      </c>
      <c r="O715" t="s">
        <v>88</v>
      </c>
      <c r="P715" t="s">
        <v>88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181</v>
      </c>
      <c r="AT715">
        <v>2</v>
      </c>
      <c r="AU715" t="s">
        <v>181</v>
      </c>
      <c r="AV715">
        <v>0</v>
      </c>
      <c r="AW715">
        <v>2</v>
      </c>
      <c r="AX715">
        <v>85264001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181</v>
      </c>
      <c r="DE715" t="s">
        <v>181</v>
      </c>
      <c r="DF715">
        <f>ROUND(ROUND(AE715*AI715,2)*CX715,2)</f>
        <v>0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0</v>
      </c>
      <c r="DK715">
        <v>0</v>
      </c>
      <c r="DL715" t="s">
        <v>181</v>
      </c>
      <c r="DM715">
        <v>0</v>
      </c>
      <c r="DN715" t="s">
        <v>181</v>
      </c>
      <c r="DO715">
        <v>0</v>
      </c>
    </row>
    <row r="716" spans="1:119">
      <c r="A716">
        <f>ROW(Source!A246)</f>
        <v>246</v>
      </c>
      <c r="B716">
        <v>85260822</v>
      </c>
      <c r="C716">
        <v>85263985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275</v>
      </c>
      <c r="J716" t="s">
        <v>181</v>
      </c>
      <c r="K716" t="s">
        <v>276</v>
      </c>
      <c r="L716">
        <v>3277935</v>
      </c>
      <c r="N716">
        <v>1013</v>
      </c>
      <c r="O716" t="s">
        <v>70</v>
      </c>
      <c r="P716" t="s">
        <v>70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181</v>
      </c>
      <c r="AT716">
        <v>2</v>
      </c>
      <c r="AU716" t="s">
        <v>181</v>
      </c>
      <c r="AV716">
        <v>0</v>
      </c>
      <c r="AW716">
        <v>2</v>
      </c>
      <c r="AX716">
        <v>85264002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181</v>
      </c>
      <c r="DE716" t="s">
        <v>181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181</v>
      </c>
      <c r="DM716">
        <v>0</v>
      </c>
      <c r="DN716" t="s">
        <v>181</v>
      </c>
      <c r="DO716">
        <v>0</v>
      </c>
    </row>
    <row r="717" spans="1:119">
      <c r="A717">
        <f>ROW(Source!A246)</f>
        <v>246</v>
      </c>
      <c r="B717">
        <v>85260822</v>
      </c>
      <c r="C717">
        <v>85263985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492</v>
      </c>
      <c r="J717" t="s">
        <v>181</v>
      </c>
      <c r="K717" t="s">
        <v>510</v>
      </c>
      <c r="L717">
        <v>1301</v>
      </c>
      <c r="N717">
        <v>1003</v>
      </c>
      <c r="O717" t="s">
        <v>494</v>
      </c>
      <c r="P717" t="s">
        <v>494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181</v>
      </c>
      <c r="AT717">
        <v>100</v>
      </c>
      <c r="AU717" t="s">
        <v>181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181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0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181</v>
      </c>
      <c r="DE717" t="s">
        <v>181</v>
      </c>
      <c r="DF717">
        <f t="shared" si="245"/>
        <v>0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0</v>
      </c>
      <c r="DK717">
        <v>0</v>
      </c>
      <c r="DL717" t="s">
        <v>181</v>
      </c>
      <c r="DM717">
        <v>0</v>
      </c>
      <c r="DN717" t="s">
        <v>181</v>
      </c>
      <c r="DO717">
        <v>0</v>
      </c>
    </row>
    <row r="718" spans="1:119">
      <c r="A718">
        <f>ROW(Source!A247)</f>
        <v>247</v>
      </c>
      <c r="B718">
        <v>85260757</v>
      </c>
      <c r="C718">
        <v>85263985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799</v>
      </c>
      <c r="J718" t="s">
        <v>181</v>
      </c>
      <c r="K718" t="s">
        <v>800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181</v>
      </c>
      <c r="AT718">
        <v>16.5</v>
      </c>
      <c r="AU718" t="s">
        <v>370</v>
      </c>
      <c r="AV718">
        <v>1</v>
      </c>
      <c r="AW718">
        <v>2</v>
      </c>
      <c r="AX718">
        <v>85263995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0</v>
      </c>
      <c r="CV718">
        <f>ROUND(Y718*Source!I247,7)</f>
        <v>0</v>
      </c>
      <c r="CW718">
        <v>0</v>
      </c>
      <c r="CX718">
        <f>ROUND(Y718*Source!I247,7)</f>
        <v>0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181</v>
      </c>
      <c r="DE718" t="s">
        <v>181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0</v>
      </c>
      <c r="DJ718">
        <f>DI718</f>
        <v>0</v>
      </c>
      <c r="DK718">
        <v>1</v>
      </c>
      <c r="DL718" t="s">
        <v>181</v>
      </c>
      <c r="DM718">
        <v>0</v>
      </c>
      <c r="DN718" t="s">
        <v>181</v>
      </c>
      <c r="DO718">
        <v>0</v>
      </c>
    </row>
    <row r="719" spans="1:119">
      <c r="A719">
        <f>ROW(Source!A247)</f>
        <v>247</v>
      </c>
      <c r="B719">
        <v>85260757</v>
      </c>
      <c r="C719">
        <v>85263985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754</v>
      </c>
      <c r="J719" t="s">
        <v>181</v>
      </c>
      <c r="K719" t="s">
        <v>755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181</v>
      </c>
      <c r="AT719">
        <v>0.26</v>
      </c>
      <c r="AU719" t="s">
        <v>370</v>
      </c>
      <c r="AV719">
        <v>2</v>
      </c>
      <c r="AW719">
        <v>2</v>
      </c>
      <c r="AX719">
        <v>85263996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181</v>
      </c>
      <c r="DE719" t="s">
        <v>181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181</v>
      </c>
      <c r="DM719">
        <v>0</v>
      </c>
      <c r="DN719" t="s">
        <v>181</v>
      </c>
      <c r="DO719">
        <v>0</v>
      </c>
    </row>
    <row r="720" spans="1:119">
      <c r="A720">
        <f>ROW(Source!A247)</f>
        <v>247</v>
      </c>
      <c r="B720">
        <v>85260757</v>
      </c>
      <c r="C720">
        <v>85263985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55</v>
      </c>
      <c r="J720" t="s">
        <v>763</v>
      </c>
      <c r="K720" t="s">
        <v>56</v>
      </c>
      <c r="L720">
        <v>1368</v>
      </c>
      <c r="N720">
        <v>1011</v>
      </c>
      <c r="O720" t="s">
        <v>57</v>
      </c>
      <c r="P720" t="s">
        <v>57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181</v>
      </c>
      <c r="AT720">
        <v>0.13</v>
      </c>
      <c r="AU720" t="s">
        <v>370</v>
      </c>
      <c r="AV720">
        <v>1</v>
      </c>
      <c r="AW720">
        <v>2</v>
      </c>
      <c r="AX720">
        <v>85263997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</v>
      </c>
      <c r="CX720">
        <f>ROUND(Y720*Source!I247,7)</f>
        <v>0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181</v>
      </c>
      <c r="DE720" t="s">
        <v>181</v>
      </c>
      <c r="DF720">
        <f t="shared" si="245"/>
        <v>0</v>
      </c>
      <c r="DG720">
        <f t="shared" si="244"/>
        <v>0</v>
      </c>
      <c r="DH720">
        <f t="shared" si="241"/>
        <v>0</v>
      </c>
      <c r="DI720">
        <f t="shared" si="242"/>
        <v>0</v>
      </c>
      <c r="DJ720">
        <f>DG720+DH720</f>
        <v>0</v>
      </c>
      <c r="DK720">
        <v>1</v>
      </c>
      <c r="DL720" t="s">
        <v>58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85260757</v>
      </c>
      <c r="C721">
        <v>85263985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83</v>
      </c>
      <c r="J721" t="s">
        <v>757</v>
      </c>
      <c r="K721" t="s">
        <v>84</v>
      </c>
      <c r="L721">
        <v>1368</v>
      </c>
      <c r="N721">
        <v>1011</v>
      </c>
      <c r="O721" t="s">
        <v>57</v>
      </c>
      <c r="P721" t="s">
        <v>57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181</v>
      </c>
      <c r="AT721">
        <v>0.13</v>
      </c>
      <c r="AU721" t="s">
        <v>370</v>
      </c>
      <c r="AV721">
        <v>1</v>
      </c>
      <c r="AW721">
        <v>2</v>
      </c>
      <c r="AX721">
        <v>85263998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</v>
      </c>
      <c r="CX721">
        <f>ROUND(Y721*Source!I247,7)</f>
        <v>0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181</v>
      </c>
      <c r="DE721" t="s">
        <v>181</v>
      </c>
      <c r="DF721">
        <f t="shared" si="245"/>
        <v>0</v>
      </c>
      <c r="DG721">
        <f t="shared" si="244"/>
        <v>0</v>
      </c>
      <c r="DH721">
        <f t="shared" si="241"/>
        <v>0</v>
      </c>
      <c r="DI721">
        <f t="shared" si="242"/>
        <v>0</v>
      </c>
      <c r="DJ721">
        <f>DG721+DH721</f>
        <v>0</v>
      </c>
      <c r="DK721">
        <v>1</v>
      </c>
      <c r="DL721" t="s">
        <v>64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85260757</v>
      </c>
      <c r="C722">
        <v>85263985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777</v>
      </c>
      <c r="J722" t="s">
        <v>778</v>
      </c>
      <c r="K722" t="s">
        <v>779</v>
      </c>
      <c r="L722">
        <v>1368</v>
      </c>
      <c r="N722">
        <v>1011</v>
      </c>
      <c r="O722" t="s">
        <v>57</v>
      </c>
      <c r="P722" t="s">
        <v>57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181</v>
      </c>
      <c r="AT722">
        <v>2.7</v>
      </c>
      <c r="AU722" t="s">
        <v>370</v>
      </c>
      <c r="AV722">
        <v>1</v>
      </c>
      <c r="AW722">
        <v>2</v>
      </c>
      <c r="AX722">
        <v>85263999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181</v>
      </c>
      <c r="DE722" t="s">
        <v>181</v>
      </c>
      <c r="DF722">
        <f t="shared" si="245"/>
        <v>0</v>
      </c>
      <c r="DG722">
        <f t="shared" si="244"/>
        <v>0</v>
      </c>
      <c r="DH722">
        <f t="shared" si="241"/>
        <v>0</v>
      </c>
      <c r="DI722">
        <f t="shared" si="242"/>
        <v>0</v>
      </c>
      <c r="DJ722">
        <f>DG722+DH722</f>
        <v>0</v>
      </c>
      <c r="DK722">
        <v>1</v>
      </c>
      <c r="DL722" t="s">
        <v>181</v>
      </c>
      <c r="DM722">
        <v>0</v>
      </c>
      <c r="DN722" t="s">
        <v>181</v>
      </c>
      <c r="DO722">
        <v>0</v>
      </c>
    </row>
    <row r="723" spans="1:119">
      <c r="A723">
        <f>ROW(Source!A247)</f>
        <v>247</v>
      </c>
      <c r="B723">
        <v>85260757</v>
      </c>
      <c r="C723">
        <v>85263985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784</v>
      </c>
      <c r="J723" t="s">
        <v>785</v>
      </c>
      <c r="K723" t="s">
        <v>786</v>
      </c>
      <c r="L723">
        <v>1346</v>
      </c>
      <c r="N723">
        <v>1009</v>
      </c>
      <c r="O723" t="s">
        <v>88</v>
      </c>
      <c r="P723" t="s">
        <v>88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181</v>
      </c>
      <c r="AT723">
        <v>0.6</v>
      </c>
      <c r="AU723" t="s">
        <v>181</v>
      </c>
      <c r="AV723">
        <v>0</v>
      </c>
      <c r="AW723">
        <v>2</v>
      </c>
      <c r="AX723">
        <v>85264000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181</v>
      </c>
      <c r="DE723" t="s">
        <v>181</v>
      </c>
      <c r="DF723">
        <f>ROUND(ROUND(AE723*AI723,2)*CX723,2)</f>
        <v>0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0</v>
      </c>
      <c r="DK723">
        <v>0</v>
      </c>
      <c r="DL723" t="s">
        <v>181</v>
      </c>
      <c r="DM723">
        <v>0</v>
      </c>
      <c r="DN723" t="s">
        <v>181</v>
      </c>
      <c r="DO723">
        <v>0</v>
      </c>
    </row>
    <row r="724" spans="1:119">
      <c r="A724">
        <f>ROW(Source!A247)</f>
        <v>247</v>
      </c>
      <c r="B724">
        <v>85260757</v>
      </c>
      <c r="C724">
        <v>85263985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929</v>
      </c>
      <c r="J724" t="s">
        <v>930</v>
      </c>
      <c r="K724" t="s">
        <v>931</v>
      </c>
      <c r="L724">
        <v>1346</v>
      </c>
      <c r="N724">
        <v>1009</v>
      </c>
      <c r="O724" t="s">
        <v>88</v>
      </c>
      <c r="P724" t="s">
        <v>88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181</v>
      </c>
      <c r="AT724">
        <v>2</v>
      </c>
      <c r="AU724" t="s">
        <v>181</v>
      </c>
      <c r="AV724">
        <v>0</v>
      </c>
      <c r="AW724">
        <v>2</v>
      </c>
      <c r="AX724">
        <v>85264001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181</v>
      </c>
      <c r="DE724" t="s">
        <v>181</v>
      </c>
      <c r="DF724">
        <f>ROUND(ROUND(AE724*AI724,2)*CX724,2)</f>
        <v>0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0</v>
      </c>
      <c r="DK724">
        <v>0</v>
      </c>
      <c r="DL724" t="s">
        <v>181</v>
      </c>
      <c r="DM724">
        <v>0</v>
      </c>
      <c r="DN724" t="s">
        <v>181</v>
      </c>
      <c r="DO724">
        <v>0</v>
      </c>
    </row>
    <row r="725" spans="1:119">
      <c r="A725">
        <f>ROW(Source!A247)</f>
        <v>247</v>
      </c>
      <c r="B725">
        <v>85260757</v>
      </c>
      <c r="C725">
        <v>85263985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275</v>
      </c>
      <c r="J725" t="s">
        <v>181</v>
      </c>
      <c r="K725" t="s">
        <v>276</v>
      </c>
      <c r="L725">
        <v>3277935</v>
      </c>
      <c r="N725">
        <v>1013</v>
      </c>
      <c r="O725" t="s">
        <v>70</v>
      </c>
      <c r="P725" t="s">
        <v>70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181</v>
      </c>
      <c r="AT725">
        <v>2</v>
      </c>
      <c r="AU725" t="s">
        <v>181</v>
      </c>
      <c r="AV725">
        <v>0</v>
      </c>
      <c r="AW725">
        <v>2</v>
      </c>
      <c r="AX725">
        <v>85264002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181</v>
      </c>
      <c r="DE725" t="s">
        <v>181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181</v>
      </c>
      <c r="DM725">
        <v>0</v>
      </c>
      <c r="DN725" t="s">
        <v>181</v>
      </c>
      <c r="DO725">
        <v>0</v>
      </c>
    </row>
    <row r="726" spans="1:119">
      <c r="A726">
        <f>ROW(Source!A247)</f>
        <v>247</v>
      </c>
      <c r="B726">
        <v>85260757</v>
      </c>
      <c r="C726">
        <v>85263985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492</v>
      </c>
      <c r="J726" t="s">
        <v>181</v>
      </c>
      <c r="K726" t="s">
        <v>510</v>
      </c>
      <c r="L726">
        <v>1301</v>
      </c>
      <c r="N726">
        <v>1003</v>
      </c>
      <c r="O726" t="s">
        <v>494</v>
      </c>
      <c r="P726" t="s">
        <v>494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181</v>
      </c>
      <c r="AT726">
        <v>100</v>
      </c>
      <c r="AU726" t="s">
        <v>181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181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0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181</v>
      </c>
      <c r="DE726" t="s">
        <v>181</v>
      </c>
      <c r="DF726">
        <f t="shared" si="246"/>
        <v>0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0</v>
      </c>
      <c r="DK726">
        <v>0</v>
      </c>
      <c r="DL726" t="s">
        <v>181</v>
      </c>
      <c r="DM726">
        <v>0</v>
      </c>
      <c r="DN726" t="s">
        <v>181</v>
      </c>
      <c r="DO726">
        <v>0</v>
      </c>
    </row>
    <row r="727" spans="1:119">
      <c r="A727">
        <f>ROW(Source!A252)</f>
        <v>252</v>
      </c>
      <c r="B727">
        <v>85260822</v>
      </c>
      <c r="C727">
        <v>85264005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932</v>
      </c>
      <c r="J727" t="s">
        <v>181</v>
      </c>
      <c r="K727" t="s">
        <v>933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181</v>
      </c>
      <c r="AT727">
        <v>3.91</v>
      </c>
      <c r="AU727" t="s">
        <v>370</v>
      </c>
      <c r="AV727">
        <v>1</v>
      </c>
      <c r="AW727">
        <v>2</v>
      </c>
      <c r="AX727">
        <v>85264013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0</v>
      </c>
      <c r="CV727">
        <f>ROUND(Y727*Source!I252,7)</f>
        <v>0</v>
      </c>
      <c r="CW727">
        <v>0</v>
      </c>
      <c r="CX727">
        <f>ROUND(Y727*Source!I252,7)</f>
        <v>0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181</v>
      </c>
      <c r="DE727" t="s">
        <v>181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0</v>
      </c>
      <c r="DJ727">
        <f>DI727</f>
        <v>0</v>
      </c>
      <c r="DK727">
        <v>1</v>
      </c>
      <c r="DL727" t="s">
        <v>181</v>
      </c>
      <c r="DM727">
        <v>0</v>
      </c>
      <c r="DN727" t="s">
        <v>181</v>
      </c>
      <c r="DO727">
        <v>0</v>
      </c>
    </row>
    <row r="728" spans="1:119">
      <c r="A728">
        <f>ROW(Source!A252)</f>
        <v>252</v>
      </c>
      <c r="B728">
        <v>85260822</v>
      </c>
      <c r="C728">
        <v>85264005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754</v>
      </c>
      <c r="J728" t="s">
        <v>181</v>
      </c>
      <c r="K728" t="s">
        <v>755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181</v>
      </c>
      <c r="AT728">
        <v>0.04</v>
      </c>
      <c r="AU728" t="s">
        <v>370</v>
      </c>
      <c r="AV728">
        <v>2</v>
      </c>
      <c r="AW728">
        <v>2</v>
      </c>
      <c r="AX728">
        <v>85264014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0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181</v>
      </c>
      <c r="DE728" t="s">
        <v>181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181</v>
      </c>
      <c r="DM728">
        <v>0</v>
      </c>
      <c r="DN728" t="s">
        <v>181</v>
      </c>
      <c r="DO728">
        <v>0</v>
      </c>
    </row>
    <row r="729" spans="1:119">
      <c r="A729">
        <f>ROW(Source!A252)</f>
        <v>252</v>
      </c>
      <c r="B729">
        <v>85260822</v>
      </c>
      <c r="C729">
        <v>85264005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934</v>
      </c>
      <c r="J729" t="s">
        <v>935</v>
      </c>
      <c r="K729" t="s">
        <v>936</v>
      </c>
      <c r="L729">
        <v>1368</v>
      </c>
      <c r="N729">
        <v>1011</v>
      </c>
      <c r="O729" t="s">
        <v>57</v>
      </c>
      <c r="P729" t="s">
        <v>57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181</v>
      </c>
      <c r="AT729">
        <v>0.01</v>
      </c>
      <c r="AU729" t="s">
        <v>370</v>
      </c>
      <c r="AV729">
        <v>1</v>
      </c>
      <c r="AW729">
        <v>2</v>
      </c>
      <c r="AX729">
        <v>85264015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0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181</v>
      </c>
      <c r="DE729" t="s">
        <v>181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181</v>
      </c>
      <c r="DM729">
        <v>0</v>
      </c>
      <c r="DN729" t="s">
        <v>181</v>
      </c>
      <c r="DO729">
        <v>0</v>
      </c>
    </row>
    <row r="730" spans="1:119">
      <c r="A730">
        <f>ROW(Source!A252)</f>
        <v>252</v>
      </c>
      <c r="B730">
        <v>85260822</v>
      </c>
      <c r="C730">
        <v>85264005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937</v>
      </c>
      <c r="J730" t="s">
        <v>938</v>
      </c>
      <c r="K730" t="s">
        <v>939</v>
      </c>
      <c r="L730">
        <v>1368</v>
      </c>
      <c r="N730">
        <v>1011</v>
      </c>
      <c r="O730" t="s">
        <v>57</v>
      </c>
      <c r="P730" t="s">
        <v>57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181</v>
      </c>
      <c r="AT730">
        <v>0.01</v>
      </c>
      <c r="AU730" t="s">
        <v>370</v>
      </c>
      <c r="AV730">
        <v>1</v>
      </c>
      <c r="AW730">
        <v>2</v>
      </c>
      <c r="AX730">
        <v>85264016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0</v>
      </c>
      <c r="CX730">
        <f>ROUND(Y730*Source!I252,7)</f>
        <v>0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181</v>
      </c>
      <c r="DE730" t="s">
        <v>181</v>
      </c>
      <c r="DF730">
        <f t="shared" si="246"/>
        <v>0</v>
      </c>
      <c r="DG730">
        <f>ROUND(ROUND(AF730,2)*CX730,2)</f>
        <v>0</v>
      </c>
      <c r="DH730">
        <f t="shared" si="241"/>
        <v>0</v>
      </c>
      <c r="DI730">
        <f t="shared" si="242"/>
        <v>0</v>
      </c>
      <c r="DJ730">
        <f>DG730+DH730</f>
        <v>0</v>
      </c>
      <c r="DK730">
        <v>1</v>
      </c>
      <c r="DL730" t="s">
        <v>81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85260822</v>
      </c>
      <c r="C731">
        <v>85264005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83</v>
      </c>
      <c r="J731" t="s">
        <v>757</v>
      </c>
      <c r="K731" t="s">
        <v>84</v>
      </c>
      <c r="L731">
        <v>1368</v>
      </c>
      <c r="N731">
        <v>1011</v>
      </c>
      <c r="O731" t="s">
        <v>57</v>
      </c>
      <c r="P731" t="s">
        <v>57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181</v>
      </c>
      <c r="AT731">
        <v>0.03</v>
      </c>
      <c r="AU731" t="s">
        <v>370</v>
      </c>
      <c r="AV731">
        <v>1</v>
      </c>
      <c r="AW731">
        <v>2</v>
      </c>
      <c r="AX731">
        <v>85264017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0</v>
      </c>
      <c r="CX731">
        <f>ROUND(Y731*Source!I252,7)</f>
        <v>0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181</v>
      </c>
      <c r="DE731" t="s">
        <v>181</v>
      </c>
      <c r="DF731">
        <f t="shared" si="246"/>
        <v>0</v>
      </c>
      <c r="DG731">
        <f>ROUND(ROUND(AF731,2)*CX731,2)</f>
        <v>0</v>
      </c>
      <c r="DH731">
        <f t="shared" si="241"/>
        <v>0</v>
      </c>
      <c r="DI731">
        <f t="shared" si="242"/>
        <v>0</v>
      </c>
      <c r="DJ731">
        <f>DG731+DH731</f>
        <v>0</v>
      </c>
      <c r="DK731">
        <v>1</v>
      </c>
      <c r="DL731" t="s">
        <v>64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85260822</v>
      </c>
      <c r="C732">
        <v>85264005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940</v>
      </c>
      <c r="J732" t="s">
        <v>941</v>
      </c>
      <c r="K732" t="s">
        <v>942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181</v>
      </c>
      <c r="AT732">
        <v>1.12</v>
      </c>
      <c r="AU732" t="s">
        <v>370</v>
      </c>
      <c r="AV732">
        <v>1</v>
      </c>
      <c r="AW732">
        <v>2</v>
      </c>
      <c r="AX732">
        <v>85264018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181</v>
      </c>
      <c r="DE732" t="s">
        <v>181</v>
      </c>
      <c r="DF732">
        <f t="shared" si="246"/>
        <v>0</v>
      </c>
      <c r="DG732">
        <f>ROUND(ROUND(AF732*AJ732,2)*CX732,2)</f>
        <v>0</v>
      </c>
      <c r="DH732">
        <f t="shared" si="241"/>
        <v>0</v>
      </c>
      <c r="DI732">
        <f t="shared" si="242"/>
        <v>0</v>
      </c>
      <c r="DJ732">
        <f>DG732+DH732</f>
        <v>0</v>
      </c>
      <c r="DK732">
        <v>0</v>
      </c>
      <c r="DL732" t="s">
        <v>181</v>
      </c>
      <c r="DM732">
        <v>0</v>
      </c>
      <c r="DN732" t="s">
        <v>181</v>
      </c>
      <c r="DO732">
        <v>0</v>
      </c>
    </row>
    <row r="733" spans="1:119">
      <c r="A733">
        <f>ROW(Source!A252)</f>
        <v>252</v>
      </c>
      <c r="B733">
        <v>85260822</v>
      </c>
      <c r="C733">
        <v>85264005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943</v>
      </c>
      <c r="J733" t="s">
        <v>944</v>
      </c>
      <c r="K733" t="s">
        <v>945</v>
      </c>
      <c r="L733">
        <v>1346</v>
      </c>
      <c r="N733">
        <v>1009</v>
      </c>
      <c r="O733" t="s">
        <v>88</v>
      </c>
      <c r="P733" t="s">
        <v>88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181</v>
      </c>
      <c r="AT733">
        <v>1.3</v>
      </c>
      <c r="AU733" t="s">
        <v>181</v>
      </c>
      <c r="AV733">
        <v>0</v>
      </c>
      <c r="AW733">
        <v>2</v>
      </c>
      <c r="AX733">
        <v>85264020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181</v>
      </c>
      <c r="DE733" t="s">
        <v>181</v>
      </c>
      <c r="DF733">
        <f>ROUND(ROUND(AE733*AI733,2)*CX733,2)</f>
        <v>0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</v>
      </c>
      <c r="DK733">
        <v>0</v>
      </c>
      <c r="DL733" t="s">
        <v>181</v>
      </c>
      <c r="DM733">
        <v>0</v>
      </c>
      <c r="DN733" t="s">
        <v>181</v>
      </c>
      <c r="DO733">
        <v>0</v>
      </c>
    </row>
    <row r="734" spans="1:119">
      <c r="A734">
        <f>ROW(Source!A253)</f>
        <v>253</v>
      </c>
      <c r="B734">
        <v>85260757</v>
      </c>
      <c r="C734">
        <v>85264005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932</v>
      </c>
      <c r="J734" t="s">
        <v>181</v>
      </c>
      <c r="K734" t="s">
        <v>933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181</v>
      </c>
      <c r="AT734">
        <v>3.91</v>
      </c>
      <c r="AU734" t="s">
        <v>370</v>
      </c>
      <c r="AV734">
        <v>1</v>
      </c>
      <c r="AW734">
        <v>2</v>
      </c>
      <c r="AX734">
        <v>85264013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0</v>
      </c>
      <c r="CV734">
        <f>ROUND(Y734*Source!I253,7)</f>
        <v>0</v>
      </c>
      <c r="CW734">
        <v>0</v>
      </c>
      <c r="CX734">
        <f>ROUND(Y734*Source!I253,7)</f>
        <v>0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181</v>
      </c>
      <c r="DE734" t="s">
        <v>181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0</v>
      </c>
      <c r="DJ734">
        <f>DI734</f>
        <v>0</v>
      </c>
      <c r="DK734">
        <v>1</v>
      </c>
      <c r="DL734" t="s">
        <v>181</v>
      </c>
      <c r="DM734">
        <v>0</v>
      </c>
      <c r="DN734" t="s">
        <v>181</v>
      </c>
      <c r="DO734">
        <v>0</v>
      </c>
    </row>
    <row r="735" spans="1:119">
      <c r="A735">
        <f>ROW(Source!A253)</f>
        <v>253</v>
      </c>
      <c r="B735">
        <v>85260757</v>
      </c>
      <c r="C735">
        <v>85264005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754</v>
      </c>
      <c r="J735" t="s">
        <v>181</v>
      </c>
      <c r="K735" t="s">
        <v>755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181</v>
      </c>
      <c r="AT735">
        <v>0.04</v>
      </c>
      <c r="AU735" t="s">
        <v>370</v>
      </c>
      <c r="AV735">
        <v>2</v>
      </c>
      <c r="AW735">
        <v>2</v>
      </c>
      <c r="AX735">
        <v>85264014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0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181</v>
      </c>
      <c r="DE735" t="s">
        <v>181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181</v>
      </c>
      <c r="DM735">
        <v>0</v>
      </c>
      <c r="DN735" t="s">
        <v>181</v>
      </c>
      <c r="DO735">
        <v>0</v>
      </c>
    </row>
    <row r="736" spans="1:119">
      <c r="A736">
        <f>ROW(Source!A253)</f>
        <v>253</v>
      </c>
      <c r="B736">
        <v>85260757</v>
      </c>
      <c r="C736">
        <v>85264005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934</v>
      </c>
      <c r="J736" t="s">
        <v>935</v>
      </c>
      <c r="K736" t="s">
        <v>936</v>
      </c>
      <c r="L736">
        <v>1368</v>
      </c>
      <c r="N736">
        <v>1011</v>
      </c>
      <c r="O736" t="s">
        <v>57</v>
      </c>
      <c r="P736" t="s">
        <v>57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181</v>
      </c>
      <c r="AT736">
        <v>0.01</v>
      </c>
      <c r="AU736" t="s">
        <v>370</v>
      </c>
      <c r="AV736">
        <v>1</v>
      </c>
      <c r="AW736">
        <v>2</v>
      </c>
      <c r="AX736">
        <v>85264015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0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181</v>
      </c>
      <c r="DE736" t="s">
        <v>181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181</v>
      </c>
      <c r="DM736">
        <v>0</v>
      </c>
      <c r="DN736" t="s">
        <v>181</v>
      </c>
      <c r="DO736">
        <v>0</v>
      </c>
    </row>
    <row r="737" spans="1:119">
      <c r="A737">
        <f>ROW(Source!A253)</f>
        <v>253</v>
      </c>
      <c r="B737">
        <v>85260757</v>
      </c>
      <c r="C737">
        <v>85264005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937</v>
      </c>
      <c r="J737" t="s">
        <v>938</v>
      </c>
      <c r="K737" t="s">
        <v>939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181</v>
      </c>
      <c r="AT737">
        <v>0.01</v>
      </c>
      <c r="AU737" t="s">
        <v>370</v>
      </c>
      <c r="AV737">
        <v>1</v>
      </c>
      <c r="AW737">
        <v>2</v>
      </c>
      <c r="AX737">
        <v>85264016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0</v>
      </c>
      <c r="CX737">
        <f>ROUND(Y737*Source!I253,7)</f>
        <v>0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181</v>
      </c>
      <c r="DE737" t="s">
        <v>181</v>
      </c>
      <c r="DF737">
        <f t="shared" si="253"/>
        <v>0</v>
      </c>
      <c r="DG737">
        <f>ROUND(ROUND(AF737,2)*CX737,2)</f>
        <v>0</v>
      </c>
      <c r="DH737">
        <f t="shared" si="241"/>
        <v>0</v>
      </c>
      <c r="DI737">
        <f t="shared" si="242"/>
        <v>0</v>
      </c>
      <c r="DJ737">
        <f>DG737+DH737</f>
        <v>0</v>
      </c>
      <c r="DK737">
        <v>1</v>
      </c>
      <c r="DL737" t="s">
        <v>81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85260757</v>
      </c>
      <c r="C738">
        <v>85264005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83</v>
      </c>
      <c r="J738" t="s">
        <v>757</v>
      </c>
      <c r="K738" t="s">
        <v>84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181</v>
      </c>
      <c r="AT738">
        <v>0.03</v>
      </c>
      <c r="AU738" t="s">
        <v>370</v>
      </c>
      <c r="AV738">
        <v>1</v>
      </c>
      <c r="AW738">
        <v>2</v>
      </c>
      <c r="AX738">
        <v>85264017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0</v>
      </c>
      <c r="CX738">
        <f>ROUND(Y738*Source!I253,7)</f>
        <v>0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181</v>
      </c>
      <c r="DE738" t="s">
        <v>181</v>
      </c>
      <c r="DF738">
        <f t="shared" si="253"/>
        <v>0</v>
      </c>
      <c r="DG738">
        <f>ROUND(ROUND(AF738,2)*CX738,2)</f>
        <v>0</v>
      </c>
      <c r="DH738">
        <f t="shared" si="241"/>
        <v>0</v>
      </c>
      <c r="DI738">
        <f t="shared" si="242"/>
        <v>0</v>
      </c>
      <c r="DJ738">
        <f>DG738+DH738</f>
        <v>0</v>
      </c>
      <c r="DK738">
        <v>1</v>
      </c>
      <c r="DL738" t="s">
        <v>64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85260757</v>
      </c>
      <c r="C739">
        <v>85264005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940</v>
      </c>
      <c r="J739" t="s">
        <v>941</v>
      </c>
      <c r="K739" t="s">
        <v>942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181</v>
      </c>
      <c r="AT739">
        <v>1.12</v>
      </c>
      <c r="AU739" t="s">
        <v>370</v>
      </c>
      <c r="AV739">
        <v>1</v>
      </c>
      <c r="AW739">
        <v>2</v>
      </c>
      <c r="AX739">
        <v>85264018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181</v>
      </c>
      <c r="DE739" t="s">
        <v>181</v>
      </c>
      <c r="DF739">
        <f t="shared" si="253"/>
        <v>0</v>
      </c>
      <c r="DG739">
        <f>ROUND(ROUND(AF739*AJ739,2)*CX739,2)</f>
        <v>0</v>
      </c>
      <c r="DH739">
        <f t="shared" si="241"/>
        <v>0</v>
      </c>
      <c r="DI739">
        <f t="shared" si="242"/>
        <v>0</v>
      </c>
      <c r="DJ739">
        <f>DG739+DH739</f>
        <v>0</v>
      </c>
      <c r="DK739">
        <v>0</v>
      </c>
      <c r="DL739" t="s">
        <v>181</v>
      </c>
      <c r="DM739">
        <v>0</v>
      </c>
      <c r="DN739" t="s">
        <v>181</v>
      </c>
      <c r="DO739">
        <v>0</v>
      </c>
    </row>
    <row r="740" spans="1:119">
      <c r="A740">
        <f>ROW(Source!A253)</f>
        <v>253</v>
      </c>
      <c r="B740">
        <v>85260757</v>
      </c>
      <c r="C740">
        <v>85264005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943</v>
      </c>
      <c r="J740" t="s">
        <v>944</v>
      </c>
      <c r="K740" t="s">
        <v>945</v>
      </c>
      <c r="L740">
        <v>1346</v>
      </c>
      <c r="N740">
        <v>1009</v>
      </c>
      <c r="O740" t="s">
        <v>88</v>
      </c>
      <c r="P740" t="s">
        <v>88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181</v>
      </c>
      <c r="AT740">
        <v>1.3</v>
      </c>
      <c r="AU740" t="s">
        <v>181</v>
      </c>
      <c r="AV740">
        <v>0</v>
      </c>
      <c r="AW740">
        <v>2</v>
      </c>
      <c r="AX740">
        <v>85264020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181</v>
      </c>
      <c r="DE740" t="s">
        <v>181</v>
      </c>
      <c r="DF740">
        <f>ROUND(ROUND(AE740*AI740,2)*CX740,2)</f>
        <v>0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</v>
      </c>
      <c r="DK740">
        <v>0</v>
      </c>
      <c r="DL740" t="s">
        <v>181</v>
      </c>
      <c r="DM740">
        <v>0</v>
      </c>
      <c r="DN740" t="s">
        <v>181</v>
      </c>
      <c r="DO740">
        <v>0</v>
      </c>
    </row>
    <row r="741" spans="1:119">
      <c r="A741">
        <f>ROW(Source!A485)</f>
        <v>485</v>
      </c>
      <c r="B741">
        <v>85260822</v>
      </c>
      <c r="C741">
        <v>85264062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946</v>
      </c>
      <c r="J741" t="s">
        <v>181</v>
      </c>
      <c r="K741" t="s">
        <v>947</v>
      </c>
      <c r="L741">
        <v>1369</v>
      </c>
      <c r="N741">
        <v>1013</v>
      </c>
      <c r="O741" t="s">
        <v>99</v>
      </c>
      <c r="P741" t="s">
        <v>99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181</v>
      </c>
      <c r="AT741">
        <v>0.5</v>
      </c>
      <c r="AU741" t="s">
        <v>651</v>
      </c>
      <c r="AV741">
        <v>1</v>
      </c>
      <c r="AW741">
        <v>2</v>
      </c>
      <c r="AX741">
        <v>85264065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0</v>
      </c>
      <c r="CV741">
        <f>ROUND(Y741*Source!I485,7)</f>
        <v>0</v>
      </c>
      <c r="CW741">
        <v>0</v>
      </c>
      <c r="CX741">
        <f>ROUND(Y741*Source!I485,7)</f>
        <v>0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181</v>
      </c>
      <c r="DE741" t="s">
        <v>181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0</v>
      </c>
      <c r="DJ741">
        <f t="shared" ref="DJ741:DJ764" si="262">DI741</f>
        <v>0</v>
      </c>
      <c r="DK741">
        <v>1</v>
      </c>
      <c r="DL741" t="s">
        <v>181</v>
      </c>
      <c r="DM741">
        <v>0</v>
      </c>
      <c r="DN741" t="s">
        <v>181</v>
      </c>
      <c r="DO741">
        <v>0</v>
      </c>
    </row>
    <row r="742" spans="1:119">
      <c r="A742">
        <f>ROW(Source!A485)</f>
        <v>485</v>
      </c>
      <c r="B742">
        <v>85260822</v>
      </c>
      <c r="C742">
        <v>85264062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948</v>
      </c>
      <c r="J742" t="s">
        <v>181</v>
      </c>
      <c r="K742" t="s">
        <v>949</v>
      </c>
      <c r="L742">
        <v>1369</v>
      </c>
      <c r="N742">
        <v>1013</v>
      </c>
      <c r="O742" t="s">
        <v>99</v>
      </c>
      <c r="P742" t="s">
        <v>99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181</v>
      </c>
      <c r="AT742">
        <v>0.5</v>
      </c>
      <c r="AU742" t="s">
        <v>651</v>
      </c>
      <c r="AV742">
        <v>1</v>
      </c>
      <c r="AW742">
        <v>2</v>
      </c>
      <c r="AX742">
        <v>85264066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0</v>
      </c>
      <c r="CV742">
        <f>ROUND(Y742*Source!I485,7)</f>
        <v>0</v>
      </c>
      <c r="CW742">
        <v>0</v>
      </c>
      <c r="CX742">
        <f>ROUND(Y742*Source!I485,7)</f>
        <v>0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181</v>
      </c>
      <c r="DE742" t="s">
        <v>181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0</v>
      </c>
      <c r="DJ742">
        <f t="shared" si="262"/>
        <v>0</v>
      </c>
      <c r="DK742">
        <v>1</v>
      </c>
      <c r="DL742" t="s">
        <v>181</v>
      </c>
      <c r="DM742">
        <v>0</v>
      </c>
      <c r="DN742" t="s">
        <v>181</v>
      </c>
      <c r="DO742">
        <v>0</v>
      </c>
    </row>
    <row r="743" spans="1:119">
      <c r="A743">
        <f>ROW(Source!A486)</f>
        <v>486</v>
      </c>
      <c r="B743">
        <v>85260757</v>
      </c>
      <c r="C743">
        <v>85264062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946</v>
      </c>
      <c r="J743" t="s">
        <v>181</v>
      </c>
      <c r="K743" t="s">
        <v>947</v>
      </c>
      <c r="L743">
        <v>1369</v>
      </c>
      <c r="N743">
        <v>1013</v>
      </c>
      <c r="O743" t="s">
        <v>99</v>
      </c>
      <c r="P743" t="s">
        <v>99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181</v>
      </c>
      <c r="AT743">
        <v>0.5</v>
      </c>
      <c r="AU743" t="s">
        <v>651</v>
      </c>
      <c r="AV743">
        <v>1</v>
      </c>
      <c r="AW743">
        <v>2</v>
      </c>
      <c r="AX743">
        <v>85264065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0</v>
      </c>
      <c r="CV743">
        <f>ROUND(Y743*Source!I486,7)</f>
        <v>0</v>
      </c>
      <c r="CW743">
        <v>0</v>
      </c>
      <c r="CX743">
        <f>ROUND(Y743*Source!I486,7)</f>
        <v>0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181</v>
      </c>
      <c r="DE743" t="s">
        <v>181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0</v>
      </c>
      <c r="DJ743">
        <f t="shared" si="262"/>
        <v>0</v>
      </c>
      <c r="DK743">
        <v>1</v>
      </c>
      <c r="DL743" t="s">
        <v>181</v>
      </c>
      <c r="DM743">
        <v>0</v>
      </c>
      <c r="DN743" t="s">
        <v>181</v>
      </c>
      <c r="DO743">
        <v>0</v>
      </c>
    </row>
    <row r="744" spans="1:119">
      <c r="A744">
        <f>ROW(Source!A486)</f>
        <v>486</v>
      </c>
      <c r="B744">
        <v>85260757</v>
      </c>
      <c r="C744">
        <v>85264062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948</v>
      </c>
      <c r="J744" t="s">
        <v>181</v>
      </c>
      <c r="K744" t="s">
        <v>949</v>
      </c>
      <c r="L744">
        <v>1369</v>
      </c>
      <c r="N744">
        <v>1013</v>
      </c>
      <c r="O744" t="s">
        <v>99</v>
      </c>
      <c r="P744" t="s">
        <v>99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181</v>
      </c>
      <c r="AT744">
        <v>0.5</v>
      </c>
      <c r="AU744" t="s">
        <v>651</v>
      </c>
      <c r="AV744">
        <v>1</v>
      </c>
      <c r="AW744">
        <v>2</v>
      </c>
      <c r="AX744">
        <v>85264066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0</v>
      </c>
      <c r="CV744">
        <f>ROUND(Y744*Source!I486,7)</f>
        <v>0</v>
      </c>
      <c r="CW744">
        <v>0</v>
      </c>
      <c r="CX744">
        <f>ROUND(Y744*Source!I486,7)</f>
        <v>0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181</v>
      </c>
      <c r="DE744" t="s">
        <v>181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0</v>
      </c>
      <c r="DJ744">
        <f t="shared" si="262"/>
        <v>0</v>
      </c>
      <c r="DK744">
        <v>1</v>
      </c>
      <c r="DL744" t="s">
        <v>181</v>
      </c>
      <c r="DM744">
        <v>0</v>
      </c>
      <c r="DN744" t="s">
        <v>181</v>
      </c>
      <c r="DO744">
        <v>0</v>
      </c>
    </row>
    <row r="745" spans="1:119">
      <c r="A745">
        <f>ROW(Source!A487)</f>
        <v>487</v>
      </c>
      <c r="B745">
        <v>85260822</v>
      </c>
      <c r="C745">
        <v>85264067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946</v>
      </c>
      <c r="J745" t="s">
        <v>181</v>
      </c>
      <c r="K745" t="s">
        <v>947</v>
      </c>
      <c r="L745">
        <v>1369</v>
      </c>
      <c r="N745">
        <v>1013</v>
      </c>
      <c r="O745" t="s">
        <v>99</v>
      </c>
      <c r="P745" t="s">
        <v>99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181</v>
      </c>
      <c r="AT745">
        <v>6.48</v>
      </c>
      <c r="AU745" t="s">
        <v>651</v>
      </c>
      <c r="AV745">
        <v>1</v>
      </c>
      <c r="AW745">
        <v>2</v>
      </c>
      <c r="AX745">
        <v>85264070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0</v>
      </c>
      <c r="CV745">
        <f>ROUND(Y745*Source!I487,7)</f>
        <v>0</v>
      </c>
      <c r="CW745">
        <v>0</v>
      </c>
      <c r="CX745">
        <f>ROUND(Y745*Source!I487,7)</f>
        <v>0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181</v>
      </c>
      <c r="DE745" t="s">
        <v>181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0</v>
      </c>
      <c r="DJ745">
        <f t="shared" si="262"/>
        <v>0</v>
      </c>
      <c r="DK745">
        <v>1</v>
      </c>
      <c r="DL745" t="s">
        <v>181</v>
      </c>
      <c r="DM745">
        <v>0</v>
      </c>
      <c r="DN745" t="s">
        <v>181</v>
      </c>
      <c r="DO745">
        <v>0</v>
      </c>
    </row>
    <row r="746" spans="1:119">
      <c r="A746">
        <f>ROW(Source!A487)</f>
        <v>487</v>
      </c>
      <c r="B746">
        <v>85260822</v>
      </c>
      <c r="C746">
        <v>85264067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948</v>
      </c>
      <c r="J746" t="s">
        <v>181</v>
      </c>
      <c r="K746" t="s">
        <v>949</v>
      </c>
      <c r="L746">
        <v>1369</v>
      </c>
      <c r="N746">
        <v>1013</v>
      </c>
      <c r="O746" t="s">
        <v>99</v>
      </c>
      <c r="P746" t="s">
        <v>99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181</v>
      </c>
      <c r="AT746">
        <v>6.48</v>
      </c>
      <c r="AU746" t="s">
        <v>651</v>
      </c>
      <c r="AV746">
        <v>1</v>
      </c>
      <c r="AW746">
        <v>2</v>
      </c>
      <c r="AX746">
        <v>85264071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0</v>
      </c>
      <c r="CV746">
        <f>ROUND(Y746*Source!I487,7)</f>
        <v>0</v>
      </c>
      <c r="CW746">
        <v>0</v>
      </c>
      <c r="CX746">
        <f>ROUND(Y746*Source!I487,7)</f>
        <v>0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181</v>
      </c>
      <c r="DE746" t="s">
        <v>181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0</v>
      </c>
      <c r="DJ746">
        <f t="shared" si="262"/>
        <v>0</v>
      </c>
      <c r="DK746">
        <v>1</v>
      </c>
      <c r="DL746" t="s">
        <v>181</v>
      </c>
      <c r="DM746">
        <v>0</v>
      </c>
      <c r="DN746" t="s">
        <v>181</v>
      </c>
      <c r="DO746">
        <v>0</v>
      </c>
    </row>
    <row r="747" spans="1:119">
      <c r="A747">
        <f>ROW(Source!A488)</f>
        <v>488</v>
      </c>
      <c r="B747">
        <v>85260757</v>
      </c>
      <c r="C747">
        <v>85264067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946</v>
      </c>
      <c r="J747" t="s">
        <v>181</v>
      </c>
      <c r="K747" t="s">
        <v>947</v>
      </c>
      <c r="L747">
        <v>1369</v>
      </c>
      <c r="N747">
        <v>1013</v>
      </c>
      <c r="O747" t="s">
        <v>99</v>
      </c>
      <c r="P747" t="s">
        <v>99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181</v>
      </c>
      <c r="AT747">
        <v>6.48</v>
      </c>
      <c r="AU747" t="s">
        <v>651</v>
      </c>
      <c r="AV747">
        <v>1</v>
      </c>
      <c r="AW747">
        <v>2</v>
      </c>
      <c r="AX747">
        <v>85264070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0</v>
      </c>
      <c r="CV747">
        <f>ROUND(Y747*Source!I488,7)</f>
        <v>0</v>
      </c>
      <c r="CW747">
        <v>0</v>
      </c>
      <c r="CX747">
        <f>ROUND(Y747*Source!I488,7)</f>
        <v>0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181</v>
      </c>
      <c r="DE747" t="s">
        <v>181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0</v>
      </c>
      <c r="DJ747">
        <f t="shared" si="262"/>
        <v>0</v>
      </c>
      <c r="DK747">
        <v>1</v>
      </c>
      <c r="DL747" t="s">
        <v>181</v>
      </c>
      <c r="DM747">
        <v>0</v>
      </c>
      <c r="DN747" t="s">
        <v>181</v>
      </c>
      <c r="DO747">
        <v>0</v>
      </c>
    </row>
    <row r="748" spans="1:119">
      <c r="A748">
        <f>ROW(Source!A488)</f>
        <v>488</v>
      </c>
      <c r="B748">
        <v>85260757</v>
      </c>
      <c r="C748">
        <v>85264067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948</v>
      </c>
      <c r="J748" t="s">
        <v>181</v>
      </c>
      <c r="K748" t="s">
        <v>949</v>
      </c>
      <c r="L748">
        <v>1369</v>
      </c>
      <c r="N748">
        <v>1013</v>
      </c>
      <c r="O748" t="s">
        <v>99</v>
      </c>
      <c r="P748" t="s">
        <v>99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181</v>
      </c>
      <c r="AT748">
        <v>6.48</v>
      </c>
      <c r="AU748" t="s">
        <v>651</v>
      </c>
      <c r="AV748">
        <v>1</v>
      </c>
      <c r="AW748">
        <v>2</v>
      </c>
      <c r="AX748">
        <v>85264071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0</v>
      </c>
      <c r="CV748">
        <f>ROUND(Y748*Source!I488,7)</f>
        <v>0</v>
      </c>
      <c r="CW748">
        <v>0</v>
      </c>
      <c r="CX748">
        <f>ROUND(Y748*Source!I488,7)</f>
        <v>0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181</v>
      </c>
      <c r="DE748" t="s">
        <v>181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0</v>
      </c>
      <c r="DJ748">
        <f t="shared" si="262"/>
        <v>0</v>
      </c>
      <c r="DK748">
        <v>1</v>
      </c>
      <c r="DL748" t="s">
        <v>181</v>
      </c>
      <c r="DM748">
        <v>0</v>
      </c>
      <c r="DN748" t="s">
        <v>181</v>
      </c>
      <c r="DO748">
        <v>0</v>
      </c>
    </row>
    <row r="749" spans="1:119">
      <c r="A749">
        <f>ROW(Source!A489)</f>
        <v>489</v>
      </c>
      <c r="B749">
        <v>85260822</v>
      </c>
      <c r="C749">
        <v>85264072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946</v>
      </c>
      <c r="J749" t="s">
        <v>181</v>
      </c>
      <c r="K749" t="s">
        <v>947</v>
      </c>
      <c r="L749">
        <v>1369</v>
      </c>
      <c r="N749">
        <v>1013</v>
      </c>
      <c r="O749" t="s">
        <v>99</v>
      </c>
      <c r="P749" t="s">
        <v>99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181</v>
      </c>
      <c r="AT749">
        <v>0.41</v>
      </c>
      <c r="AU749" t="s">
        <v>651</v>
      </c>
      <c r="AV749">
        <v>1</v>
      </c>
      <c r="AW749">
        <v>2</v>
      </c>
      <c r="AX749">
        <v>85264075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0</v>
      </c>
      <c r="CV749">
        <f>ROUND(Y749*Source!I489,7)</f>
        <v>0</v>
      </c>
      <c r="CW749">
        <v>0</v>
      </c>
      <c r="CX749">
        <f>ROUND(Y749*Source!I489,7)</f>
        <v>0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181</v>
      </c>
      <c r="DE749" t="s">
        <v>181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0</v>
      </c>
      <c r="DJ749">
        <f t="shared" si="262"/>
        <v>0</v>
      </c>
      <c r="DK749">
        <v>1</v>
      </c>
      <c r="DL749" t="s">
        <v>181</v>
      </c>
      <c r="DM749">
        <v>0</v>
      </c>
      <c r="DN749" t="s">
        <v>181</v>
      </c>
      <c r="DO749">
        <v>0</v>
      </c>
    </row>
    <row r="750" spans="1:119">
      <c r="A750">
        <f>ROW(Source!A489)</f>
        <v>489</v>
      </c>
      <c r="B750">
        <v>85260822</v>
      </c>
      <c r="C750">
        <v>85264072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948</v>
      </c>
      <c r="J750" t="s">
        <v>181</v>
      </c>
      <c r="K750" t="s">
        <v>949</v>
      </c>
      <c r="L750">
        <v>1369</v>
      </c>
      <c r="N750">
        <v>1013</v>
      </c>
      <c r="O750" t="s">
        <v>99</v>
      </c>
      <c r="P750" t="s">
        <v>99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181</v>
      </c>
      <c r="AT750">
        <v>0.41</v>
      </c>
      <c r="AU750" t="s">
        <v>651</v>
      </c>
      <c r="AV750">
        <v>1</v>
      </c>
      <c r="AW750">
        <v>2</v>
      </c>
      <c r="AX750">
        <v>85264076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0</v>
      </c>
      <c r="CV750">
        <f>ROUND(Y750*Source!I489,7)</f>
        <v>0</v>
      </c>
      <c r="CW750">
        <v>0</v>
      </c>
      <c r="CX750">
        <f>ROUND(Y750*Source!I489,7)</f>
        <v>0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181</v>
      </c>
      <c r="DE750" t="s">
        <v>181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0</v>
      </c>
      <c r="DJ750">
        <f t="shared" si="262"/>
        <v>0</v>
      </c>
      <c r="DK750">
        <v>1</v>
      </c>
      <c r="DL750" t="s">
        <v>181</v>
      </c>
      <c r="DM750">
        <v>0</v>
      </c>
      <c r="DN750" t="s">
        <v>181</v>
      </c>
      <c r="DO750">
        <v>0</v>
      </c>
    </row>
    <row r="751" spans="1:119">
      <c r="A751">
        <f>ROW(Source!A490)</f>
        <v>490</v>
      </c>
      <c r="B751">
        <v>85260757</v>
      </c>
      <c r="C751">
        <v>85264072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946</v>
      </c>
      <c r="J751" t="s">
        <v>181</v>
      </c>
      <c r="K751" t="s">
        <v>947</v>
      </c>
      <c r="L751">
        <v>1369</v>
      </c>
      <c r="N751">
        <v>1013</v>
      </c>
      <c r="O751" t="s">
        <v>99</v>
      </c>
      <c r="P751" t="s">
        <v>99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181</v>
      </c>
      <c r="AT751">
        <v>0.41</v>
      </c>
      <c r="AU751" t="s">
        <v>651</v>
      </c>
      <c r="AV751">
        <v>1</v>
      </c>
      <c r="AW751">
        <v>2</v>
      </c>
      <c r="AX751">
        <v>85264075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0</v>
      </c>
      <c r="CV751">
        <f>ROUND(Y751*Source!I490,7)</f>
        <v>0</v>
      </c>
      <c r="CW751">
        <v>0</v>
      </c>
      <c r="CX751">
        <f>ROUND(Y751*Source!I490,7)</f>
        <v>0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181</v>
      </c>
      <c r="DE751" t="s">
        <v>181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0</v>
      </c>
      <c r="DJ751">
        <f t="shared" si="262"/>
        <v>0</v>
      </c>
      <c r="DK751">
        <v>1</v>
      </c>
      <c r="DL751" t="s">
        <v>181</v>
      </c>
      <c r="DM751">
        <v>0</v>
      </c>
      <c r="DN751" t="s">
        <v>181</v>
      </c>
      <c r="DO751">
        <v>0</v>
      </c>
    </row>
    <row r="752" spans="1:119">
      <c r="A752">
        <f>ROW(Source!A490)</f>
        <v>490</v>
      </c>
      <c r="B752">
        <v>85260757</v>
      </c>
      <c r="C752">
        <v>85264072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948</v>
      </c>
      <c r="J752" t="s">
        <v>181</v>
      </c>
      <c r="K752" t="s">
        <v>949</v>
      </c>
      <c r="L752">
        <v>1369</v>
      </c>
      <c r="N752">
        <v>1013</v>
      </c>
      <c r="O752" t="s">
        <v>99</v>
      </c>
      <c r="P752" t="s">
        <v>99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181</v>
      </c>
      <c r="AT752">
        <v>0.41</v>
      </c>
      <c r="AU752" t="s">
        <v>651</v>
      </c>
      <c r="AV752">
        <v>1</v>
      </c>
      <c r="AW752">
        <v>2</v>
      </c>
      <c r="AX752">
        <v>85264076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0</v>
      </c>
      <c r="CV752">
        <f>ROUND(Y752*Source!I490,7)</f>
        <v>0</v>
      </c>
      <c r="CW752">
        <v>0</v>
      </c>
      <c r="CX752">
        <f>ROUND(Y752*Source!I490,7)</f>
        <v>0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181</v>
      </c>
      <c r="DE752" t="s">
        <v>181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0</v>
      </c>
      <c r="DJ752">
        <f t="shared" si="262"/>
        <v>0</v>
      </c>
      <c r="DK752">
        <v>1</v>
      </c>
      <c r="DL752" t="s">
        <v>181</v>
      </c>
      <c r="DM752">
        <v>0</v>
      </c>
      <c r="DN752" t="s">
        <v>181</v>
      </c>
      <c r="DO752">
        <v>0</v>
      </c>
    </row>
    <row r="753" spans="1:119">
      <c r="A753">
        <f>ROW(Source!A491)</f>
        <v>491</v>
      </c>
      <c r="B753">
        <v>85260822</v>
      </c>
      <c r="C753">
        <v>85264077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946</v>
      </c>
      <c r="J753" t="s">
        <v>181</v>
      </c>
      <c r="K753" t="s">
        <v>947</v>
      </c>
      <c r="L753">
        <v>1369</v>
      </c>
      <c r="N753">
        <v>1013</v>
      </c>
      <c r="O753" t="s">
        <v>99</v>
      </c>
      <c r="P753" t="s">
        <v>99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181</v>
      </c>
      <c r="AT753">
        <v>0.16</v>
      </c>
      <c r="AU753" t="s">
        <v>651</v>
      </c>
      <c r="AV753">
        <v>1</v>
      </c>
      <c r="AW753">
        <v>2</v>
      </c>
      <c r="AX753">
        <v>85264080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0</v>
      </c>
      <c r="CV753">
        <f>ROUND(Y753*Source!I491,7)</f>
        <v>0</v>
      </c>
      <c r="CW753">
        <v>0</v>
      </c>
      <c r="CX753">
        <f>ROUND(Y753*Source!I491,7)</f>
        <v>0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181</v>
      </c>
      <c r="DE753" t="s">
        <v>181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0</v>
      </c>
      <c r="DJ753">
        <f t="shared" si="262"/>
        <v>0</v>
      </c>
      <c r="DK753">
        <v>1</v>
      </c>
      <c r="DL753" t="s">
        <v>181</v>
      </c>
      <c r="DM753">
        <v>0</v>
      </c>
      <c r="DN753" t="s">
        <v>181</v>
      </c>
      <c r="DO753">
        <v>0</v>
      </c>
    </row>
    <row r="754" spans="1:119">
      <c r="A754">
        <f>ROW(Source!A491)</f>
        <v>491</v>
      </c>
      <c r="B754">
        <v>85260822</v>
      </c>
      <c r="C754">
        <v>85264077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948</v>
      </c>
      <c r="J754" t="s">
        <v>181</v>
      </c>
      <c r="K754" t="s">
        <v>949</v>
      </c>
      <c r="L754">
        <v>1369</v>
      </c>
      <c r="N754">
        <v>1013</v>
      </c>
      <c r="O754" t="s">
        <v>99</v>
      </c>
      <c r="P754" t="s">
        <v>99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181</v>
      </c>
      <c r="AT754">
        <v>0.16</v>
      </c>
      <c r="AU754" t="s">
        <v>651</v>
      </c>
      <c r="AV754">
        <v>1</v>
      </c>
      <c r="AW754">
        <v>2</v>
      </c>
      <c r="AX754">
        <v>85264081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0</v>
      </c>
      <c r="CV754">
        <f>ROUND(Y754*Source!I491,7)</f>
        <v>0</v>
      </c>
      <c r="CW754">
        <v>0</v>
      </c>
      <c r="CX754">
        <f>ROUND(Y754*Source!I491,7)</f>
        <v>0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181</v>
      </c>
      <c r="DE754" t="s">
        <v>181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0</v>
      </c>
      <c r="DJ754">
        <f t="shared" si="262"/>
        <v>0</v>
      </c>
      <c r="DK754">
        <v>1</v>
      </c>
      <c r="DL754" t="s">
        <v>181</v>
      </c>
      <c r="DM754">
        <v>0</v>
      </c>
      <c r="DN754" t="s">
        <v>181</v>
      </c>
      <c r="DO754">
        <v>0</v>
      </c>
    </row>
    <row r="755" spans="1:119">
      <c r="A755">
        <f>ROW(Source!A492)</f>
        <v>492</v>
      </c>
      <c r="B755">
        <v>85260757</v>
      </c>
      <c r="C755">
        <v>85264077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946</v>
      </c>
      <c r="J755" t="s">
        <v>181</v>
      </c>
      <c r="K755" t="s">
        <v>947</v>
      </c>
      <c r="L755">
        <v>1369</v>
      </c>
      <c r="N755">
        <v>1013</v>
      </c>
      <c r="O755" t="s">
        <v>99</v>
      </c>
      <c r="P755" t="s">
        <v>99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181</v>
      </c>
      <c r="AT755">
        <v>0.16</v>
      </c>
      <c r="AU755" t="s">
        <v>651</v>
      </c>
      <c r="AV755">
        <v>1</v>
      </c>
      <c r="AW755">
        <v>2</v>
      </c>
      <c r="AX755">
        <v>85264080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0</v>
      </c>
      <c r="CV755">
        <f>ROUND(Y755*Source!I492,7)</f>
        <v>0</v>
      </c>
      <c r="CW755">
        <v>0</v>
      </c>
      <c r="CX755">
        <f>ROUND(Y755*Source!I492,7)</f>
        <v>0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181</v>
      </c>
      <c r="DE755" t="s">
        <v>181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0</v>
      </c>
      <c r="DJ755">
        <f t="shared" si="262"/>
        <v>0</v>
      </c>
      <c r="DK755">
        <v>1</v>
      </c>
      <c r="DL755" t="s">
        <v>181</v>
      </c>
      <c r="DM755">
        <v>0</v>
      </c>
      <c r="DN755" t="s">
        <v>181</v>
      </c>
      <c r="DO755">
        <v>0</v>
      </c>
    </row>
    <row r="756" spans="1:119">
      <c r="A756">
        <f>ROW(Source!A492)</f>
        <v>492</v>
      </c>
      <c r="B756">
        <v>85260757</v>
      </c>
      <c r="C756">
        <v>85264077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948</v>
      </c>
      <c r="J756" t="s">
        <v>181</v>
      </c>
      <c r="K756" t="s">
        <v>949</v>
      </c>
      <c r="L756">
        <v>1369</v>
      </c>
      <c r="N756">
        <v>1013</v>
      </c>
      <c r="O756" t="s">
        <v>99</v>
      </c>
      <c r="P756" t="s">
        <v>99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181</v>
      </c>
      <c r="AT756">
        <v>0.16</v>
      </c>
      <c r="AU756" t="s">
        <v>651</v>
      </c>
      <c r="AV756">
        <v>1</v>
      </c>
      <c r="AW756">
        <v>2</v>
      </c>
      <c r="AX756">
        <v>85264081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0</v>
      </c>
      <c r="CV756">
        <f>ROUND(Y756*Source!I492,7)</f>
        <v>0</v>
      </c>
      <c r="CW756">
        <v>0</v>
      </c>
      <c r="CX756">
        <f>ROUND(Y756*Source!I492,7)</f>
        <v>0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181</v>
      </c>
      <c r="DE756" t="s">
        <v>181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0</v>
      </c>
      <c r="DJ756">
        <f t="shared" si="262"/>
        <v>0</v>
      </c>
      <c r="DK756">
        <v>1</v>
      </c>
      <c r="DL756" t="s">
        <v>181</v>
      </c>
      <c r="DM756">
        <v>0</v>
      </c>
      <c r="DN756" t="s">
        <v>181</v>
      </c>
      <c r="DO756">
        <v>0</v>
      </c>
    </row>
    <row r="757" spans="1:119">
      <c r="A757">
        <f>ROW(Source!A493)</f>
        <v>493</v>
      </c>
      <c r="B757">
        <v>85260822</v>
      </c>
      <c r="C757">
        <v>85264082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946</v>
      </c>
      <c r="J757" t="s">
        <v>181</v>
      </c>
      <c r="K757" t="s">
        <v>947</v>
      </c>
      <c r="L757">
        <v>1369</v>
      </c>
      <c r="N757">
        <v>1013</v>
      </c>
      <c r="O757" t="s">
        <v>99</v>
      </c>
      <c r="P757" t="s">
        <v>99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181</v>
      </c>
      <c r="AT757">
        <v>0.5</v>
      </c>
      <c r="AU757" t="s">
        <v>651</v>
      </c>
      <c r="AV757">
        <v>1</v>
      </c>
      <c r="AW757">
        <v>2</v>
      </c>
      <c r="AX757">
        <v>85264085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0</v>
      </c>
      <c r="CV757">
        <f>ROUND(Y757*Source!I493,7)</f>
        <v>0</v>
      </c>
      <c r="CW757">
        <v>0</v>
      </c>
      <c r="CX757">
        <f>ROUND(Y757*Source!I493,7)</f>
        <v>0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181</v>
      </c>
      <c r="DE757" t="s">
        <v>181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0</v>
      </c>
      <c r="DJ757">
        <f t="shared" si="262"/>
        <v>0</v>
      </c>
      <c r="DK757">
        <v>1</v>
      </c>
      <c r="DL757" t="s">
        <v>181</v>
      </c>
      <c r="DM757">
        <v>0</v>
      </c>
      <c r="DN757" t="s">
        <v>181</v>
      </c>
      <c r="DO757">
        <v>0</v>
      </c>
    </row>
    <row r="758" spans="1:119">
      <c r="A758">
        <f>ROW(Source!A493)</f>
        <v>493</v>
      </c>
      <c r="B758">
        <v>85260822</v>
      </c>
      <c r="C758">
        <v>85264082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948</v>
      </c>
      <c r="J758" t="s">
        <v>181</v>
      </c>
      <c r="K758" t="s">
        <v>949</v>
      </c>
      <c r="L758">
        <v>1369</v>
      </c>
      <c r="N758">
        <v>1013</v>
      </c>
      <c r="O758" t="s">
        <v>99</v>
      </c>
      <c r="P758" t="s">
        <v>99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181</v>
      </c>
      <c r="AT758">
        <v>0.5</v>
      </c>
      <c r="AU758" t="s">
        <v>651</v>
      </c>
      <c r="AV758">
        <v>1</v>
      </c>
      <c r="AW758">
        <v>2</v>
      </c>
      <c r="AX758">
        <v>85264086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0</v>
      </c>
      <c r="CV758">
        <f>ROUND(Y758*Source!I493,7)</f>
        <v>0</v>
      </c>
      <c r="CW758">
        <v>0</v>
      </c>
      <c r="CX758">
        <f>ROUND(Y758*Source!I493,7)</f>
        <v>0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181</v>
      </c>
      <c r="DE758" t="s">
        <v>181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0</v>
      </c>
      <c r="DJ758">
        <f t="shared" si="262"/>
        <v>0</v>
      </c>
      <c r="DK758">
        <v>1</v>
      </c>
      <c r="DL758" t="s">
        <v>181</v>
      </c>
      <c r="DM758">
        <v>0</v>
      </c>
      <c r="DN758" t="s">
        <v>181</v>
      </c>
      <c r="DO758">
        <v>0</v>
      </c>
    </row>
    <row r="759" spans="1:119">
      <c r="A759">
        <f>ROW(Source!A494)</f>
        <v>494</v>
      </c>
      <c r="B759">
        <v>85260757</v>
      </c>
      <c r="C759">
        <v>85264082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946</v>
      </c>
      <c r="J759" t="s">
        <v>181</v>
      </c>
      <c r="K759" t="s">
        <v>947</v>
      </c>
      <c r="L759">
        <v>1369</v>
      </c>
      <c r="N759">
        <v>1013</v>
      </c>
      <c r="O759" t="s">
        <v>99</v>
      </c>
      <c r="P759" t="s">
        <v>99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181</v>
      </c>
      <c r="AT759">
        <v>0.5</v>
      </c>
      <c r="AU759" t="s">
        <v>651</v>
      </c>
      <c r="AV759">
        <v>1</v>
      </c>
      <c r="AW759">
        <v>2</v>
      </c>
      <c r="AX759">
        <v>85264085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0</v>
      </c>
      <c r="CV759">
        <f>ROUND(Y759*Source!I494,7)</f>
        <v>0</v>
      </c>
      <c r="CW759">
        <v>0</v>
      </c>
      <c r="CX759">
        <f>ROUND(Y759*Source!I494,7)</f>
        <v>0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181</v>
      </c>
      <c r="DE759" t="s">
        <v>181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0</v>
      </c>
      <c r="DJ759">
        <f t="shared" si="262"/>
        <v>0</v>
      </c>
      <c r="DK759">
        <v>1</v>
      </c>
      <c r="DL759" t="s">
        <v>181</v>
      </c>
      <c r="DM759">
        <v>0</v>
      </c>
      <c r="DN759" t="s">
        <v>181</v>
      </c>
      <c r="DO759">
        <v>0</v>
      </c>
    </row>
    <row r="760" spans="1:119">
      <c r="A760">
        <f>ROW(Source!A494)</f>
        <v>494</v>
      </c>
      <c r="B760">
        <v>85260757</v>
      </c>
      <c r="C760">
        <v>85264082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948</v>
      </c>
      <c r="J760" t="s">
        <v>181</v>
      </c>
      <c r="K760" t="s">
        <v>949</v>
      </c>
      <c r="L760">
        <v>1369</v>
      </c>
      <c r="N760">
        <v>1013</v>
      </c>
      <c r="O760" t="s">
        <v>99</v>
      </c>
      <c r="P760" t="s">
        <v>99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181</v>
      </c>
      <c r="AT760">
        <v>0.5</v>
      </c>
      <c r="AU760" t="s">
        <v>651</v>
      </c>
      <c r="AV760">
        <v>1</v>
      </c>
      <c r="AW760">
        <v>2</v>
      </c>
      <c r="AX760">
        <v>85264086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0</v>
      </c>
      <c r="CV760">
        <f>ROUND(Y760*Source!I494,7)</f>
        <v>0</v>
      </c>
      <c r="CW760">
        <v>0</v>
      </c>
      <c r="CX760">
        <f>ROUND(Y760*Source!I494,7)</f>
        <v>0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181</v>
      </c>
      <c r="DE760" t="s">
        <v>181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0</v>
      </c>
      <c r="DJ760">
        <f t="shared" si="262"/>
        <v>0</v>
      </c>
      <c r="DK760">
        <v>1</v>
      </c>
      <c r="DL760" t="s">
        <v>181</v>
      </c>
      <c r="DM760">
        <v>0</v>
      </c>
      <c r="DN760" t="s">
        <v>181</v>
      </c>
      <c r="DO760">
        <v>0</v>
      </c>
    </row>
    <row r="761" spans="1:119">
      <c r="A761">
        <f>ROW(Source!A495)</f>
        <v>495</v>
      </c>
      <c r="B761">
        <v>85260822</v>
      </c>
      <c r="C761">
        <v>85264087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102</v>
      </c>
      <c r="J761" t="s">
        <v>181</v>
      </c>
      <c r="K761" t="s">
        <v>103</v>
      </c>
      <c r="L761">
        <v>1369</v>
      </c>
      <c r="N761">
        <v>1013</v>
      </c>
      <c r="O761" t="s">
        <v>99</v>
      </c>
      <c r="P761" t="s">
        <v>99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181</v>
      </c>
      <c r="AT761">
        <v>1.35</v>
      </c>
      <c r="AU761" t="s">
        <v>674</v>
      </c>
      <c r="AV761">
        <v>1</v>
      </c>
      <c r="AW761">
        <v>2</v>
      </c>
      <c r="AX761">
        <v>85264090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181</v>
      </c>
      <c r="DE761" t="s">
        <v>181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181</v>
      </c>
      <c r="DM761">
        <v>0</v>
      </c>
      <c r="DN761" t="s">
        <v>181</v>
      </c>
      <c r="DO761">
        <v>0</v>
      </c>
    </row>
    <row r="762" spans="1:119">
      <c r="A762">
        <f>ROW(Source!A495)</f>
        <v>495</v>
      </c>
      <c r="B762">
        <v>85260822</v>
      </c>
      <c r="C762">
        <v>85264087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950</v>
      </c>
      <c r="J762" t="s">
        <v>181</v>
      </c>
      <c r="K762" t="s">
        <v>951</v>
      </c>
      <c r="L762">
        <v>1369</v>
      </c>
      <c r="N762">
        <v>1013</v>
      </c>
      <c r="O762" t="s">
        <v>99</v>
      </c>
      <c r="P762" t="s">
        <v>99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181</v>
      </c>
      <c r="AT762">
        <v>1.35</v>
      </c>
      <c r="AU762" t="s">
        <v>674</v>
      </c>
      <c r="AV762">
        <v>1</v>
      </c>
      <c r="AW762">
        <v>2</v>
      </c>
      <c r="AX762">
        <v>85264091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181</v>
      </c>
      <c r="DE762" t="s">
        <v>181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181</v>
      </c>
      <c r="DM762">
        <v>0</v>
      </c>
      <c r="DN762" t="s">
        <v>181</v>
      </c>
      <c r="DO762">
        <v>0</v>
      </c>
    </row>
    <row r="763" spans="1:119">
      <c r="A763">
        <f>ROW(Source!A496)</f>
        <v>496</v>
      </c>
      <c r="B763">
        <v>85260757</v>
      </c>
      <c r="C763">
        <v>85264087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102</v>
      </c>
      <c r="J763" t="s">
        <v>181</v>
      </c>
      <c r="K763" t="s">
        <v>103</v>
      </c>
      <c r="L763">
        <v>1369</v>
      </c>
      <c r="N763">
        <v>1013</v>
      </c>
      <c r="O763" t="s">
        <v>99</v>
      </c>
      <c r="P763" t="s">
        <v>99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181</v>
      </c>
      <c r="AT763">
        <v>1.35</v>
      </c>
      <c r="AU763" t="s">
        <v>674</v>
      </c>
      <c r="AV763">
        <v>1</v>
      </c>
      <c r="AW763">
        <v>2</v>
      </c>
      <c r="AX763">
        <v>85264090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181</v>
      </c>
      <c r="DE763" t="s">
        <v>181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181</v>
      </c>
      <c r="DM763">
        <v>0</v>
      </c>
      <c r="DN763" t="s">
        <v>181</v>
      </c>
      <c r="DO763">
        <v>0</v>
      </c>
    </row>
    <row r="764" spans="1:119">
      <c r="A764">
        <f>ROW(Source!A496)</f>
        <v>496</v>
      </c>
      <c r="B764">
        <v>85260757</v>
      </c>
      <c r="C764">
        <v>85264087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950</v>
      </c>
      <c r="J764" t="s">
        <v>181</v>
      </c>
      <c r="K764" t="s">
        <v>951</v>
      </c>
      <c r="L764">
        <v>1369</v>
      </c>
      <c r="N764">
        <v>1013</v>
      </c>
      <c r="O764" t="s">
        <v>99</v>
      </c>
      <c r="P764" t="s">
        <v>99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181</v>
      </c>
      <c r="AT764">
        <v>1.35</v>
      </c>
      <c r="AU764" t="s">
        <v>674</v>
      </c>
      <c r="AV764">
        <v>1</v>
      </c>
      <c r="AW764">
        <v>2</v>
      </c>
      <c r="AX764">
        <v>85264091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181</v>
      </c>
      <c r="DE764" t="s">
        <v>181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181</v>
      </c>
      <c r="DM764">
        <v>0</v>
      </c>
      <c r="DN764" t="s">
        <v>181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85263094</v>
      </c>
      <c r="C1">
        <v>85263089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752</v>
      </c>
      <c r="J1" t="s">
        <v>181</v>
      </c>
      <c r="K1" t="s">
        <v>753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213</v>
      </c>
      <c r="AG1">
        <v>2.8014</v>
      </c>
      <c r="AH1">
        <v>2</v>
      </c>
      <c r="AI1">
        <v>85263090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85263095</v>
      </c>
      <c r="C2">
        <v>85263089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754</v>
      </c>
      <c r="J2" t="s">
        <v>181</v>
      </c>
      <c r="K2" t="s">
        <v>755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213</v>
      </c>
      <c r="AG2">
        <v>0.759</v>
      </c>
      <c r="AH2">
        <v>2</v>
      </c>
      <c r="AI2">
        <v>85263091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85263096</v>
      </c>
      <c r="C3">
        <v>85263089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108</v>
      </c>
      <c r="J3" t="s">
        <v>756</v>
      </c>
      <c r="K3" t="s">
        <v>109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213</v>
      </c>
      <c r="AG3">
        <v>0.621</v>
      </c>
      <c r="AH3">
        <v>2</v>
      </c>
      <c r="AI3">
        <v>85263092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85263097</v>
      </c>
      <c r="C4">
        <v>85263089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83</v>
      </c>
      <c r="J4" t="s">
        <v>757</v>
      </c>
      <c r="K4" t="s">
        <v>84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213</v>
      </c>
      <c r="AG4">
        <v>0.138</v>
      </c>
      <c r="AH4">
        <v>2</v>
      </c>
      <c r="AI4">
        <v>85263093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85263094</v>
      </c>
      <c r="C5">
        <v>85263089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752</v>
      </c>
      <c r="J5" t="s">
        <v>181</v>
      </c>
      <c r="K5" t="s">
        <v>753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213</v>
      </c>
      <c r="AG5">
        <v>2.8014</v>
      </c>
      <c r="AH5">
        <v>2</v>
      </c>
      <c r="AI5">
        <v>85263090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85263095</v>
      </c>
      <c r="C6">
        <v>85263089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754</v>
      </c>
      <c r="J6" t="s">
        <v>181</v>
      </c>
      <c r="K6" t="s">
        <v>755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213</v>
      </c>
      <c r="AG6">
        <v>0.759</v>
      </c>
      <c r="AH6">
        <v>2</v>
      </c>
      <c r="AI6">
        <v>85263091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85263096</v>
      </c>
      <c r="C7">
        <v>85263089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108</v>
      </c>
      <c r="J7" t="s">
        <v>756</v>
      </c>
      <c r="K7" t="s">
        <v>109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213</v>
      </c>
      <c r="AG7">
        <v>0.621</v>
      </c>
      <c r="AH7">
        <v>2</v>
      </c>
      <c r="AI7">
        <v>85263092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85263097</v>
      </c>
      <c r="C8">
        <v>85263089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83</v>
      </c>
      <c r="J8" t="s">
        <v>757</v>
      </c>
      <c r="K8" t="s">
        <v>84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213</v>
      </c>
      <c r="AG8">
        <v>0.138</v>
      </c>
      <c r="AH8">
        <v>2</v>
      </c>
      <c r="AI8">
        <v>85263093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85263103</v>
      </c>
      <c r="C9">
        <v>85263098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758</v>
      </c>
      <c r="J9" t="s">
        <v>181</v>
      </c>
      <c r="K9" t="s">
        <v>759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213</v>
      </c>
      <c r="AG9">
        <v>1.7112</v>
      </c>
      <c r="AH9">
        <v>2</v>
      </c>
      <c r="AI9">
        <v>85263099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85263104</v>
      </c>
      <c r="C10">
        <v>85263098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754</v>
      </c>
      <c r="J10" t="s">
        <v>181</v>
      </c>
      <c r="K10" t="s">
        <v>755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213</v>
      </c>
      <c r="AG10">
        <v>1.518</v>
      </c>
      <c r="AH10">
        <v>2</v>
      </c>
      <c r="AI10">
        <v>85263100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85263105</v>
      </c>
      <c r="C11">
        <v>85263098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79</v>
      </c>
      <c r="J11" t="s">
        <v>760</v>
      </c>
      <c r="K11" t="s">
        <v>80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213</v>
      </c>
      <c r="AG11">
        <v>1.4352</v>
      </c>
      <c r="AH11">
        <v>2</v>
      </c>
      <c r="AI11">
        <v>85263101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85263106</v>
      </c>
      <c r="C12">
        <v>85263098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83</v>
      </c>
      <c r="J12" t="s">
        <v>757</v>
      </c>
      <c r="K12" t="s">
        <v>84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213</v>
      </c>
      <c r="AG12">
        <v>0.0828</v>
      </c>
      <c r="AH12">
        <v>2</v>
      </c>
      <c r="AI12">
        <v>85263102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85263103</v>
      </c>
      <c r="C13">
        <v>85263098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758</v>
      </c>
      <c r="J13" t="s">
        <v>181</v>
      </c>
      <c r="K13" t="s">
        <v>759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213</v>
      </c>
      <c r="AG13">
        <v>1.7112</v>
      </c>
      <c r="AH13">
        <v>2</v>
      </c>
      <c r="AI13">
        <v>85263099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85263104</v>
      </c>
      <c r="C14">
        <v>85263098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754</v>
      </c>
      <c r="J14" t="s">
        <v>181</v>
      </c>
      <c r="K14" t="s">
        <v>755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213</v>
      </c>
      <c r="AG14">
        <v>1.518</v>
      </c>
      <c r="AH14">
        <v>2</v>
      </c>
      <c r="AI14">
        <v>85263100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85263105</v>
      </c>
      <c r="C15">
        <v>85263098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79</v>
      </c>
      <c r="J15" t="s">
        <v>760</v>
      </c>
      <c r="K15" t="s">
        <v>80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213</v>
      </c>
      <c r="AG15">
        <v>1.4352</v>
      </c>
      <c r="AH15">
        <v>2</v>
      </c>
      <c r="AI15">
        <v>85263101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85263106</v>
      </c>
      <c r="C16">
        <v>85263098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83</v>
      </c>
      <c r="J16" t="s">
        <v>757</v>
      </c>
      <c r="K16" t="s">
        <v>84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213</v>
      </c>
      <c r="AG16">
        <v>0.0828</v>
      </c>
      <c r="AH16">
        <v>2</v>
      </c>
      <c r="AI16">
        <v>85263102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85263112</v>
      </c>
      <c r="C17">
        <v>85263107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181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213</v>
      </c>
      <c r="AG17">
        <v>0.276</v>
      </c>
      <c r="AH17">
        <v>2</v>
      </c>
      <c r="AI17">
        <v>85263108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85263113</v>
      </c>
      <c r="C18">
        <v>85263107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754</v>
      </c>
      <c r="J18" t="s">
        <v>181</v>
      </c>
      <c r="K18" t="s">
        <v>755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213</v>
      </c>
      <c r="AG18">
        <v>0.1518</v>
      </c>
      <c r="AH18">
        <v>2</v>
      </c>
      <c r="AI18">
        <v>85263109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85263114</v>
      </c>
      <c r="C19">
        <v>85263107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761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213</v>
      </c>
      <c r="AG19">
        <v>0.1518</v>
      </c>
      <c r="AH19">
        <v>2</v>
      </c>
      <c r="AI19">
        <v>85263110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85263115</v>
      </c>
      <c r="C20">
        <v>85263107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762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213</v>
      </c>
      <c r="AG20">
        <v>0.1518</v>
      </c>
      <c r="AH20">
        <v>2</v>
      </c>
      <c r="AI20">
        <v>85263111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85263112</v>
      </c>
      <c r="C21">
        <v>85263107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181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213</v>
      </c>
      <c r="AG21">
        <v>0.276</v>
      </c>
      <c r="AH21">
        <v>2</v>
      </c>
      <c r="AI21">
        <v>85263108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85263113</v>
      </c>
      <c r="C22">
        <v>85263107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754</v>
      </c>
      <c r="J22" t="s">
        <v>181</v>
      </c>
      <c r="K22" t="s">
        <v>755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213</v>
      </c>
      <c r="AG22">
        <v>0.1518</v>
      </c>
      <c r="AH22">
        <v>2</v>
      </c>
      <c r="AI22">
        <v>85263109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85263114</v>
      </c>
      <c r="C23">
        <v>85263107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761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213</v>
      </c>
      <c r="AG23">
        <v>0.1518</v>
      </c>
      <c r="AH23">
        <v>2</v>
      </c>
      <c r="AI23">
        <v>85263110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85263115</v>
      </c>
      <c r="C24">
        <v>85263107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762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213</v>
      </c>
      <c r="AG24">
        <v>0.1518</v>
      </c>
      <c r="AH24">
        <v>2</v>
      </c>
      <c r="AI24">
        <v>85263111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85263122</v>
      </c>
      <c r="C25">
        <v>85263116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181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213</v>
      </c>
      <c r="AG25">
        <v>0.5658</v>
      </c>
      <c r="AH25">
        <v>2</v>
      </c>
      <c r="AI25">
        <v>85263117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85263123</v>
      </c>
      <c r="C26">
        <v>85263116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754</v>
      </c>
      <c r="J26" t="s">
        <v>181</v>
      </c>
      <c r="K26" t="s">
        <v>755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213</v>
      </c>
      <c r="AG26">
        <v>0.6072</v>
      </c>
      <c r="AH26">
        <v>2</v>
      </c>
      <c r="AI26">
        <v>85263118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85263124</v>
      </c>
      <c r="C27">
        <v>85263116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763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213</v>
      </c>
      <c r="AG27">
        <v>0.3036</v>
      </c>
      <c r="AH27">
        <v>2</v>
      </c>
      <c r="AI27">
        <v>85263119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85263125</v>
      </c>
      <c r="C28">
        <v>85263116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761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213</v>
      </c>
      <c r="AG28">
        <v>0.3036</v>
      </c>
      <c r="AH28">
        <v>2</v>
      </c>
      <c r="AI28">
        <v>85263120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85263126</v>
      </c>
      <c r="C29">
        <v>85263116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762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213</v>
      </c>
      <c r="AG29">
        <v>0.3036</v>
      </c>
      <c r="AH29">
        <v>2</v>
      </c>
      <c r="AI29">
        <v>85263121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85263122</v>
      </c>
      <c r="C30">
        <v>85263116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181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213</v>
      </c>
      <c r="AG30">
        <v>0.5658</v>
      </c>
      <c r="AH30">
        <v>2</v>
      </c>
      <c r="AI30">
        <v>85263117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85263123</v>
      </c>
      <c r="C31">
        <v>85263116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754</v>
      </c>
      <c r="J31" t="s">
        <v>181</v>
      </c>
      <c r="K31" t="s">
        <v>755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213</v>
      </c>
      <c r="AG31">
        <v>0.6072</v>
      </c>
      <c r="AH31">
        <v>2</v>
      </c>
      <c r="AI31">
        <v>85263118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85263124</v>
      </c>
      <c r="C32">
        <v>85263116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763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213</v>
      </c>
      <c r="AG32">
        <v>0.3036</v>
      </c>
      <c r="AH32">
        <v>2</v>
      </c>
      <c r="AI32">
        <v>85263119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85263125</v>
      </c>
      <c r="C33">
        <v>85263116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761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213</v>
      </c>
      <c r="AG33">
        <v>0.3036</v>
      </c>
      <c r="AH33">
        <v>2</v>
      </c>
      <c r="AI33">
        <v>85263120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85263126</v>
      </c>
      <c r="C34">
        <v>85263116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762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213</v>
      </c>
      <c r="AG34">
        <v>0.3036</v>
      </c>
      <c r="AH34">
        <v>2</v>
      </c>
      <c r="AI34">
        <v>85263121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85263132</v>
      </c>
      <c r="C35">
        <v>85263127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758</v>
      </c>
      <c r="J35" t="s">
        <v>181</v>
      </c>
      <c r="K35" t="s">
        <v>759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213</v>
      </c>
      <c r="AG35">
        <v>1.1178</v>
      </c>
      <c r="AH35">
        <v>2</v>
      </c>
      <c r="AI35">
        <v>85263128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85263133</v>
      </c>
      <c r="C36">
        <v>85263127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754</v>
      </c>
      <c r="J36" t="s">
        <v>181</v>
      </c>
      <c r="K36" t="s">
        <v>755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213</v>
      </c>
      <c r="AG36">
        <v>0.6624</v>
      </c>
      <c r="AH36">
        <v>2</v>
      </c>
      <c r="AI36">
        <v>85263129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85263134</v>
      </c>
      <c r="C37">
        <v>85263127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79</v>
      </c>
      <c r="J37" t="s">
        <v>760</v>
      </c>
      <c r="K37" t="s">
        <v>80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213</v>
      </c>
      <c r="AG37">
        <v>0.6072</v>
      </c>
      <c r="AH37">
        <v>2</v>
      </c>
      <c r="AI37">
        <v>85263130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85263135</v>
      </c>
      <c r="C38">
        <v>85263127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83</v>
      </c>
      <c r="J38" t="s">
        <v>757</v>
      </c>
      <c r="K38" t="s">
        <v>84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213</v>
      </c>
      <c r="AG38">
        <v>0.0552</v>
      </c>
      <c r="AH38">
        <v>2</v>
      </c>
      <c r="AI38">
        <v>85263131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85263132</v>
      </c>
      <c r="C39">
        <v>85263127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758</v>
      </c>
      <c r="J39" t="s">
        <v>181</v>
      </c>
      <c r="K39" t="s">
        <v>759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213</v>
      </c>
      <c r="AG39">
        <v>1.1178</v>
      </c>
      <c r="AH39">
        <v>2</v>
      </c>
      <c r="AI39">
        <v>85263128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85263133</v>
      </c>
      <c r="C40">
        <v>85263127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754</v>
      </c>
      <c r="J40" t="s">
        <v>181</v>
      </c>
      <c r="K40" t="s">
        <v>755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213</v>
      </c>
      <c r="AG40">
        <v>0.6624</v>
      </c>
      <c r="AH40">
        <v>2</v>
      </c>
      <c r="AI40">
        <v>85263129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85263134</v>
      </c>
      <c r="C41">
        <v>85263127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79</v>
      </c>
      <c r="J41" t="s">
        <v>760</v>
      </c>
      <c r="K41" t="s">
        <v>80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213</v>
      </c>
      <c r="AG41">
        <v>0.6072</v>
      </c>
      <c r="AH41">
        <v>2</v>
      </c>
      <c r="AI41">
        <v>85263130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85263135</v>
      </c>
      <c r="C42">
        <v>85263127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83</v>
      </c>
      <c r="J42" t="s">
        <v>757</v>
      </c>
      <c r="K42" t="s">
        <v>84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213</v>
      </c>
      <c r="AG42">
        <v>0.0552</v>
      </c>
      <c r="AH42">
        <v>2</v>
      </c>
      <c r="AI42">
        <v>85263131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85263142</v>
      </c>
      <c r="C43">
        <v>85263136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758</v>
      </c>
      <c r="J43" t="s">
        <v>181</v>
      </c>
      <c r="K43" t="s">
        <v>759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213</v>
      </c>
      <c r="AG43">
        <v>2.415</v>
      </c>
      <c r="AH43">
        <v>2</v>
      </c>
      <c r="AI43">
        <v>85263137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85263143</v>
      </c>
      <c r="C44">
        <v>85263136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754</v>
      </c>
      <c r="J44" t="s">
        <v>181</v>
      </c>
      <c r="K44" t="s">
        <v>755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213</v>
      </c>
      <c r="AG44">
        <v>2.6082</v>
      </c>
      <c r="AH44">
        <v>2</v>
      </c>
      <c r="AI44">
        <v>85263138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85263144</v>
      </c>
      <c r="C45">
        <v>85263136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79</v>
      </c>
      <c r="J45" t="s">
        <v>760</v>
      </c>
      <c r="K45" t="s">
        <v>80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213</v>
      </c>
      <c r="AG45">
        <v>1.3248</v>
      </c>
      <c r="AH45">
        <v>2</v>
      </c>
      <c r="AI45">
        <v>85263139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85263145</v>
      </c>
      <c r="C46">
        <v>85263136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108</v>
      </c>
      <c r="J46" t="s">
        <v>756</v>
      </c>
      <c r="K46" t="s">
        <v>109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213</v>
      </c>
      <c r="AG46">
        <v>1.1592</v>
      </c>
      <c r="AH46">
        <v>2</v>
      </c>
      <c r="AI46">
        <v>85263140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85263146</v>
      </c>
      <c r="C47">
        <v>85263136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83</v>
      </c>
      <c r="J47" t="s">
        <v>757</v>
      </c>
      <c r="K47" t="s">
        <v>84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213</v>
      </c>
      <c r="AG47">
        <v>0.1242</v>
      </c>
      <c r="AH47">
        <v>2</v>
      </c>
      <c r="AI47">
        <v>85263141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85263142</v>
      </c>
      <c r="C48">
        <v>85263136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758</v>
      </c>
      <c r="J48" t="s">
        <v>181</v>
      </c>
      <c r="K48" t="s">
        <v>759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213</v>
      </c>
      <c r="AG48">
        <v>2.415</v>
      </c>
      <c r="AH48">
        <v>2</v>
      </c>
      <c r="AI48">
        <v>85263137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85263143</v>
      </c>
      <c r="C49">
        <v>85263136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754</v>
      </c>
      <c r="J49" t="s">
        <v>181</v>
      </c>
      <c r="K49" t="s">
        <v>755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213</v>
      </c>
      <c r="AG49">
        <v>2.6082</v>
      </c>
      <c r="AH49">
        <v>2</v>
      </c>
      <c r="AI49">
        <v>85263138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85263144</v>
      </c>
      <c r="C50">
        <v>85263136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79</v>
      </c>
      <c r="J50" t="s">
        <v>760</v>
      </c>
      <c r="K50" t="s">
        <v>80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213</v>
      </c>
      <c r="AG50">
        <v>1.3248</v>
      </c>
      <c r="AH50">
        <v>2</v>
      </c>
      <c r="AI50">
        <v>85263139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85263145</v>
      </c>
      <c r="C51">
        <v>85263136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108</v>
      </c>
      <c r="J51" t="s">
        <v>756</v>
      </c>
      <c r="K51" t="s">
        <v>109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213</v>
      </c>
      <c r="AG51">
        <v>1.1592</v>
      </c>
      <c r="AH51">
        <v>2</v>
      </c>
      <c r="AI51">
        <v>85263140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85263146</v>
      </c>
      <c r="C52">
        <v>85263136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83</v>
      </c>
      <c r="J52" t="s">
        <v>757</v>
      </c>
      <c r="K52" t="s">
        <v>84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213</v>
      </c>
      <c r="AG52">
        <v>0.1242</v>
      </c>
      <c r="AH52">
        <v>2</v>
      </c>
      <c r="AI52">
        <v>85263141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85263153</v>
      </c>
      <c r="C53">
        <v>85263147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181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213</v>
      </c>
      <c r="AG53">
        <v>0.6072</v>
      </c>
      <c r="AH53">
        <v>2</v>
      </c>
      <c r="AI53">
        <v>85263148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85263154</v>
      </c>
      <c r="C54">
        <v>85263147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754</v>
      </c>
      <c r="J54" t="s">
        <v>181</v>
      </c>
      <c r="K54" t="s">
        <v>755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213</v>
      </c>
      <c r="AG54">
        <v>0.6624</v>
      </c>
      <c r="AH54">
        <v>2</v>
      </c>
      <c r="AI54">
        <v>85263149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85263155</v>
      </c>
      <c r="C55">
        <v>85263147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763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213</v>
      </c>
      <c r="AG55">
        <v>0.3312</v>
      </c>
      <c r="AH55">
        <v>2</v>
      </c>
      <c r="AI55">
        <v>85263150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85263156</v>
      </c>
      <c r="C56">
        <v>85263147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761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213</v>
      </c>
      <c r="AG56">
        <v>0.3312</v>
      </c>
      <c r="AH56">
        <v>2</v>
      </c>
      <c r="AI56">
        <v>85263151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85263157</v>
      </c>
      <c r="C57">
        <v>85263147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762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213</v>
      </c>
      <c r="AG57">
        <v>0.3312</v>
      </c>
      <c r="AH57">
        <v>2</v>
      </c>
      <c r="AI57">
        <v>85263152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85263153</v>
      </c>
      <c r="C58">
        <v>85263147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181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213</v>
      </c>
      <c r="AG58">
        <v>0.6072</v>
      </c>
      <c r="AH58">
        <v>2</v>
      </c>
      <c r="AI58">
        <v>85263148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85263154</v>
      </c>
      <c r="C59">
        <v>85263147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754</v>
      </c>
      <c r="J59" t="s">
        <v>181</v>
      </c>
      <c r="K59" t="s">
        <v>755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213</v>
      </c>
      <c r="AG59">
        <v>0.6624</v>
      </c>
      <c r="AH59">
        <v>2</v>
      </c>
      <c r="AI59">
        <v>85263149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85263155</v>
      </c>
      <c r="C60">
        <v>85263147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763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213</v>
      </c>
      <c r="AG60">
        <v>0.3312</v>
      </c>
      <c r="AH60">
        <v>2</v>
      </c>
      <c r="AI60">
        <v>85263150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85263156</v>
      </c>
      <c r="C61">
        <v>85263147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761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213</v>
      </c>
      <c r="AG61">
        <v>0.3312</v>
      </c>
      <c r="AH61">
        <v>2</v>
      </c>
      <c r="AI61">
        <v>85263151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85263157</v>
      </c>
      <c r="C62">
        <v>85263147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762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213</v>
      </c>
      <c r="AG62">
        <v>0.3312</v>
      </c>
      <c r="AH62">
        <v>2</v>
      </c>
      <c r="AI62">
        <v>85263152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85263163</v>
      </c>
      <c r="C63">
        <v>85263158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181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213</v>
      </c>
      <c r="AG63">
        <v>0.345</v>
      </c>
      <c r="AH63">
        <v>2</v>
      </c>
      <c r="AI63">
        <v>85263159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85263164</v>
      </c>
      <c r="C64">
        <v>85263158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754</v>
      </c>
      <c r="J64" t="s">
        <v>181</v>
      </c>
      <c r="K64" t="s">
        <v>755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213</v>
      </c>
      <c r="AG64">
        <v>0.1932</v>
      </c>
      <c r="AH64">
        <v>2</v>
      </c>
      <c r="AI64">
        <v>85263160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85263165</v>
      </c>
      <c r="C65">
        <v>85263158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761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213</v>
      </c>
      <c r="AG65">
        <v>0.1932</v>
      </c>
      <c r="AH65">
        <v>2</v>
      </c>
      <c r="AI65">
        <v>85263161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85263166</v>
      </c>
      <c r="C66">
        <v>85263158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762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213</v>
      </c>
      <c r="AG66">
        <v>0.1932</v>
      </c>
      <c r="AH66">
        <v>2</v>
      </c>
      <c r="AI66">
        <v>85263162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85263163</v>
      </c>
      <c r="C67">
        <v>85263158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181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213</v>
      </c>
      <c r="AG67">
        <v>0.345</v>
      </c>
      <c r="AH67">
        <v>2</v>
      </c>
      <c r="AI67">
        <v>85263159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85263164</v>
      </c>
      <c r="C68">
        <v>85263158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754</v>
      </c>
      <c r="J68" t="s">
        <v>181</v>
      </c>
      <c r="K68" t="s">
        <v>755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213</v>
      </c>
      <c r="AG68">
        <v>0.1932</v>
      </c>
      <c r="AH68">
        <v>2</v>
      </c>
      <c r="AI68">
        <v>85263160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85263165</v>
      </c>
      <c r="C69">
        <v>85263158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761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213</v>
      </c>
      <c r="AG69">
        <v>0.1932</v>
      </c>
      <c r="AH69">
        <v>2</v>
      </c>
      <c r="AI69">
        <v>85263161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85263166</v>
      </c>
      <c r="C70">
        <v>85263158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762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213</v>
      </c>
      <c r="AG70">
        <v>0.1932</v>
      </c>
      <c r="AH70">
        <v>2</v>
      </c>
      <c r="AI70">
        <v>85263162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85263172</v>
      </c>
      <c r="C71">
        <v>85263167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181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213</v>
      </c>
      <c r="AG71">
        <v>0.414</v>
      </c>
      <c r="AH71">
        <v>2</v>
      </c>
      <c r="AI71">
        <v>85263168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85263173</v>
      </c>
      <c r="C72">
        <v>85263167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754</v>
      </c>
      <c r="J72" t="s">
        <v>181</v>
      </c>
      <c r="K72" t="s">
        <v>755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213</v>
      </c>
      <c r="AG72">
        <v>0.2208</v>
      </c>
      <c r="AH72">
        <v>2</v>
      </c>
      <c r="AI72">
        <v>85263169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85263174</v>
      </c>
      <c r="C73">
        <v>85263167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761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213</v>
      </c>
      <c r="AG73">
        <v>0.2208</v>
      </c>
      <c r="AH73">
        <v>2</v>
      </c>
      <c r="AI73">
        <v>85263170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85263175</v>
      </c>
      <c r="C74">
        <v>85263167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762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213</v>
      </c>
      <c r="AG74">
        <v>0.2208</v>
      </c>
      <c r="AH74">
        <v>2</v>
      </c>
      <c r="AI74">
        <v>85263171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85263172</v>
      </c>
      <c r="C75">
        <v>85263167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181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213</v>
      </c>
      <c r="AG75">
        <v>0.414</v>
      </c>
      <c r="AH75">
        <v>2</v>
      </c>
      <c r="AI75">
        <v>85263168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85263173</v>
      </c>
      <c r="C76">
        <v>85263167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754</v>
      </c>
      <c r="J76" t="s">
        <v>181</v>
      </c>
      <c r="K76" t="s">
        <v>755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213</v>
      </c>
      <c r="AG76">
        <v>0.2208</v>
      </c>
      <c r="AH76">
        <v>2</v>
      </c>
      <c r="AI76">
        <v>85263169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85263174</v>
      </c>
      <c r="C77">
        <v>85263167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761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213</v>
      </c>
      <c r="AG77">
        <v>0.2208</v>
      </c>
      <c r="AH77">
        <v>2</v>
      </c>
      <c r="AI77">
        <v>85263170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85263175</v>
      </c>
      <c r="C78">
        <v>85263167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762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213</v>
      </c>
      <c r="AG78">
        <v>0.2208</v>
      </c>
      <c r="AH78">
        <v>2</v>
      </c>
      <c r="AI78">
        <v>85263171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85263188</v>
      </c>
      <c r="C79">
        <v>85263176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764</v>
      </c>
      <c r="J79" t="s">
        <v>181</v>
      </c>
      <c r="K79" t="s">
        <v>765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248</v>
      </c>
      <c r="AG79">
        <v>15.5526</v>
      </c>
      <c r="AH79">
        <v>2</v>
      </c>
      <c r="AI79">
        <v>85263177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85263189</v>
      </c>
      <c r="C80">
        <v>85263176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754</v>
      </c>
      <c r="J80" t="s">
        <v>181</v>
      </c>
      <c r="K80" t="s">
        <v>755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248</v>
      </c>
      <c r="AG80">
        <v>4.28904</v>
      </c>
      <c r="AH80">
        <v>2</v>
      </c>
      <c r="AI80">
        <v>85263178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85263190</v>
      </c>
      <c r="C81">
        <v>85263176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108</v>
      </c>
      <c r="J81" t="s">
        <v>756</v>
      </c>
      <c r="K81" t="s">
        <v>109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248</v>
      </c>
      <c r="AG81">
        <v>1.13988</v>
      </c>
      <c r="AH81">
        <v>2</v>
      </c>
      <c r="AI81">
        <v>85263179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85263191</v>
      </c>
      <c r="C82">
        <v>85263176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83</v>
      </c>
      <c r="J82" t="s">
        <v>757</v>
      </c>
      <c r="K82" t="s">
        <v>84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248</v>
      </c>
      <c r="AG82">
        <v>0.85974</v>
      </c>
      <c r="AH82">
        <v>2</v>
      </c>
      <c r="AI82">
        <v>85263180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85263192</v>
      </c>
      <c r="C83">
        <v>85263176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762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248</v>
      </c>
      <c r="AG83">
        <v>2.28942</v>
      </c>
      <c r="AH83">
        <v>2</v>
      </c>
      <c r="AI83">
        <v>85263181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85263193</v>
      </c>
      <c r="C84">
        <v>85263176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766</v>
      </c>
      <c r="J84" t="s">
        <v>767</v>
      </c>
      <c r="K84" t="s">
        <v>768</v>
      </c>
      <c r="L84">
        <v>1346</v>
      </c>
      <c r="N84">
        <v>1009</v>
      </c>
      <c r="O84" t="s">
        <v>88</v>
      </c>
      <c r="P84" t="s">
        <v>88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247</v>
      </c>
      <c r="AG84">
        <v>0</v>
      </c>
      <c r="AH84">
        <v>2</v>
      </c>
      <c r="AI84">
        <v>85263182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85263194</v>
      </c>
      <c r="C85">
        <v>85263176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86</v>
      </c>
      <c r="J85" t="s">
        <v>769</v>
      </c>
      <c r="K85" t="s">
        <v>87</v>
      </c>
      <c r="L85">
        <v>1346</v>
      </c>
      <c r="N85">
        <v>1009</v>
      </c>
      <c r="O85" t="s">
        <v>88</v>
      </c>
      <c r="P85" t="s">
        <v>88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247</v>
      </c>
      <c r="AG85">
        <v>0</v>
      </c>
      <c r="AH85">
        <v>2</v>
      </c>
      <c r="AI85">
        <v>85263183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85263195</v>
      </c>
      <c r="C86">
        <v>85263176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91</v>
      </c>
      <c r="J86" t="s">
        <v>770</v>
      </c>
      <c r="K86" t="s">
        <v>92</v>
      </c>
      <c r="L86">
        <v>1346</v>
      </c>
      <c r="N86">
        <v>1009</v>
      </c>
      <c r="O86" t="s">
        <v>88</v>
      </c>
      <c r="P86" t="s">
        <v>88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247</v>
      </c>
      <c r="AG86">
        <v>0</v>
      </c>
      <c r="AH86">
        <v>2</v>
      </c>
      <c r="AI86">
        <v>85263184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85263196</v>
      </c>
      <c r="C87">
        <v>85263176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771</v>
      </c>
      <c r="J87" t="s">
        <v>772</v>
      </c>
      <c r="K87" t="s">
        <v>773</v>
      </c>
      <c r="L87">
        <v>1348</v>
      </c>
      <c r="N87">
        <v>1009</v>
      </c>
      <c r="O87" t="s">
        <v>252</v>
      </c>
      <c r="P87" t="s">
        <v>252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247</v>
      </c>
      <c r="AG87">
        <v>0</v>
      </c>
      <c r="AH87">
        <v>2</v>
      </c>
      <c r="AI87">
        <v>85263185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85263197</v>
      </c>
      <c r="C88">
        <v>85263176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774</v>
      </c>
      <c r="J88" t="s">
        <v>775</v>
      </c>
      <c r="K88" t="s">
        <v>776</v>
      </c>
      <c r="L88">
        <v>1371</v>
      </c>
      <c r="N88">
        <v>1013</v>
      </c>
      <c r="O88" t="s">
        <v>210</v>
      </c>
      <c r="P88" t="s">
        <v>210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247</v>
      </c>
      <c r="AG88">
        <v>0</v>
      </c>
      <c r="AH88">
        <v>2</v>
      </c>
      <c r="AI88">
        <v>85263186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85263198</v>
      </c>
      <c r="C89">
        <v>85263176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250</v>
      </c>
      <c r="J89" t="s">
        <v>181</v>
      </c>
      <c r="K89" t="s">
        <v>251</v>
      </c>
      <c r="L89">
        <v>1348</v>
      </c>
      <c r="N89">
        <v>1009</v>
      </c>
      <c r="O89" t="s">
        <v>252</v>
      </c>
      <c r="P89" t="s">
        <v>252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247</v>
      </c>
      <c r="AG89">
        <v>0</v>
      </c>
      <c r="AH89">
        <v>2</v>
      </c>
      <c r="AI89">
        <v>85263187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85263188</v>
      </c>
      <c r="C90">
        <v>85263176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764</v>
      </c>
      <c r="J90" t="s">
        <v>181</v>
      </c>
      <c r="K90" t="s">
        <v>765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248</v>
      </c>
      <c r="AG90">
        <v>15.5526</v>
      </c>
      <c r="AH90">
        <v>2</v>
      </c>
      <c r="AI90">
        <v>85263177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85263189</v>
      </c>
      <c r="C91">
        <v>85263176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754</v>
      </c>
      <c r="J91" t="s">
        <v>181</v>
      </c>
      <c r="K91" t="s">
        <v>755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248</v>
      </c>
      <c r="AG91">
        <v>4.28904</v>
      </c>
      <c r="AH91">
        <v>2</v>
      </c>
      <c r="AI91">
        <v>85263178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85263190</v>
      </c>
      <c r="C92">
        <v>85263176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108</v>
      </c>
      <c r="J92" t="s">
        <v>756</v>
      </c>
      <c r="K92" t="s">
        <v>109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248</v>
      </c>
      <c r="AG92">
        <v>1.13988</v>
      </c>
      <c r="AH92">
        <v>2</v>
      </c>
      <c r="AI92">
        <v>85263179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85263191</v>
      </c>
      <c r="C93">
        <v>85263176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83</v>
      </c>
      <c r="J93" t="s">
        <v>757</v>
      </c>
      <c r="K93" t="s">
        <v>84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248</v>
      </c>
      <c r="AG93">
        <v>0.85974</v>
      </c>
      <c r="AH93">
        <v>2</v>
      </c>
      <c r="AI93">
        <v>85263180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85263192</v>
      </c>
      <c r="C94">
        <v>85263176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762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248</v>
      </c>
      <c r="AG94">
        <v>2.28942</v>
      </c>
      <c r="AH94">
        <v>2</v>
      </c>
      <c r="AI94">
        <v>85263181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85263193</v>
      </c>
      <c r="C95">
        <v>85263176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766</v>
      </c>
      <c r="J95" t="s">
        <v>767</v>
      </c>
      <c r="K95" t="s">
        <v>768</v>
      </c>
      <c r="L95">
        <v>1346</v>
      </c>
      <c r="N95">
        <v>1009</v>
      </c>
      <c r="O95" t="s">
        <v>88</v>
      </c>
      <c r="P95" t="s">
        <v>88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247</v>
      </c>
      <c r="AG95">
        <v>0</v>
      </c>
      <c r="AH95">
        <v>2</v>
      </c>
      <c r="AI95">
        <v>85263182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85263194</v>
      </c>
      <c r="C96">
        <v>85263176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86</v>
      </c>
      <c r="J96" t="s">
        <v>769</v>
      </c>
      <c r="K96" t="s">
        <v>87</v>
      </c>
      <c r="L96">
        <v>1346</v>
      </c>
      <c r="N96">
        <v>1009</v>
      </c>
      <c r="O96" t="s">
        <v>88</v>
      </c>
      <c r="P96" t="s">
        <v>88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247</v>
      </c>
      <c r="AG96">
        <v>0</v>
      </c>
      <c r="AH96">
        <v>2</v>
      </c>
      <c r="AI96">
        <v>85263183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85263195</v>
      </c>
      <c r="C97">
        <v>85263176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91</v>
      </c>
      <c r="J97" t="s">
        <v>770</v>
      </c>
      <c r="K97" t="s">
        <v>92</v>
      </c>
      <c r="L97">
        <v>1346</v>
      </c>
      <c r="N97">
        <v>1009</v>
      </c>
      <c r="O97" t="s">
        <v>88</v>
      </c>
      <c r="P97" t="s">
        <v>88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247</v>
      </c>
      <c r="AG97">
        <v>0</v>
      </c>
      <c r="AH97">
        <v>2</v>
      </c>
      <c r="AI97">
        <v>85263184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85263196</v>
      </c>
      <c r="C98">
        <v>85263176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771</v>
      </c>
      <c r="J98" t="s">
        <v>772</v>
      </c>
      <c r="K98" t="s">
        <v>773</v>
      </c>
      <c r="L98">
        <v>1348</v>
      </c>
      <c r="N98">
        <v>1009</v>
      </c>
      <c r="O98" t="s">
        <v>252</v>
      </c>
      <c r="P98" t="s">
        <v>252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247</v>
      </c>
      <c r="AG98">
        <v>0</v>
      </c>
      <c r="AH98">
        <v>2</v>
      </c>
      <c r="AI98">
        <v>85263185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85263197</v>
      </c>
      <c r="C99">
        <v>85263176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774</v>
      </c>
      <c r="J99" t="s">
        <v>775</v>
      </c>
      <c r="K99" t="s">
        <v>776</v>
      </c>
      <c r="L99">
        <v>1371</v>
      </c>
      <c r="N99">
        <v>1013</v>
      </c>
      <c r="O99" t="s">
        <v>210</v>
      </c>
      <c r="P99" t="s">
        <v>210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247</v>
      </c>
      <c r="AG99">
        <v>0</v>
      </c>
      <c r="AH99">
        <v>2</v>
      </c>
      <c r="AI99">
        <v>85263186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85263198</v>
      </c>
      <c r="C100">
        <v>85263176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250</v>
      </c>
      <c r="J100" t="s">
        <v>181</v>
      </c>
      <c r="K100" t="s">
        <v>251</v>
      </c>
      <c r="L100">
        <v>1348</v>
      </c>
      <c r="N100">
        <v>1009</v>
      </c>
      <c r="O100" t="s">
        <v>252</v>
      </c>
      <c r="P100" t="s">
        <v>252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247</v>
      </c>
      <c r="AG100">
        <v>0</v>
      </c>
      <c r="AH100">
        <v>2</v>
      </c>
      <c r="AI100">
        <v>85263187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85263209</v>
      </c>
      <c r="C101">
        <v>85263200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764</v>
      </c>
      <c r="J101" t="s">
        <v>181</v>
      </c>
      <c r="K101" t="s">
        <v>765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258</v>
      </c>
      <c r="AG101">
        <v>59.283</v>
      </c>
      <c r="AH101">
        <v>2</v>
      </c>
      <c r="AI101">
        <v>85263201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85263210</v>
      </c>
      <c r="C102">
        <v>85263200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754</v>
      </c>
      <c r="J102" t="s">
        <v>181</v>
      </c>
      <c r="K102" t="s">
        <v>755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258</v>
      </c>
      <c r="AG102">
        <v>0.455</v>
      </c>
      <c r="AH102">
        <v>2</v>
      </c>
      <c r="AI102">
        <v>85263202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85263211</v>
      </c>
      <c r="C103">
        <v>85263200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83</v>
      </c>
      <c r="J103" t="s">
        <v>757</v>
      </c>
      <c r="K103" t="s">
        <v>84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258</v>
      </c>
      <c r="AG103">
        <v>0.455</v>
      </c>
      <c r="AH103">
        <v>2</v>
      </c>
      <c r="AI103">
        <v>85263203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85263212</v>
      </c>
      <c r="C104">
        <v>85263200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777</v>
      </c>
      <c r="J104" t="s">
        <v>778</v>
      </c>
      <c r="K104" t="s">
        <v>779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258</v>
      </c>
      <c r="AG104">
        <v>6.657</v>
      </c>
      <c r="AH104">
        <v>2</v>
      </c>
      <c r="AI104">
        <v>85263204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85263213</v>
      </c>
      <c r="C105">
        <v>85263200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780</v>
      </c>
      <c r="J105" t="s">
        <v>781</v>
      </c>
      <c r="K105" t="s">
        <v>782</v>
      </c>
      <c r="L105">
        <v>1383</v>
      </c>
      <c r="N105">
        <v>1013</v>
      </c>
      <c r="O105" t="s">
        <v>783</v>
      </c>
      <c r="P105" t="s">
        <v>783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247</v>
      </c>
      <c r="AG105">
        <v>0</v>
      </c>
      <c r="AH105">
        <v>2</v>
      </c>
      <c r="AI105">
        <v>85263205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85263214</v>
      </c>
      <c r="C106">
        <v>85263200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784</v>
      </c>
      <c r="J106" t="s">
        <v>785</v>
      </c>
      <c r="K106" t="s">
        <v>786</v>
      </c>
      <c r="L106">
        <v>1346</v>
      </c>
      <c r="N106">
        <v>1009</v>
      </c>
      <c r="O106" t="s">
        <v>88</v>
      </c>
      <c r="P106" t="s">
        <v>88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247</v>
      </c>
      <c r="AG106">
        <v>0</v>
      </c>
      <c r="AH106">
        <v>2</v>
      </c>
      <c r="AI106">
        <v>85263206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85263215</v>
      </c>
      <c r="C107">
        <v>85263200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265</v>
      </c>
      <c r="J107" t="s">
        <v>181</v>
      </c>
      <c r="K107" t="s">
        <v>266</v>
      </c>
      <c r="L107">
        <v>1348</v>
      </c>
      <c r="N107">
        <v>1009</v>
      </c>
      <c r="O107" t="s">
        <v>252</v>
      </c>
      <c r="P107" t="s">
        <v>252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247</v>
      </c>
      <c r="AG107">
        <v>0</v>
      </c>
      <c r="AH107">
        <v>2</v>
      </c>
      <c r="AI107">
        <v>85263207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85263216</v>
      </c>
      <c r="C108">
        <v>85263200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787</v>
      </c>
      <c r="J108" t="s">
        <v>788</v>
      </c>
      <c r="K108" t="s">
        <v>789</v>
      </c>
      <c r="L108">
        <v>1348</v>
      </c>
      <c r="N108">
        <v>1009</v>
      </c>
      <c r="O108" t="s">
        <v>252</v>
      </c>
      <c r="P108" t="s">
        <v>252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247</v>
      </c>
      <c r="AG108">
        <v>0</v>
      </c>
      <c r="AH108">
        <v>2</v>
      </c>
      <c r="AI108">
        <v>85263208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85263209</v>
      </c>
      <c r="C109">
        <v>85263200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764</v>
      </c>
      <c r="J109" t="s">
        <v>181</v>
      </c>
      <c r="K109" t="s">
        <v>765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258</v>
      </c>
      <c r="AG109">
        <v>59.283</v>
      </c>
      <c r="AH109">
        <v>2</v>
      </c>
      <c r="AI109">
        <v>85263201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85263210</v>
      </c>
      <c r="C110">
        <v>85263200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754</v>
      </c>
      <c r="J110" t="s">
        <v>181</v>
      </c>
      <c r="K110" t="s">
        <v>755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258</v>
      </c>
      <c r="AG110">
        <v>0.455</v>
      </c>
      <c r="AH110">
        <v>2</v>
      </c>
      <c r="AI110">
        <v>85263202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85263211</v>
      </c>
      <c r="C111">
        <v>85263200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83</v>
      </c>
      <c r="J111" t="s">
        <v>757</v>
      </c>
      <c r="K111" t="s">
        <v>84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258</v>
      </c>
      <c r="AG111">
        <v>0.455</v>
      </c>
      <c r="AH111">
        <v>2</v>
      </c>
      <c r="AI111">
        <v>85263203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85263212</v>
      </c>
      <c r="C112">
        <v>85263200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777</v>
      </c>
      <c r="J112" t="s">
        <v>778</v>
      </c>
      <c r="K112" t="s">
        <v>779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258</v>
      </c>
      <c r="AG112">
        <v>6.657</v>
      </c>
      <c r="AH112">
        <v>2</v>
      </c>
      <c r="AI112">
        <v>85263204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85263213</v>
      </c>
      <c r="C113">
        <v>85263200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780</v>
      </c>
      <c r="J113" t="s">
        <v>781</v>
      </c>
      <c r="K113" t="s">
        <v>782</v>
      </c>
      <c r="L113">
        <v>1383</v>
      </c>
      <c r="N113">
        <v>1013</v>
      </c>
      <c r="O113" t="s">
        <v>783</v>
      </c>
      <c r="P113" t="s">
        <v>783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247</v>
      </c>
      <c r="AG113">
        <v>0</v>
      </c>
      <c r="AH113">
        <v>2</v>
      </c>
      <c r="AI113">
        <v>85263205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85263214</v>
      </c>
      <c r="C114">
        <v>85263200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784</v>
      </c>
      <c r="J114" t="s">
        <v>785</v>
      </c>
      <c r="K114" t="s">
        <v>786</v>
      </c>
      <c r="L114">
        <v>1346</v>
      </c>
      <c r="N114">
        <v>1009</v>
      </c>
      <c r="O114" t="s">
        <v>88</v>
      </c>
      <c r="P114" t="s">
        <v>88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247</v>
      </c>
      <c r="AG114">
        <v>0</v>
      </c>
      <c r="AH114">
        <v>2</v>
      </c>
      <c r="AI114">
        <v>85263206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85263215</v>
      </c>
      <c r="C115">
        <v>85263200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265</v>
      </c>
      <c r="J115" t="s">
        <v>181</v>
      </c>
      <c r="K115" t="s">
        <v>266</v>
      </c>
      <c r="L115">
        <v>1348</v>
      </c>
      <c r="N115">
        <v>1009</v>
      </c>
      <c r="O115" t="s">
        <v>252</v>
      </c>
      <c r="P115" t="s">
        <v>252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247</v>
      </c>
      <c r="AG115">
        <v>0</v>
      </c>
      <c r="AH115">
        <v>2</v>
      </c>
      <c r="AI115">
        <v>85263207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85263216</v>
      </c>
      <c r="C116">
        <v>85263200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787</v>
      </c>
      <c r="J116" t="s">
        <v>788</v>
      </c>
      <c r="K116" t="s">
        <v>789</v>
      </c>
      <c r="L116">
        <v>1348</v>
      </c>
      <c r="N116">
        <v>1009</v>
      </c>
      <c r="O116" t="s">
        <v>252</v>
      </c>
      <c r="P116" t="s">
        <v>252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247</v>
      </c>
      <c r="AG116">
        <v>0</v>
      </c>
      <c r="AH116">
        <v>2</v>
      </c>
      <c r="AI116">
        <v>85263208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85263223</v>
      </c>
      <c r="C117">
        <v>85263218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764</v>
      </c>
      <c r="J117" t="s">
        <v>181</v>
      </c>
      <c r="K117" t="s">
        <v>765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248</v>
      </c>
      <c r="AG117">
        <v>0.3381</v>
      </c>
      <c r="AH117">
        <v>2</v>
      </c>
      <c r="AI117">
        <v>85263219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85263224</v>
      </c>
      <c r="C118">
        <v>85263218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754</v>
      </c>
      <c r="J118" t="s">
        <v>181</v>
      </c>
      <c r="K118" t="s">
        <v>755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248</v>
      </c>
      <c r="AG118">
        <v>0.1449</v>
      </c>
      <c r="AH118">
        <v>2</v>
      </c>
      <c r="AI118">
        <v>85263220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85263225</v>
      </c>
      <c r="C119">
        <v>85263218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763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248</v>
      </c>
      <c r="AG119">
        <v>0.1449</v>
      </c>
      <c r="AH119">
        <v>2</v>
      </c>
      <c r="AI119">
        <v>85263221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85263226</v>
      </c>
      <c r="C120">
        <v>85263218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275</v>
      </c>
      <c r="J120" t="s">
        <v>181</v>
      </c>
      <c r="K120" t="s">
        <v>276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247</v>
      </c>
      <c r="AG120">
        <v>0</v>
      </c>
      <c r="AH120">
        <v>2</v>
      </c>
      <c r="AI120">
        <v>85263222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85263223</v>
      </c>
      <c r="C121">
        <v>85263218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764</v>
      </c>
      <c r="J121" t="s">
        <v>181</v>
      </c>
      <c r="K121" t="s">
        <v>765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248</v>
      </c>
      <c r="AG121">
        <v>0.3381</v>
      </c>
      <c r="AH121">
        <v>2</v>
      </c>
      <c r="AI121">
        <v>85263219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85263224</v>
      </c>
      <c r="C122">
        <v>85263218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754</v>
      </c>
      <c r="J122" t="s">
        <v>181</v>
      </c>
      <c r="K122" t="s">
        <v>755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248</v>
      </c>
      <c r="AG122">
        <v>0.1449</v>
      </c>
      <c r="AH122">
        <v>2</v>
      </c>
      <c r="AI122">
        <v>85263220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85263225</v>
      </c>
      <c r="C123">
        <v>85263218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763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248</v>
      </c>
      <c r="AG123">
        <v>0.1449</v>
      </c>
      <c r="AH123">
        <v>2</v>
      </c>
      <c r="AI123">
        <v>85263221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85263226</v>
      </c>
      <c r="C124">
        <v>85263218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275</v>
      </c>
      <c r="J124" t="s">
        <v>181</v>
      </c>
      <c r="K124" t="s">
        <v>276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247</v>
      </c>
      <c r="AG124">
        <v>0</v>
      </c>
      <c r="AH124">
        <v>2</v>
      </c>
      <c r="AI124">
        <v>85263222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85263235</v>
      </c>
      <c r="C125">
        <v>85263228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790</v>
      </c>
      <c r="J125" t="s">
        <v>181</v>
      </c>
      <c r="K125" t="s">
        <v>791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248</v>
      </c>
      <c r="AG125">
        <v>0.3864</v>
      </c>
      <c r="AH125">
        <v>2</v>
      </c>
      <c r="AI125">
        <v>85263229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85263236</v>
      </c>
      <c r="C126">
        <v>85263228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754</v>
      </c>
      <c r="J126" t="s">
        <v>181</v>
      </c>
      <c r="K126" t="s">
        <v>755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248</v>
      </c>
      <c r="AG126">
        <v>0.00966</v>
      </c>
      <c r="AH126">
        <v>2</v>
      </c>
      <c r="AI126">
        <v>85263230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85263237</v>
      </c>
      <c r="C127">
        <v>85263228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763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248</v>
      </c>
      <c r="AG127">
        <v>0.003864</v>
      </c>
      <c r="AH127">
        <v>2</v>
      </c>
      <c r="AI127">
        <v>85263231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85263238</v>
      </c>
      <c r="C128">
        <v>85263228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83</v>
      </c>
      <c r="J128" t="s">
        <v>757</v>
      </c>
      <c r="K128" t="s">
        <v>84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248</v>
      </c>
      <c r="AG128">
        <v>0.003864</v>
      </c>
      <c r="AH128">
        <v>2</v>
      </c>
      <c r="AI128">
        <v>85263232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85263239</v>
      </c>
      <c r="C129">
        <v>85263228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792</v>
      </c>
      <c r="J129" t="s">
        <v>793</v>
      </c>
      <c r="K129" t="s">
        <v>794</v>
      </c>
      <c r="L129">
        <v>1346</v>
      </c>
      <c r="N129">
        <v>1009</v>
      </c>
      <c r="O129" t="s">
        <v>88</v>
      </c>
      <c r="P129" t="s">
        <v>88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247</v>
      </c>
      <c r="AG129">
        <v>0</v>
      </c>
      <c r="AH129">
        <v>2</v>
      </c>
      <c r="AI129">
        <v>85263233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85263240</v>
      </c>
      <c r="C130">
        <v>85263228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275</v>
      </c>
      <c r="J130" t="s">
        <v>181</v>
      </c>
      <c r="K130" t="s">
        <v>276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247</v>
      </c>
      <c r="AG130">
        <v>0</v>
      </c>
      <c r="AH130">
        <v>2</v>
      </c>
      <c r="AI130">
        <v>85263234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85263235</v>
      </c>
      <c r="C131">
        <v>85263228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790</v>
      </c>
      <c r="J131" t="s">
        <v>181</v>
      </c>
      <c r="K131" t="s">
        <v>791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248</v>
      </c>
      <c r="AG131">
        <v>0.3864</v>
      </c>
      <c r="AH131">
        <v>2</v>
      </c>
      <c r="AI131">
        <v>85263229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85263236</v>
      </c>
      <c r="C132">
        <v>85263228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754</v>
      </c>
      <c r="J132" t="s">
        <v>181</v>
      </c>
      <c r="K132" t="s">
        <v>755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248</v>
      </c>
      <c r="AG132">
        <v>0.00966</v>
      </c>
      <c r="AH132">
        <v>2</v>
      </c>
      <c r="AI132">
        <v>85263230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85263237</v>
      </c>
      <c r="C133">
        <v>85263228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763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248</v>
      </c>
      <c r="AG133">
        <v>0.003864</v>
      </c>
      <c r="AH133">
        <v>2</v>
      </c>
      <c r="AI133">
        <v>85263231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85263238</v>
      </c>
      <c r="C134">
        <v>85263228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83</v>
      </c>
      <c r="J134" t="s">
        <v>757</v>
      </c>
      <c r="K134" t="s">
        <v>84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248</v>
      </c>
      <c r="AG134">
        <v>0.003864</v>
      </c>
      <c r="AH134">
        <v>2</v>
      </c>
      <c r="AI134">
        <v>85263232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85263239</v>
      </c>
      <c r="C135">
        <v>85263228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792</v>
      </c>
      <c r="J135" t="s">
        <v>793</v>
      </c>
      <c r="K135" t="s">
        <v>794</v>
      </c>
      <c r="L135">
        <v>1346</v>
      </c>
      <c r="N135">
        <v>1009</v>
      </c>
      <c r="O135" t="s">
        <v>88</v>
      </c>
      <c r="P135" t="s">
        <v>88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247</v>
      </c>
      <c r="AG135">
        <v>0</v>
      </c>
      <c r="AH135">
        <v>2</v>
      </c>
      <c r="AI135">
        <v>85263233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85263240</v>
      </c>
      <c r="C136">
        <v>85263228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275</v>
      </c>
      <c r="J136" t="s">
        <v>181</v>
      </c>
      <c r="K136" t="s">
        <v>276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247</v>
      </c>
      <c r="AG136">
        <v>0</v>
      </c>
      <c r="AH136">
        <v>2</v>
      </c>
      <c r="AI136">
        <v>85263234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85263247</v>
      </c>
      <c r="C137">
        <v>85263242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795</v>
      </c>
      <c r="J137" t="s">
        <v>181</v>
      </c>
      <c r="K137" t="s">
        <v>796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213</v>
      </c>
      <c r="AG137">
        <v>1.7526</v>
      </c>
      <c r="AH137">
        <v>2</v>
      </c>
      <c r="AI137">
        <v>85263243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85263248</v>
      </c>
      <c r="C138">
        <v>85263242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754</v>
      </c>
      <c r="J138" t="s">
        <v>181</v>
      </c>
      <c r="K138" t="s">
        <v>755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213</v>
      </c>
      <c r="AG138">
        <v>0.5658</v>
      </c>
      <c r="AH138">
        <v>2</v>
      </c>
      <c r="AI138">
        <v>85263244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85263249</v>
      </c>
      <c r="C139">
        <v>85263242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108</v>
      </c>
      <c r="J139" t="s">
        <v>756</v>
      </c>
      <c r="K139" t="s">
        <v>109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213</v>
      </c>
      <c r="AG139">
        <v>0.483</v>
      </c>
      <c r="AH139">
        <v>2</v>
      </c>
      <c r="AI139">
        <v>85263245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85263250</v>
      </c>
      <c r="C140">
        <v>85263242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83</v>
      </c>
      <c r="J140" t="s">
        <v>757</v>
      </c>
      <c r="K140" t="s">
        <v>84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213</v>
      </c>
      <c r="AG140">
        <v>0.0828</v>
      </c>
      <c r="AH140">
        <v>2</v>
      </c>
      <c r="AI140">
        <v>85263246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85263247</v>
      </c>
      <c r="C141">
        <v>85263242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795</v>
      </c>
      <c r="J141" t="s">
        <v>181</v>
      </c>
      <c r="K141" t="s">
        <v>796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213</v>
      </c>
      <c r="AG141">
        <v>1.7526</v>
      </c>
      <c r="AH141">
        <v>2</v>
      </c>
      <c r="AI141">
        <v>85263243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85263248</v>
      </c>
      <c r="C142">
        <v>85263242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754</v>
      </c>
      <c r="J142" t="s">
        <v>181</v>
      </c>
      <c r="K142" t="s">
        <v>755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213</v>
      </c>
      <c r="AG142">
        <v>0.5658</v>
      </c>
      <c r="AH142">
        <v>2</v>
      </c>
      <c r="AI142">
        <v>85263244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85263249</v>
      </c>
      <c r="C143">
        <v>85263242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108</v>
      </c>
      <c r="J143" t="s">
        <v>756</v>
      </c>
      <c r="K143" t="s">
        <v>109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213</v>
      </c>
      <c r="AG143">
        <v>0.483</v>
      </c>
      <c r="AH143">
        <v>2</v>
      </c>
      <c r="AI143">
        <v>85263245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85263250</v>
      </c>
      <c r="C144">
        <v>85263242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83</v>
      </c>
      <c r="J144" t="s">
        <v>757</v>
      </c>
      <c r="K144" t="s">
        <v>84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213</v>
      </c>
      <c r="AG144">
        <v>0.0828</v>
      </c>
      <c r="AH144">
        <v>2</v>
      </c>
      <c r="AI144">
        <v>85263246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85263256</v>
      </c>
      <c r="C145">
        <v>85263251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797</v>
      </c>
      <c r="J145" t="s">
        <v>181</v>
      </c>
      <c r="K145" t="s">
        <v>798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213</v>
      </c>
      <c r="AG145">
        <v>0.207</v>
      </c>
      <c r="AH145">
        <v>2</v>
      </c>
      <c r="AI145">
        <v>85263252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85263257</v>
      </c>
      <c r="C146">
        <v>85263251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754</v>
      </c>
      <c r="J146" t="s">
        <v>181</v>
      </c>
      <c r="K146" t="s">
        <v>755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213</v>
      </c>
      <c r="AG146">
        <v>0.1104</v>
      </c>
      <c r="AH146">
        <v>2</v>
      </c>
      <c r="AI146">
        <v>85263253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85263258</v>
      </c>
      <c r="C147">
        <v>85263251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108</v>
      </c>
      <c r="J147" t="s">
        <v>756</v>
      </c>
      <c r="K147" t="s">
        <v>109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213</v>
      </c>
      <c r="AG147">
        <v>0.0966</v>
      </c>
      <c r="AH147">
        <v>2</v>
      </c>
      <c r="AI147">
        <v>85263254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85263259</v>
      </c>
      <c r="C148">
        <v>85263251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83</v>
      </c>
      <c r="J148" t="s">
        <v>757</v>
      </c>
      <c r="K148" t="s">
        <v>84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213</v>
      </c>
      <c r="AG148">
        <v>0.0138</v>
      </c>
      <c r="AH148">
        <v>2</v>
      </c>
      <c r="AI148">
        <v>85263255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85263256</v>
      </c>
      <c r="C149">
        <v>85263251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797</v>
      </c>
      <c r="J149" t="s">
        <v>181</v>
      </c>
      <c r="K149" t="s">
        <v>798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213</v>
      </c>
      <c r="AG149">
        <v>0.207</v>
      </c>
      <c r="AH149">
        <v>2</v>
      </c>
      <c r="AI149">
        <v>85263252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85263257</v>
      </c>
      <c r="C150">
        <v>85263251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754</v>
      </c>
      <c r="J150" t="s">
        <v>181</v>
      </c>
      <c r="K150" t="s">
        <v>755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213</v>
      </c>
      <c r="AG150">
        <v>0.1104</v>
      </c>
      <c r="AH150">
        <v>2</v>
      </c>
      <c r="AI150">
        <v>85263253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85263258</v>
      </c>
      <c r="C151">
        <v>85263251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108</v>
      </c>
      <c r="J151" t="s">
        <v>756</v>
      </c>
      <c r="K151" t="s">
        <v>109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213</v>
      </c>
      <c r="AG151">
        <v>0.0966</v>
      </c>
      <c r="AH151">
        <v>2</v>
      </c>
      <c r="AI151">
        <v>85263254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85263259</v>
      </c>
      <c r="C152">
        <v>85263251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83</v>
      </c>
      <c r="J152" t="s">
        <v>757</v>
      </c>
      <c r="K152" t="s">
        <v>84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213</v>
      </c>
      <c r="AG152">
        <v>0.0138</v>
      </c>
      <c r="AH152">
        <v>2</v>
      </c>
      <c r="AI152">
        <v>85263255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85263264</v>
      </c>
      <c r="C153">
        <v>85263260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181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181</v>
      </c>
      <c r="AG153">
        <v>0.66</v>
      </c>
      <c r="AH153">
        <v>2</v>
      </c>
      <c r="AI153">
        <v>85263261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85263265</v>
      </c>
      <c r="C154">
        <v>85263260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754</v>
      </c>
      <c r="J154" t="s">
        <v>181</v>
      </c>
      <c r="K154" t="s">
        <v>755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181</v>
      </c>
      <c r="AG154">
        <v>0.03</v>
      </c>
      <c r="AH154">
        <v>2</v>
      </c>
      <c r="AI154">
        <v>85263262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85263266</v>
      </c>
      <c r="C155">
        <v>85263260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83</v>
      </c>
      <c r="J155" t="s">
        <v>757</v>
      </c>
      <c r="K155" t="s">
        <v>84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181</v>
      </c>
      <c r="AG155">
        <v>0.03</v>
      </c>
      <c r="AH155">
        <v>2</v>
      </c>
      <c r="AI155">
        <v>85263263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85263264</v>
      </c>
      <c r="C156">
        <v>85263260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181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181</v>
      </c>
      <c r="AG156">
        <v>0.66</v>
      </c>
      <c r="AH156">
        <v>2</v>
      </c>
      <c r="AI156">
        <v>85263261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85263265</v>
      </c>
      <c r="C157">
        <v>85263260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754</v>
      </c>
      <c r="J157" t="s">
        <v>181</v>
      </c>
      <c r="K157" t="s">
        <v>755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181</v>
      </c>
      <c r="AG157">
        <v>0.03</v>
      </c>
      <c r="AH157">
        <v>2</v>
      </c>
      <c r="AI157">
        <v>85263262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85263266</v>
      </c>
      <c r="C158">
        <v>85263260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83</v>
      </c>
      <c r="J158" t="s">
        <v>757</v>
      </c>
      <c r="K158" t="s">
        <v>84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181</v>
      </c>
      <c r="AG158">
        <v>0.03</v>
      </c>
      <c r="AH158">
        <v>2</v>
      </c>
      <c r="AI158">
        <v>85263263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85263271</v>
      </c>
      <c r="C159">
        <v>85263267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181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213</v>
      </c>
      <c r="AG159">
        <v>1.4214</v>
      </c>
      <c r="AH159">
        <v>2</v>
      </c>
      <c r="AI159">
        <v>85263268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85263272</v>
      </c>
      <c r="C160">
        <v>85263267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754</v>
      </c>
      <c r="J160" t="s">
        <v>181</v>
      </c>
      <c r="K160" t="s">
        <v>755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213</v>
      </c>
      <c r="AG160">
        <v>0.069</v>
      </c>
      <c r="AH160">
        <v>2</v>
      </c>
      <c r="AI160">
        <v>85263269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85263273</v>
      </c>
      <c r="C161">
        <v>85263267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83</v>
      </c>
      <c r="J161" t="s">
        <v>757</v>
      </c>
      <c r="K161" t="s">
        <v>84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213</v>
      </c>
      <c r="AG161">
        <v>0.069</v>
      </c>
      <c r="AH161">
        <v>2</v>
      </c>
      <c r="AI161">
        <v>85263270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85263271</v>
      </c>
      <c r="C162">
        <v>85263267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181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213</v>
      </c>
      <c r="AG162">
        <v>1.4214</v>
      </c>
      <c r="AH162">
        <v>2</v>
      </c>
      <c r="AI162">
        <v>85263268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85263272</v>
      </c>
      <c r="C163">
        <v>85263267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754</v>
      </c>
      <c r="J163" t="s">
        <v>181</v>
      </c>
      <c r="K163" t="s">
        <v>755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213</v>
      </c>
      <c r="AG163">
        <v>0.069</v>
      </c>
      <c r="AH163">
        <v>2</v>
      </c>
      <c r="AI163">
        <v>85263269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85263273</v>
      </c>
      <c r="C164">
        <v>85263267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83</v>
      </c>
      <c r="J164" t="s">
        <v>757</v>
      </c>
      <c r="K164" t="s">
        <v>84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213</v>
      </c>
      <c r="AG164">
        <v>0.069</v>
      </c>
      <c r="AH164">
        <v>2</v>
      </c>
      <c r="AI164">
        <v>85263270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85263282</v>
      </c>
      <c r="C165">
        <v>85263274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799</v>
      </c>
      <c r="J165" t="s">
        <v>181</v>
      </c>
      <c r="K165" t="s">
        <v>800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298</v>
      </c>
      <c r="AG165">
        <v>3.03324</v>
      </c>
      <c r="AH165">
        <v>2</v>
      </c>
      <c r="AI165">
        <v>85263275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85263283</v>
      </c>
      <c r="C166">
        <v>85263274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801</v>
      </c>
      <c r="J166" t="s">
        <v>802</v>
      </c>
      <c r="K166" t="s">
        <v>803</v>
      </c>
      <c r="L166">
        <v>1346</v>
      </c>
      <c r="N166">
        <v>1009</v>
      </c>
      <c r="O166" t="s">
        <v>88</v>
      </c>
      <c r="P166" t="s">
        <v>88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247</v>
      </c>
      <c r="AG166">
        <v>0</v>
      </c>
      <c r="AH166">
        <v>2</v>
      </c>
      <c r="AI166">
        <v>85263276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85263284</v>
      </c>
      <c r="C167">
        <v>85263274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804</v>
      </c>
      <c r="J167" t="s">
        <v>805</v>
      </c>
      <c r="K167" t="s">
        <v>806</v>
      </c>
      <c r="L167">
        <v>1348</v>
      </c>
      <c r="N167">
        <v>1009</v>
      </c>
      <c r="O167" t="s">
        <v>252</v>
      </c>
      <c r="P167" t="s">
        <v>252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247</v>
      </c>
      <c r="AG167">
        <v>0</v>
      </c>
      <c r="AH167">
        <v>2</v>
      </c>
      <c r="AI167">
        <v>85263277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85263285</v>
      </c>
      <c r="C168">
        <v>85263274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807</v>
      </c>
      <c r="J168" t="s">
        <v>808</v>
      </c>
      <c r="K168" t="s">
        <v>809</v>
      </c>
      <c r="L168">
        <v>1346</v>
      </c>
      <c r="N168">
        <v>1009</v>
      </c>
      <c r="O168" t="s">
        <v>88</v>
      </c>
      <c r="P168" t="s">
        <v>88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247</v>
      </c>
      <c r="AG168">
        <v>0</v>
      </c>
      <c r="AH168">
        <v>2</v>
      </c>
      <c r="AI168">
        <v>85263278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85263286</v>
      </c>
      <c r="C169">
        <v>85263274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810</v>
      </c>
      <c r="J169" t="s">
        <v>811</v>
      </c>
      <c r="K169" t="s">
        <v>812</v>
      </c>
      <c r="L169">
        <v>1346</v>
      </c>
      <c r="N169">
        <v>1009</v>
      </c>
      <c r="O169" t="s">
        <v>88</v>
      </c>
      <c r="P169" t="s">
        <v>88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247</v>
      </c>
      <c r="AG169">
        <v>0</v>
      </c>
      <c r="AH169">
        <v>2</v>
      </c>
      <c r="AI169">
        <v>85263279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85263287</v>
      </c>
      <c r="C170">
        <v>85263274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813</v>
      </c>
      <c r="J170" t="s">
        <v>814</v>
      </c>
      <c r="K170" t="s">
        <v>815</v>
      </c>
      <c r="L170">
        <v>1348</v>
      </c>
      <c r="N170">
        <v>1009</v>
      </c>
      <c r="O170" t="s">
        <v>252</v>
      </c>
      <c r="P170" t="s">
        <v>252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247</v>
      </c>
      <c r="AG170">
        <v>0</v>
      </c>
      <c r="AH170">
        <v>2</v>
      </c>
      <c r="AI170">
        <v>85263280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85263288</v>
      </c>
      <c r="C171">
        <v>85263274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816</v>
      </c>
      <c r="J171" t="s">
        <v>817</v>
      </c>
      <c r="K171" t="s">
        <v>818</v>
      </c>
      <c r="L171">
        <v>1371</v>
      </c>
      <c r="N171">
        <v>1013</v>
      </c>
      <c r="O171" t="s">
        <v>210</v>
      </c>
      <c r="P171" t="s">
        <v>210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247</v>
      </c>
      <c r="AG171">
        <v>0</v>
      </c>
      <c r="AH171">
        <v>2</v>
      </c>
      <c r="AI171">
        <v>85263281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85263282</v>
      </c>
      <c r="C172">
        <v>85263274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799</v>
      </c>
      <c r="J172" t="s">
        <v>181</v>
      </c>
      <c r="K172" t="s">
        <v>800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298</v>
      </c>
      <c r="AG172">
        <v>3.03324</v>
      </c>
      <c r="AH172">
        <v>2</v>
      </c>
      <c r="AI172">
        <v>85263275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85263283</v>
      </c>
      <c r="C173">
        <v>85263274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801</v>
      </c>
      <c r="J173" t="s">
        <v>802</v>
      </c>
      <c r="K173" t="s">
        <v>803</v>
      </c>
      <c r="L173">
        <v>1346</v>
      </c>
      <c r="N173">
        <v>1009</v>
      </c>
      <c r="O173" t="s">
        <v>88</v>
      </c>
      <c r="P173" t="s">
        <v>88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247</v>
      </c>
      <c r="AG173">
        <v>0</v>
      </c>
      <c r="AH173">
        <v>2</v>
      </c>
      <c r="AI173">
        <v>85263276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85263284</v>
      </c>
      <c r="C174">
        <v>85263274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804</v>
      </c>
      <c r="J174" t="s">
        <v>805</v>
      </c>
      <c r="K174" t="s">
        <v>806</v>
      </c>
      <c r="L174">
        <v>1348</v>
      </c>
      <c r="N174">
        <v>1009</v>
      </c>
      <c r="O174" t="s">
        <v>252</v>
      </c>
      <c r="P174" t="s">
        <v>252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247</v>
      </c>
      <c r="AG174">
        <v>0</v>
      </c>
      <c r="AH174">
        <v>2</v>
      </c>
      <c r="AI174">
        <v>85263277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85263285</v>
      </c>
      <c r="C175">
        <v>85263274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807</v>
      </c>
      <c r="J175" t="s">
        <v>808</v>
      </c>
      <c r="K175" t="s">
        <v>809</v>
      </c>
      <c r="L175">
        <v>1346</v>
      </c>
      <c r="N175">
        <v>1009</v>
      </c>
      <c r="O175" t="s">
        <v>88</v>
      </c>
      <c r="P175" t="s">
        <v>88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247</v>
      </c>
      <c r="AG175">
        <v>0</v>
      </c>
      <c r="AH175">
        <v>2</v>
      </c>
      <c r="AI175">
        <v>85263278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85263286</v>
      </c>
      <c r="C176">
        <v>85263274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810</v>
      </c>
      <c r="J176" t="s">
        <v>811</v>
      </c>
      <c r="K176" t="s">
        <v>812</v>
      </c>
      <c r="L176">
        <v>1346</v>
      </c>
      <c r="N176">
        <v>1009</v>
      </c>
      <c r="O176" t="s">
        <v>88</v>
      </c>
      <c r="P176" t="s">
        <v>88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247</v>
      </c>
      <c r="AG176">
        <v>0</v>
      </c>
      <c r="AH176">
        <v>2</v>
      </c>
      <c r="AI176">
        <v>85263279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85263287</v>
      </c>
      <c r="C177">
        <v>85263274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813</v>
      </c>
      <c r="J177" t="s">
        <v>814</v>
      </c>
      <c r="K177" t="s">
        <v>815</v>
      </c>
      <c r="L177">
        <v>1348</v>
      </c>
      <c r="N177">
        <v>1009</v>
      </c>
      <c r="O177" t="s">
        <v>252</v>
      </c>
      <c r="P177" t="s">
        <v>252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247</v>
      </c>
      <c r="AG177">
        <v>0</v>
      </c>
      <c r="AH177">
        <v>2</v>
      </c>
      <c r="AI177">
        <v>85263280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85263288</v>
      </c>
      <c r="C178">
        <v>85263274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816</v>
      </c>
      <c r="J178" t="s">
        <v>817</v>
      </c>
      <c r="K178" t="s">
        <v>818</v>
      </c>
      <c r="L178">
        <v>1371</v>
      </c>
      <c r="N178">
        <v>1013</v>
      </c>
      <c r="O178" t="s">
        <v>210</v>
      </c>
      <c r="P178" t="s">
        <v>210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247</v>
      </c>
      <c r="AG178">
        <v>0</v>
      </c>
      <c r="AH178">
        <v>2</v>
      </c>
      <c r="AI178">
        <v>85263281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85263300</v>
      </c>
      <c r="C179">
        <v>85263289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819</v>
      </c>
      <c r="J179" t="s">
        <v>181</v>
      </c>
      <c r="K179" t="s">
        <v>820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298</v>
      </c>
      <c r="AG179">
        <v>1.98996</v>
      </c>
      <c r="AH179">
        <v>2</v>
      </c>
      <c r="AI179">
        <v>85263290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85263301</v>
      </c>
      <c r="C180">
        <v>85263289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754</v>
      </c>
      <c r="J180" t="s">
        <v>181</v>
      </c>
      <c r="K180" t="s">
        <v>755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298</v>
      </c>
      <c r="AG180">
        <v>0.17388</v>
      </c>
      <c r="AH180">
        <v>2</v>
      </c>
      <c r="AI180">
        <v>85263291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85263302</v>
      </c>
      <c r="C181">
        <v>85263289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763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298</v>
      </c>
      <c r="AG181">
        <v>0.08694</v>
      </c>
      <c r="AH181">
        <v>2</v>
      </c>
      <c r="AI181">
        <v>85263292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85263303</v>
      </c>
      <c r="C182">
        <v>85263289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83</v>
      </c>
      <c r="J182" t="s">
        <v>757</v>
      </c>
      <c r="K182" t="s">
        <v>84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298</v>
      </c>
      <c r="AG182">
        <v>0.08694</v>
      </c>
      <c r="AH182">
        <v>2</v>
      </c>
      <c r="AI182">
        <v>85263293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85263304</v>
      </c>
      <c r="C183">
        <v>85263289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777</v>
      </c>
      <c r="J183" t="s">
        <v>778</v>
      </c>
      <c r="K183" t="s">
        <v>779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298</v>
      </c>
      <c r="AG183">
        <v>0.63756</v>
      </c>
      <c r="AH183">
        <v>2</v>
      </c>
      <c r="AI183">
        <v>85263294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85263305</v>
      </c>
      <c r="C184">
        <v>85263289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784</v>
      </c>
      <c r="J184" t="s">
        <v>785</v>
      </c>
      <c r="K184" t="s">
        <v>786</v>
      </c>
      <c r="L184">
        <v>1346</v>
      </c>
      <c r="N184">
        <v>1009</v>
      </c>
      <c r="O184" t="s">
        <v>88</v>
      </c>
      <c r="P184" t="s">
        <v>88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247</v>
      </c>
      <c r="AG184">
        <v>0</v>
      </c>
      <c r="AH184">
        <v>2</v>
      </c>
      <c r="AI184">
        <v>85263295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85263306</v>
      </c>
      <c r="C185">
        <v>85263289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792</v>
      </c>
      <c r="J185" t="s">
        <v>793</v>
      </c>
      <c r="K185" t="s">
        <v>794</v>
      </c>
      <c r="L185">
        <v>1346</v>
      </c>
      <c r="N185">
        <v>1009</v>
      </c>
      <c r="O185" t="s">
        <v>88</v>
      </c>
      <c r="P185" t="s">
        <v>88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247</v>
      </c>
      <c r="AG185">
        <v>0</v>
      </c>
      <c r="AH185">
        <v>2</v>
      </c>
      <c r="AI185">
        <v>85263296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85263307</v>
      </c>
      <c r="C186">
        <v>85263289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821</v>
      </c>
      <c r="J186" t="s">
        <v>822</v>
      </c>
      <c r="K186" t="s">
        <v>823</v>
      </c>
      <c r="L186">
        <v>1348</v>
      </c>
      <c r="N186">
        <v>1009</v>
      </c>
      <c r="O186" t="s">
        <v>252</v>
      </c>
      <c r="P186" t="s">
        <v>252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247</v>
      </c>
      <c r="AG186">
        <v>0</v>
      </c>
      <c r="AH186">
        <v>2</v>
      </c>
      <c r="AI186">
        <v>85263297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85263308</v>
      </c>
      <c r="C187">
        <v>85263289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807</v>
      </c>
      <c r="J187" t="s">
        <v>808</v>
      </c>
      <c r="K187" t="s">
        <v>809</v>
      </c>
      <c r="L187">
        <v>1346</v>
      </c>
      <c r="N187">
        <v>1009</v>
      </c>
      <c r="O187" t="s">
        <v>88</v>
      </c>
      <c r="P187" t="s">
        <v>88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247</v>
      </c>
      <c r="AG187">
        <v>0</v>
      </c>
      <c r="AH187">
        <v>2</v>
      </c>
      <c r="AI187">
        <v>85263298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85263309</v>
      </c>
      <c r="C188">
        <v>85263289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275</v>
      </c>
      <c r="J188" t="s">
        <v>181</v>
      </c>
      <c r="K188" t="s">
        <v>276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247</v>
      </c>
      <c r="AG188">
        <v>0</v>
      </c>
      <c r="AH188">
        <v>2</v>
      </c>
      <c r="AI188">
        <v>85263299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85263300</v>
      </c>
      <c r="C189">
        <v>85263289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819</v>
      </c>
      <c r="J189" t="s">
        <v>181</v>
      </c>
      <c r="K189" t="s">
        <v>820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298</v>
      </c>
      <c r="AG189">
        <v>1.98996</v>
      </c>
      <c r="AH189">
        <v>2</v>
      </c>
      <c r="AI189">
        <v>85263290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85263301</v>
      </c>
      <c r="C190">
        <v>85263289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754</v>
      </c>
      <c r="J190" t="s">
        <v>181</v>
      </c>
      <c r="K190" t="s">
        <v>755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298</v>
      </c>
      <c r="AG190">
        <v>0.17388</v>
      </c>
      <c r="AH190">
        <v>2</v>
      </c>
      <c r="AI190">
        <v>85263291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85263302</v>
      </c>
      <c r="C191">
        <v>85263289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763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298</v>
      </c>
      <c r="AG191">
        <v>0.08694</v>
      </c>
      <c r="AH191">
        <v>2</v>
      </c>
      <c r="AI191">
        <v>85263292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85263303</v>
      </c>
      <c r="C192">
        <v>85263289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83</v>
      </c>
      <c r="J192" t="s">
        <v>757</v>
      </c>
      <c r="K192" t="s">
        <v>84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298</v>
      </c>
      <c r="AG192">
        <v>0.08694</v>
      </c>
      <c r="AH192">
        <v>2</v>
      </c>
      <c r="AI192">
        <v>85263293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85263304</v>
      </c>
      <c r="C193">
        <v>85263289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777</v>
      </c>
      <c r="J193" t="s">
        <v>778</v>
      </c>
      <c r="K193" t="s">
        <v>779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298</v>
      </c>
      <c r="AG193">
        <v>0.63756</v>
      </c>
      <c r="AH193">
        <v>2</v>
      </c>
      <c r="AI193">
        <v>85263294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85263305</v>
      </c>
      <c r="C194">
        <v>85263289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784</v>
      </c>
      <c r="J194" t="s">
        <v>785</v>
      </c>
      <c r="K194" t="s">
        <v>786</v>
      </c>
      <c r="L194">
        <v>1346</v>
      </c>
      <c r="N194">
        <v>1009</v>
      </c>
      <c r="O194" t="s">
        <v>88</v>
      </c>
      <c r="P194" t="s">
        <v>88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247</v>
      </c>
      <c r="AG194">
        <v>0</v>
      </c>
      <c r="AH194">
        <v>2</v>
      </c>
      <c r="AI194">
        <v>85263295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85263306</v>
      </c>
      <c r="C195">
        <v>85263289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792</v>
      </c>
      <c r="J195" t="s">
        <v>793</v>
      </c>
      <c r="K195" t="s">
        <v>794</v>
      </c>
      <c r="L195">
        <v>1346</v>
      </c>
      <c r="N195">
        <v>1009</v>
      </c>
      <c r="O195" t="s">
        <v>88</v>
      </c>
      <c r="P195" t="s">
        <v>88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247</v>
      </c>
      <c r="AG195">
        <v>0</v>
      </c>
      <c r="AH195">
        <v>2</v>
      </c>
      <c r="AI195">
        <v>85263296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85263307</v>
      </c>
      <c r="C196">
        <v>85263289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821</v>
      </c>
      <c r="J196" t="s">
        <v>822</v>
      </c>
      <c r="K196" t="s">
        <v>823</v>
      </c>
      <c r="L196">
        <v>1348</v>
      </c>
      <c r="N196">
        <v>1009</v>
      </c>
      <c r="O196" t="s">
        <v>252</v>
      </c>
      <c r="P196" t="s">
        <v>252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247</v>
      </c>
      <c r="AG196">
        <v>0</v>
      </c>
      <c r="AH196">
        <v>2</v>
      </c>
      <c r="AI196">
        <v>85263297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85263308</v>
      </c>
      <c r="C197">
        <v>85263289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807</v>
      </c>
      <c r="J197" t="s">
        <v>808</v>
      </c>
      <c r="K197" t="s">
        <v>809</v>
      </c>
      <c r="L197">
        <v>1346</v>
      </c>
      <c r="N197">
        <v>1009</v>
      </c>
      <c r="O197" t="s">
        <v>88</v>
      </c>
      <c r="P197" t="s">
        <v>88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247</v>
      </c>
      <c r="AG197">
        <v>0</v>
      </c>
      <c r="AH197">
        <v>2</v>
      </c>
      <c r="AI197">
        <v>85263298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85263309</v>
      </c>
      <c r="C198">
        <v>85263289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275</v>
      </c>
      <c r="J198" t="s">
        <v>181</v>
      </c>
      <c r="K198" t="s">
        <v>276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247</v>
      </c>
      <c r="AG198">
        <v>0</v>
      </c>
      <c r="AH198">
        <v>2</v>
      </c>
      <c r="AI198">
        <v>85263299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85263315</v>
      </c>
      <c r="C199">
        <v>85263311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824</v>
      </c>
      <c r="J199" t="s">
        <v>181</v>
      </c>
      <c r="K199" t="s">
        <v>825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370</v>
      </c>
      <c r="AG199">
        <v>3.312</v>
      </c>
      <c r="AH199">
        <v>2</v>
      </c>
      <c r="AI199">
        <v>85263312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85263316</v>
      </c>
      <c r="C200">
        <v>85263311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754</v>
      </c>
      <c r="J200" t="s">
        <v>181</v>
      </c>
      <c r="K200" t="s">
        <v>755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370</v>
      </c>
      <c r="AG200">
        <v>1.61</v>
      </c>
      <c r="AH200">
        <v>2</v>
      </c>
      <c r="AI200">
        <v>85263313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85263317</v>
      </c>
      <c r="C201">
        <v>85263311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826</v>
      </c>
      <c r="J201" t="s">
        <v>827</v>
      </c>
      <c r="K201" t="s">
        <v>828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370</v>
      </c>
      <c r="AG201">
        <v>1.61</v>
      </c>
      <c r="AH201">
        <v>2</v>
      </c>
      <c r="AI201">
        <v>85263314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85263318</v>
      </c>
      <c r="C202">
        <v>85263311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952</v>
      </c>
      <c r="J202" t="s">
        <v>181</v>
      </c>
      <c r="K202" t="s">
        <v>953</v>
      </c>
      <c r="L202">
        <v>1346</v>
      </c>
      <c r="N202">
        <v>1009</v>
      </c>
      <c r="O202" t="s">
        <v>88</v>
      </c>
      <c r="P202" t="s">
        <v>88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181</v>
      </c>
      <c r="AG202">
        <v>0.03</v>
      </c>
      <c r="AH202">
        <v>3</v>
      </c>
      <c r="AI202">
        <v>-1</v>
      </c>
      <c r="AJ202" t="s">
        <v>181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85263315</v>
      </c>
      <c r="C203">
        <v>85263311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824</v>
      </c>
      <c r="J203" t="s">
        <v>181</v>
      </c>
      <c r="K203" t="s">
        <v>825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370</v>
      </c>
      <c r="AG203">
        <v>3.312</v>
      </c>
      <c r="AH203">
        <v>2</v>
      </c>
      <c r="AI203">
        <v>85263312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85263316</v>
      </c>
      <c r="C204">
        <v>85263311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754</v>
      </c>
      <c r="J204" t="s">
        <v>181</v>
      </c>
      <c r="K204" t="s">
        <v>755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370</v>
      </c>
      <c r="AG204">
        <v>1.61</v>
      </c>
      <c r="AH204">
        <v>2</v>
      </c>
      <c r="AI204">
        <v>85263313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85263317</v>
      </c>
      <c r="C205">
        <v>85263311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826</v>
      </c>
      <c r="J205" t="s">
        <v>827</v>
      </c>
      <c r="K205" t="s">
        <v>828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370</v>
      </c>
      <c r="AG205">
        <v>1.61</v>
      </c>
      <c r="AH205">
        <v>2</v>
      </c>
      <c r="AI205">
        <v>85263314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85263318</v>
      </c>
      <c r="C206">
        <v>85263311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952</v>
      </c>
      <c r="J206" t="s">
        <v>181</v>
      </c>
      <c r="K206" t="s">
        <v>953</v>
      </c>
      <c r="L206">
        <v>1346</v>
      </c>
      <c r="N206">
        <v>1009</v>
      </c>
      <c r="O206" t="s">
        <v>88</v>
      </c>
      <c r="P206" t="s">
        <v>88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181</v>
      </c>
      <c r="AG206">
        <v>0.03</v>
      </c>
      <c r="AH206">
        <v>3</v>
      </c>
      <c r="AI206">
        <v>-1</v>
      </c>
      <c r="AJ206" t="s">
        <v>181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85263321</v>
      </c>
      <c r="C207">
        <v>85263319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752</v>
      </c>
      <c r="J207" t="s">
        <v>181</v>
      </c>
      <c r="K207" t="s">
        <v>753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370</v>
      </c>
      <c r="AG207">
        <v>5.0945</v>
      </c>
      <c r="AH207">
        <v>2</v>
      </c>
      <c r="AI207">
        <v>85263320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85263321</v>
      </c>
      <c r="C208">
        <v>85263319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752</v>
      </c>
      <c r="J208" t="s">
        <v>181</v>
      </c>
      <c r="K208" t="s">
        <v>753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370</v>
      </c>
      <c r="AG208">
        <v>5.0945</v>
      </c>
      <c r="AH208">
        <v>2</v>
      </c>
      <c r="AI208">
        <v>85263320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85263328</v>
      </c>
      <c r="C209">
        <v>85263322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51</v>
      </c>
      <c r="J209" t="s">
        <v>181</v>
      </c>
      <c r="K209" t="s">
        <v>52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370</v>
      </c>
      <c r="AG209">
        <v>0.506</v>
      </c>
      <c r="AH209">
        <v>2</v>
      </c>
      <c r="AI209">
        <v>85263323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85263329</v>
      </c>
      <c r="C210">
        <v>85263322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754</v>
      </c>
      <c r="J210" t="s">
        <v>181</v>
      </c>
      <c r="K210" t="s">
        <v>755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370</v>
      </c>
      <c r="AG210">
        <v>0.552</v>
      </c>
      <c r="AH210">
        <v>2</v>
      </c>
      <c r="AI210">
        <v>85263324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85263330</v>
      </c>
      <c r="C211">
        <v>85263322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55</v>
      </c>
      <c r="J211" t="s">
        <v>763</v>
      </c>
      <c r="K211" t="s">
        <v>56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370</v>
      </c>
      <c r="AG211">
        <v>0.276</v>
      </c>
      <c r="AH211">
        <v>2</v>
      </c>
      <c r="AI211">
        <v>85263325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85263331</v>
      </c>
      <c r="C212">
        <v>85263322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60</v>
      </c>
      <c r="J212" t="s">
        <v>761</v>
      </c>
      <c r="K212" t="s">
        <v>61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370</v>
      </c>
      <c r="AG212">
        <v>0.276</v>
      </c>
      <c r="AH212">
        <v>2</v>
      </c>
      <c r="AI212">
        <v>85263326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85263332</v>
      </c>
      <c r="C213">
        <v>85263322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62</v>
      </c>
      <c r="J213" t="s">
        <v>762</v>
      </c>
      <c r="K213" t="s">
        <v>63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370</v>
      </c>
      <c r="AG213">
        <v>0.276</v>
      </c>
      <c r="AH213">
        <v>2</v>
      </c>
      <c r="AI213">
        <v>85263327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85263328</v>
      </c>
      <c r="C214">
        <v>85263322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51</v>
      </c>
      <c r="J214" t="s">
        <v>181</v>
      </c>
      <c r="K214" t="s">
        <v>52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370</v>
      </c>
      <c r="AG214">
        <v>0.506</v>
      </c>
      <c r="AH214">
        <v>2</v>
      </c>
      <c r="AI214">
        <v>85263323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85263329</v>
      </c>
      <c r="C215">
        <v>85263322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754</v>
      </c>
      <c r="J215" t="s">
        <v>181</v>
      </c>
      <c r="K215" t="s">
        <v>755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370</v>
      </c>
      <c r="AG215">
        <v>0.552</v>
      </c>
      <c r="AH215">
        <v>2</v>
      </c>
      <c r="AI215">
        <v>85263324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85263330</v>
      </c>
      <c r="C216">
        <v>85263322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55</v>
      </c>
      <c r="J216" t="s">
        <v>763</v>
      </c>
      <c r="K216" t="s">
        <v>56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370</v>
      </c>
      <c r="AG216">
        <v>0.276</v>
      </c>
      <c r="AH216">
        <v>2</v>
      </c>
      <c r="AI216">
        <v>85263325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85263331</v>
      </c>
      <c r="C217">
        <v>85263322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60</v>
      </c>
      <c r="J217" t="s">
        <v>761</v>
      </c>
      <c r="K217" t="s">
        <v>61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370</v>
      </c>
      <c r="AG217">
        <v>0.276</v>
      </c>
      <c r="AH217">
        <v>2</v>
      </c>
      <c r="AI217">
        <v>85263326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85263332</v>
      </c>
      <c r="C218">
        <v>85263322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62</v>
      </c>
      <c r="J218" t="s">
        <v>762</v>
      </c>
      <c r="K218" t="s">
        <v>63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370</v>
      </c>
      <c r="AG218">
        <v>0.276</v>
      </c>
      <c r="AH218">
        <v>2</v>
      </c>
      <c r="AI218">
        <v>85263327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85263339</v>
      </c>
      <c r="C219">
        <v>85263333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51</v>
      </c>
      <c r="J219" t="s">
        <v>181</v>
      </c>
      <c r="K219" t="s">
        <v>52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181</v>
      </c>
      <c r="AG219">
        <v>0.41</v>
      </c>
      <c r="AH219">
        <v>2</v>
      </c>
      <c r="AI219">
        <v>85263334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85263340</v>
      </c>
      <c r="C220">
        <v>85263333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754</v>
      </c>
      <c r="J220" t="s">
        <v>181</v>
      </c>
      <c r="K220" t="s">
        <v>755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181</v>
      </c>
      <c r="AG220">
        <v>0.44</v>
      </c>
      <c r="AH220">
        <v>2</v>
      </c>
      <c r="AI220">
        <v>85263335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85263341</v>
      </c>
      <c r="C221">
        <v>85263333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55</v>
      </c>
      <c r="J221" t="s">
        <v>763</v>
      </c>
      <c r="K221" t="s">
        <v>56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181</v>
      </c>
      <c r="AG221">
        <v>0.22</v>
      </c>
      <c r="AH221">
        <v>2</v>
      </c>
      <c r="AI221">
        <v>85263336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85263342</v>
      </c>
      <c r="C222">
        <v>85263333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60</v>
      </c>
      <c r="J222" t="s">
        <v>761</v>
      </c>
      <c r="K222" t="s">
        <v>61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181</v>
      </c>
      <c r="AG222">
        <v>0.22</v>
      </c>
      <c r="AH222">
        <v>2</v>
      </c>
      <c r="AI222">
        <v>85263337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85263343</v>
      </c>
      <c r="C223">
        <v>85263333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62</v>
      </c>
      <c r="J223" t="s">
        <v>762</v>
      </c>
      <c r="K223" t="s">
        <v>63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181</v>
      </c>
      <c r="AG223">
        <v>0.22</v>
      </c>
      <c r="AH223">
        <v>2</v>
      </c>
      <c r="AI223">
        <v>85263338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85263339</v>
      </c>
      <c r="C224">
        <v>85263333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51</v>
      </c>
      <c r="J224" t="s">
        <v>181</v>
      </c>
      <c r="K224" t="s">
        <v>52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181</v>
      </c>
      <c r="AG224">
        <v>0.41</v>
      </c>
      <c r="AH224">
        <v>2</v>
      </c>
      <c r="AI224">
        <v>85263334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85263340</v>
      </c>
      <c r="C225">
        <v>85263333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754</v>
      </c>
      <c r="J225" t="s">
        <v>181</v>
      </c>
      <c r="K225" t="s">
        <v>755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181</v>
      </c>
      <c r="AG225">
        <v>0.44</v>
      </c>
      <c r="AH225">
        <v>2</v>
      </c>
      <c r="AI225">
        <v>85263335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85263341</v>
      </c>
      <c r="C226">
        <v>85263333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55</v>
      </c>
      <c r="J226" t="s">
        <v>763</v>
      </c>
      <c r="K226" t="s">
        <v>56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181</v>
      </c>
      <c r="AG226">
        <v>0.22</v>
      </c>
      <c r="AH226">
        <v>2</v>
      </c>
      <c r="AI226">
        <v>85263336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85263342</v>
      </c>
      <c r="C227">
        <v>85263333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60</v>
      </c>
      <c r="J227" t="s">
        <v>761</v>
      </c>
      <c r="K227" t="s">
        <v>61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181</v>
      </c>
      <c r="AG227">
        <v>0.22</v>
      </c>
      <c r="AH227">
        <v>2</v>
      </c>
      <c r="AI227">
        <v>85263337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85263343</v>
      </c>
      <c r="C228">
        <v>85263333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62</v>
      </c>
      <c r="J228" t="s">
        <v>762</v>
      </c>
      <c r="K228" t="s">
        <v>63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181</v>
      </c>
      <c r="AG228">
        <v>0.22</v>
      </c>
      <c r="AH228">
        <v>2</v>
      </c>
      <c r="AI228">
        <v>85263338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85263349</v>
      </c>
      <c r="C229">
        <v>85263344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51</v>
      </c>
      <c r="J229" t="s">
        <v>181</v>
      </c>
      <c r="K229" t="s">
        <v>52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370</v>
      </c>
      <c r="AG229">
        <v>0.2875</v>
      </c>
      <c r="AH229">
        <v>2</v>
      </c>
      <c r="AI229">
        <v>85263345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85263350</v>
      </c>
      <c r="C230">
        <v>85263344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754</v>
      </c>
      <c r="J230" t="s">
        <v>181</v>
      </c>
      <c r="K230" t="s">
        <v>755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370</v>
      </c>
      <c r="AG230">
        <v>0.161</v>
      </c>
      <c r="AH230">
        <v>2</v>
      </c>
      <c r="AI230">
        <v>85263346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85263351</v>
      </c>
      <c r="C231">
        <v>85263344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60</v>
      </c>
      <c r="J231" t="s">
        <v>761</v>
      </c>
      <c r="K231" t="s">
        <v>61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370</v>
      </c>
      <c r="AG231">
        <v>0.161</v>
      </c>
      <c r="AH231">
        <v>2</v>
      </c>
      <c r="AI231">
        <v>85263347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85263352</v>
      </c>
      <c r="C232">
        <v>85263344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62</v>
      </c>
      <c r="J232" t="s">
        <v>762</v>
      </c>
      <c r="K232" t="s">
        <v>63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370</v>
      </c>
      <c r="AG232">
        <v>0.161</v>
      </c>
      <c r="AH232">
        <v>2</v>
      </c>
      <c r="AI232">
        <v>85263348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85263349</v>
      </c>
      <c r="C233">
        <v>85263344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51</v>
      </c>
      <c r="J233" t="s">
        <v>181</v>
      </c>
      <c r="K233" t="s">
        <v>52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370</v>
      </c>
      <c r="AG233">
        <v>0.2875</v>
      </c>
      <c r="AH233">
        <v>2</v>
      </c>
      <c r="AI233">
        <v>85263345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85263350</v>
      </c>
      <c r="C234">
        <v>85263344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754</v>
      </c>
      <c r="J234" t="s">
        <v>181</v>
      </c>
      <c r="K234" t="s">
        <v>755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370</v>
      </c>
      <c r="AG234">
        <v>0.161</v>
      </c>
      <c r="AH234">
        <v>2</v>
      </c>
      <c r="AI234">
        <v>85263346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85263351</v>
      </c>
      <c r="C235">
        <v>85263344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60</v>
      </c>
      <c r="J235" t="s">
        <v>761</v>
      </c>
      <c r="K235" t="s">
        <v>61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370</v>
      </c>
      <c r="AG235">
        <v>0.161</v>
      </c>
      <c r="AH235">
        <v>2</v>
      </c>
      <c r="AI235">
        <v>85263347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85263352</v>
      </c>
      <c r="C236">
        <v>85263344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62</v>
      </c>
      <c r="J236" t="s">
        <v>762</v>
      </c>
      <c r="K236" t="s">
        <v>63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370</v>
      </c>
      <c r="AG236">
        <v>0.161</v>
      </c>
      <c r="AH236">
        <v>2</v>
      </c>
      <c r="AI236">
        <v>85263348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85263358</v>
      </c>
      <c r="C237">
        <v>85263353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51</v>
      </c>
      <c r="J237" t="s">
        <v>181</v>
      </c>
      <c r="K237" t="s">
        <v>52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370</v>
      </c>
      <c r="AG237">
        <v>0.345</v>
      </c>
      <c r="AH237">
        <v>2</v>
      </c>
      <c r="AI237">
        <v>85263354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85263359</v>
      </c>
      <c r="C238">
        <v>85263353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754</v>
      </c>
      <c r="J238" t="s">
        <v>181</v>
      </c>
      <c r="K238" t="s">
        <v>755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370</v>
      </c>
      <c r="AG238">
        <v>0.184</v>
      </c>
      <c r="AH238">
        <v>2</v>
      </c>
      <c r="AI238">
        <v>85263355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85263360</v>
      </c>
      <c r="C239">
        <v>85263353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60</v>
      </c>
      <c r="J239" t="s">
        <v>761</v>
      </c>
      <c r="K239" t="s">
        <v>61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370</v>
      </c>
      <c r="AG239">
        <v>0.184</v>
      </c>
      <c r="AH239">
        <v>2</v>
      </c>
      <c r="AI239">
        <v>85263356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85263361</v>
      </c>
      <c r="C240">
        <v>85263353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62</v>
      </c>
      <c r="J240" t="s">
        <v>762</v>
      </c>
      <c r="K240" t="s">
        <v>63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370</v>
      </c>
      <c r="AG240">
        <v>0.184</v>
      </c>
      <c r="AH240">
        <v>2</v>
      </c>
      <c r="AI240">
        <v>85263357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85263358</v>
      </c>
      <c r="C241">
        <v>85263353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51</v>
      </c>
      <c r="J241" t="s">
        <v>181</v>
      </c>
      <c r="K241" t="s">
        <v>52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370</v>
      </c>
      <c r="AG241">
        <v>0.345</v>
      </c>
      <c r="AH241">
        <v>2</v>
      </c>
      <c r="AI241">
        <v>85263354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85263359</v>
      </c>
      <c r="C242">
        <v>85263353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754</v>
      </c>
      <c r="J242" t="s">
        <v>181</v>
      </c>
      <c r="K242" t="s">
        <v>755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370</v>
      </c>
      <c r="AG242">
        <v>0.184</v>
      </c>
      <c r="AH242">
        <v>2</v>
      </c>
      <c r="AI242">
        <v>85263355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85263360</v>
      </c>
      <c r="C243">
        <v>85263353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60</v>
      </c>
      <c r="J243" t="s">
        <v>761</v>
      </c>
      <c r="K243" t="s">
        <v>61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370</v>
      </c>
      <c r="AG243">
        <v>0.184</v>
      </c>
      <c r="AH243">
        <v>2</v>
      </c>
      <c r="AI243">
        <v>85263356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85263361</v>
      </c>
      <c r="C244">
        <v>85263353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62</v>
      </c>
      <c r="J244" t="s">
        <v>762</v>
      </c>
      <c r="K244" t="s">
        <v>63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370</v>
      </c>
      <c r="AG244">
        <v>0.184</v>
      </c>
      <c r="AH244">
        <v>2</v>
      </c>
      <c r="AI244">
        <v>85263357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85263370</v>
      </c>
      <c r="C245">
        <v>85263362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77</v>
      </c>
      <c r="J245" t="s">
        <v>181</v>
      </c>
      <c r="K245" t="s">
        <v>78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392</v>
      </c>
      <c r="AG245">
        <v>6.1425</v>
      </c>
      <c r="AH245">
        <v>2</v>
      </c>
      <c r="AI245">
        <v>85263363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85263371</v>
      </c>
      <c r="C246">
        <v>85263362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754</v>
      </c>
      <c r="J246" t="s">
        <v>181</v>
      </c>
      <c r="K246" t="s">
        <v>755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392</v>
      </c>
      <c r="AG246">
        <v>1.3365</v>
      </c>
      <c r="AH246">
        <v>2</v>
      </c>
      <c r="AI246">
        <v>85263364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85263372</v>
      </c>
      <c r="C247">
        <v>85263362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79</v>
      </c>
      <c r="J247" t="s">
        <v>760</v>
      </c>
      <c r="K247" t="s">
        <v>80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392</v>
      </c>
      <c r="AG247">
        <v>0.9585</v>
      </c>
      <c r="AH247">
        <v>2</v>
      </c>
      <c r="AI247">
        <v>85263365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85263373</v>
      </c>
      <c r="C248">
        <v>85263362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83</v>
      </c>
      <c r="J248" t="s">
        <v>757</v>
      </c>
      <c r="K248" t="s">
        <v>84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392</v>
      </c>
      <c r="AG248">
        <v>0.378</v>
      </c>
      <c r="AH248">
        <v>2</v>
      </c>
      <c r="AI248">
        <v>85263366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85263374</v>
      </c>
      <c r="C249">
        <v>85263362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86</v>
      </c>
      <c r="J249" t="s">
        <v>769</v>
      </c>
      <c r="K249" t="s">
        <v>87</v>
      </c>
      <c r="L249">
        <v>1346</v>
      </c>
      <c r="N249">
        <v>1009</v>
      </c>
      <c r="O249" t="s">
        <v>88</v>
      </c>
      <c r="P249" t="s">
        <v>88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181</v>
      </c>
      <c r="AG249">
        <v>0.1</v>
      </c>
      <c r="AH249">
        <v>2</v>
      </c>
      <c r="AI249">
        <v>85263367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85263375</v>
      </c>
      <c r="C250">
        <v>85263362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89</v>
      </c>
      <c r="J250" t="s">
        <v>829</v>
      </c>
      <c r="K250" t="s">
        <v>90</v>
      </c>
      <c r="L250">
        <v>1346</v>
      </c>
      <c r="N250">
        <v>1009</v>
      </c>
      <c r="O250" t="s">
        <v>88</v>
      </c>
      <c r="P250" t="s">
        <v>88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181</v>
      </c>
      <c r="AG250">
        <v>0.03</v>
      </c>
      <c r="AH250">
        <v>2</v>
      </c>
      <c r="AI250">
        <v>85263368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85263376</v>
      </c>
      <c r="C251">
        <v>85263362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792</v>
      </c>
      <c r="J251" t="s">
        <v>793</v>
      </c>
      <c r="K251" t="s">
        <v>794</v>
      </c>
      <c r="L251">
        <v>1346</v>
      </c>
      <c r="N251">
        <v>1009</v>
      </c>
      <c r="O251" t="s">
        <v>88</v>
      </c>
      <c r="P251" t="s">
        <v>88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181</v>
      </c>
      <c r="AG251">
        <v>0</v>
      </c>
      <c r="AH251">
        <v>3</v>
      </c>
      <c r="AI251">
        <v>-1</v>
      </c>
      <c r="AJ251" t="s">
        <v>181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85263377</v>
      </c>
      <c r="C252">
        <v>85263362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91</v>
      </c>
      <c r="J252" t="s">
        <v>770</v>
      </c>
      <c r="K252" t="s">
        <v>92</v>
      </c>
      <c r="L252">
        <v>1346</v>
      </c>
      <c r="N252">
        <v>1009</v>
      </c>
      <c r="O252" t="s">
        <v>88</v>
      </c>
      <c r="P252" t="s">
        <v>88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181</v>
      </c>
      <c r="AG252">
        <v>0.02</v>
      </c>
      <c r="AH252">
        <v>2</v>
      </c>
      <c r="AI252">
        <v>85263369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85263378</v>
      </c>
      <c r="C253">
        <v>85263362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954</v>
      </c>
      <c r="J253" t="s">
        <v>181</v>
      </c>
      <c r="K253" t="s">
        <v>955</v>
      </c>
      <c r="L253">
        <v>1371</v>
      </c>
      <c r="N253">
        <v>1013</v>
      </c>
      <c r="O253" t="s">
        <v>210</v>
      </c>
      <c r="P253" t="s">
        <v>210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181</v>
      </c>
      <c r="AG253">
        <v>0</v>
      </c>
      <c r="AH253">
        <v>3</v>
      </c>
      <c r="AI253">
        <v>-1</v>
      </c>
      <c r="AJ253" t="s">
        <v>181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85263379</v>
      </c>
      <c r="C254">
        <v>85263362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956</v>
      </c>
      <c r="J254" t="s">
        <v>181</v>
      </c>
      <c r="K254" t="s">
        <v>957</v>
      </c>
      <c r="L254">
        <v>1348</v>
      </c>
      <c r="N254">
        <v>1009</v>
      </c>
      <c r="O254" t="s">
        <v>252</v>
      </c>
      <c r="P254" t="s">
        <v>252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181</v>
      </c>
      <c r="AG254">
        <v>0</v>
      </c>
      <c r="AH254">
        <v>3</v>
      </c>
      <c r="AI254">
        <v>-1</v>
      </c>
      <c r="AJ254" t="s">
        <v>181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85263380</v>
      </c>
      <c r="C255">
        <v>85263362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265</v>
      </c>
      <c r="J255" t="s">
        <v>181</v>
      </c>
      <c r="K255" t="s">
        <v>958</v>
      </c>
      <c r="L255">
        <v>1346</v>
      </c>
      <c r="N255">
        <v>1009</v>
      </c>
      <c r="O255" t="s">
        <v>88</v>
      </c>
      <c r="P255" t="s">
        <v>88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181</v>
      </c>
      <c r="AG255">
        <v>0</v>
      </c>
      <c r="AH255">
        <v>3</v>
      </c>
      <c r="AI255">
        <v>-1</v>
      </c>
      <c r="AJ255" t="s">
        <v>181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85263381</v>
      </c>
      <c r="C256">
        <v>85263362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959</v>
      </c>
      <c r="J256" t="s">
        <v>181</v>
      </c>
      <c r="K256" t="s">
        <v>960</v>
      </c>
      <c r="L256">
        <v>1348</v>
      </c>
      <c r="N256">
        <v>1009</v>
      </c>
      <c r="O256" t="s">
        <v>252</v>
      </c>
      <c r="P256" t="s">
        <v>252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181</v>
      </c>
      <c r="AG256">
        <v>0</v>
      </c>
      <c r="AH256">
        <v>3</v>
      </c>
      <c r="AI256">
        <v>-1</v>
      </c>
      <c r="AJ256" t="s">
        <v>181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85263382</v>
      </c>
      <c r="C257">
        <v>85263362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961</v>
      </c>
      <c r="J257" t="s">
        <v>962</v>
      </c>
      <c r="K257" t="s">
        <v>963</v>
      </c>
      <c r="L257">
        <v>1346</v>
      </c>
      <c r="N257">
        <v>1009</v>
      </c>
      <c r="O257" t="s">
        <v>88</v>
      </c>
      <c r="P257" t="s">
        <v>88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181</v>
      </c>
      <c r="AG257">
        <v>0.4</v>
      </c>
      <c r="AH257">
        <v>3</v>
      </c>
      <c r="AI257">
        <v>-1</v>
      </c>
      <c r="AJ257" t="s">
        <v>181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85263383</v>
      </c>
      <c r="C258">
        <v>85263362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964</v>
      </c>
      <c r="J258" t="s">
        <v>965</v>
      </c>
      <c r="K258" t="s">
        <v>966</v>
      </c>
      <c r="L258">
        <v>1348</v>
      </c>
      <c r="N258">
        <v>1009</v>
      </c>
      <c r="O258" t="s">
        <v>252</v>
      </c>
      <c r="P258" t="s">
        <v>252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181</v>
      </c>
      <c r="AG258">
        <v>0.0001</v>
      </c>
      <c r="AH258">
        <v>3</v>
      </c>
      <c r="AI258">
        <v>-1</v>
      </c>
      <c r="AJ258" t="s">
        <v>181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85263384</v>
      </c>
      <c r="C259">
        <v>85263362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967</v>
      </c>
      <c r="J259" t="s">
        <v>968</v>
      </c>
      <c r="K259" t="s">
        <v>969</v>
      </c>
      <c r="L259">
        <v>1425</v>
      </c>
      <c r="N259">
        <v>1013</v>
      </c>
      <c r="O259" t="s">
        <v>418</v>
      </c>
      <c r="P259" t="s">
        <v>418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181</v>
      </c>
      <c r="AG259">
        <v>0.12</v>
      </c>
      <c r="AH259">
        <v>3</v>
      </c>
      <c r="AI259">
        <v>-1</v>
      </c>
      <c r="AJ259" t="s">
        <v>181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85263385</v>
      </c>
      <c r="C260">
        <v>85263362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970</v>
      </c>
      <c r="J260" t="s">
        <v>181</v>
      </c>
      <c r="K260" t="s">
        <v>971</v>
      </c>
      <c r="L260">
        <v>1371</v>
      </c>
      <c r="N260">
        <v>1013</v>
      </c>
      <c r="O260" t="s">
        <v>210</v>
      </c>
      <c r="P260" t="s">
        <v>210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181</v>
      </c>
      <c r="AG260">
        <v>0</v>
      </c>
      <c r="AH260">
        <v>3</v>
      </c>
      <c r="AI260">
        <v>-1</v>
      </c>
      <c r="AJ260" t="s">
        <v>181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85263386</v>
      </c>
      <c r="C261">
        <v>85263362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972</v>
      </c>
      <c r="J261" t="s">
        <v>181</v>
      </c>
      <c r="K261" t="s">
        <v>973</v>
      </c>
      <c r="L261">
        <v>1371</v>
      </c>
      <c r="N261">
        <v>1013</v>
      </c>
      <c r="O261" t="s">
        <v>210</v>
      </c>
      <c r="P261" t="s">
        <v>210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181</v>
      </c>
      <c r="AG261">
        <v>0</v>
      </c>
      <c r="AH261">
        <v>3</v>
      </c>
      <c r="AI261">
        <v>-1</v>
      </c>
      <c r="AJ261" t="s">
        <v>181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85263387</v>
      </c>
      <c r="C262">
        <v>85263362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974</v>
      </c>
      <c r="J262" t="s">
        <v>181</v>
      </c>
      <c r="K262" t="s">
        <v>975</v>
      </c>
      <c r="L262">
        <v>1371</v>
      </c>
      <c r="N262">
        <v>1013</v>
      </c>
      <c r="O262" t="s">
        <v>210</v>
      </c>
      <c r="P262" t="s">
        <v>210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181</v>
      </c>
      <c r="AG262">
        <v>0</v>
      </c>
      <c r="AH262">
        <v>3</v>
      </c>
      <c r="AI262">
        <v>-1</v>
      </c>
      <c r="AJ262" t="s">
        <v>181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85263370</v>
      </c>
      <c r="C263">
        <v>85263362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77</v>
      </c>
      <c r="J263" t="s">
        <v>181</v>
      </c>
      <c r="K263" t="s">
        <v>78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392</v>
      </c>
      <c r="AG263">
        <v>6.1425</v>
      </c>
      <c r="AH263">
        <v>2</v>
      </c>
      <c r="AI263">
        <v>85263363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85263371</v>
      </c>
      <c r="C264">
        <v>85263362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754</v>
      </c>
      <c r="J264" t="s">
        <v>181</v>
      </c>
      <c r="K264" t="s">
        <v>755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392</v>
      </c>
      <c r="AG264">
        <v>1.3365</v>
      </c>
      <c r="AH264">
        <v>2</v>
      </c>
      <c r="AI264">
        <v>85263364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85263372</v>
      </c>
      <c r="C265">
        <v>85263362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79</v>
      </c>
      <c r="J265" t="s">
        <v>760</v>
      </c>
      <c r="K265" t="s">
        <v>80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392</v>
      </c>
      <c r="AG265">
        <v>0.9585</v>
      </c>
      <c r="AH265">
        <v>2</v>
      </c>
      <c r="AI265">
        <v>85263365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85263373</v>
      </c>
      <c r="C266">
        <v>85263362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83</v>
      </c>
      <c r="J266" t="s">
        <v>757</v>
      </c>
      <c r="K266" t="s">
        <v>84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392</v>
      </c>
      <c r="AG266">
        <v>0.378</v>
      </c>
      <c r="AH266">
        <v>2</v>
      </c>
      <c r="AI266">
        <v>85263366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85263374</v>
      </c>
      <c r="C267">
        <v>85263362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86</v>
      </c>
      <c r="J267" t="s">
        <v>769</v>
      </c>
      <c r="K267" t="s">
        <v>87</v>
      </c>
      <c r="L267">
        <v>1346</v>
      </c>
      <c r="N267">
        <v>1009</v>
      </c>
      <c r="O267" t="s">
        <v>88</v>
      </c>
      <c r="P267" t="s">
        <v>88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181</v>
      </c>
      <c r="AG267">
        <v>0.1</v>
      </c>
      <c r="AH267">
        <v>2</v>
      </c>
      <c r="AI267">
        <v>85263367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85263375</v>
      </c>
      <c r="C268">
        <v>85263362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89</v>
      </c>
      <c r="J268" t="s">
        <v>829</v>
      </c>
      <c r="K268" t="s">
        <v>90</v>
      </c>
      <c r="L268">
        <v>1346</v>
      </c>
      <c r="N268">
        <v>1009</v>
      </c>
      <c r="O268" t="s">
        <v>88</v>
      </c>
      <c r="P268" t="s">
        <v>88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181</v>
      </c>
      <c r="AG268">
        <v>0.03</v>
      </c>
      <c r="AH268">
        <v>2</v>
      </c>
      <c r="AI268">
        <v>85263368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85263376</v>
      </c>
      <c r="C269">
        <v>85263362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792</v>
      </c>
      <c r="J269" t="s">
        <v>793</v>
      </c>
      <c r="K269" t="s">
        <v>794</v>
      </c>
      <c r="L269">
        <v>1346</v>
      </c>
      <c r="N269">
        <v>1009</v>
      </c>
      <c r="O269" t="s">
        <v>88</v>
      </c>
      <c r="P269" t="s">
        <v>88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181</v>
      </c>
      <c r="AG269">
        <v>0</v>
      </c>
      <c r="AH269">
        <v>3</v>
      </c>
      <c r="AI269">
        <v>-1</v>
      </c>
      <c r="AJ269" t="s">
        <v>181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85263377</v>
      </c>
      <c r="C270">
        <v>85263362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91</v>
      </c>
      <c r="J270" t="s">
        <v>770</v>
      </c>
      <c r="K270" t="s">
        <v>92</v>
      </c>
      <c r="L270">
        <v>1346</v>
      </c>
      <c r="N270">
        <v>1009</v>
      </c>
      <c r="O270" t="s">
        <v>88</v>
      </c>
      <c r="P270" t="s">
        <v>88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181</v>
      </c>
      <c r="AG270">
        <v>0.02</v>
      </c>
      <c r="AH270">
        <v>2</v>
      </c>
      <c r="AI270">
        <v>85263369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85263378</v>
      </c>
      <c r="C271">
        <v>85263362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954</v>
      </c>
      <c r="J271" t="s">
        <v>181</v>
      </c>
      <c r="K271" t="s">
        <v>955</v>
      </c>
      <c r="L271">
        <v>1371</v>
      </c>
      <c r="N271">
        <v>1013</v>
      </c>
      <c r="O271" t="s">
        <v>210</v>
      </c>
      <c r="P271" t="s">
        <v>210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181</v>
      </c>
      <c r="AG271">
        <v>0</v>
      </c>
      <c r="AH271">
        <v>3</v>
      </c>
      <c r="AI271">
        <v>-1</v>
      </c>
      <c r="AJ271" t="s">
        <v>181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85263379</v>
      </c>
      <c r="C272">
        <v>85263362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956</v>
      </c>
      <c r="J272" t="s">
        <v>181</v>
      </c>
      <c r="K272" t="s">
        <v>957</v>
      </c>
      <c r="L272">
        <v>1348</v>
      </c>
      <c r="N272">
        <v>1009</v>
      </c>
      <c r="O272" t="s">
        <v>252</v>
      </c>
      <c r="P272" t="s">
        <v>252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181</v>
      </c>
      <c r="AG272">
        <v>0</v>
      </c>
      <c r="AH272">
        <v>3</v>
      </c>
      <c r="AI272">
        <v>-1</v>
      </c>
      <c r="AJ272" t="s">
        <v>181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85263380</v>
      </c>
      <c r="C273">
        <v>85263362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265</v>
      </c>
      <c r="J273" t="s">
        <v>181</v>
      </c>
      <c r="K273" t="s">
        <v>958</v>
      </c>
      <c r="L273">
        <v>1346</v>
      </c>
      <c r="N273">
        <v>1009</v>
      </c>
      <c r="O273" t="s">
        <v>88</v>
      </c>
      <c r="P273" t="s">
        <v>88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181</v>
      </c>
      <c r="AG273">
        <v>0</v>
      </c>
      <c r="AH273">
        <v>3</v>
      </c>
      <c r="AI273">
        <v>-1</v>
      </c>
      <c r="AJ273" t="s">
        <v>181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85263381</v>
      </c>
      <c r="C274">
        <v>85263362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959</v>
      </c>
      <c r="J274" t="s">
        <v>181</v>
      </c>
      <c r="K274" t="s">
        <v>960</v>
      </c>
      <c r="L274">
        <v>1348</v>
      </c>
      <c r="N274">
        <v>1009</v>
      </c>
      <c r="O274" t="s">
        <v>252</v>
      </c>
      <c r="P274" t="s">
        <v>252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181</v>
      </c>
      <c r="AG274">
        <v>0</v>
      </c>
      <c r="AH274">
        <v>3</v>
      </c>
      <c r="AI274">
        <v>-1</v>
      </c>
      <c r="AJ274" t="s">
        <v>181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85263382</v>
      </c>
      <c r="C275">
        <v>85263362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961</v>
      </c>
      <c r="J275" t="s">
        <v>962</v>
      </c>
      <c r="K275" t="s">
        <v>963</v>
      </c>
      <c r="L275">
        <v>1346</v>
      </c>
      <c r="N275">
        <v>1009</v>
      </c>
      <c r="O275" t="s">
        <v>88</v>
      </c>
      <c r="P275" t="s">
        <v>88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181</v>
      </c>
      <c r="AG275">
        <v>0.4</v>
      </c>
      <c r="AH275">
        <v>3</v>
      </c>
      <c r="AI275">
        <v>-1</v>
      </c>
      <c r="AJ275" t="s">
        <v>181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85263383</v>
      </c>
      <c r="C276">
        <v>85263362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964</v>
      </c>
      <c r="J276" t="s">
        <v>965</v>
      </c>
      <c r="K276" t="s">
        <v>966</v>
      </c>
      <c r="L276">
        <v>1348</v>
      </c>
      <c r="N276">
        <v>1009</v>
      </c>
      <c r="O276" t="s">
        <v>252</v>
      </c>
      <c r="P276" t="s">
        <v>252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181</v>
      </c>
      <c r="AG276">
        <v>0.0001</v>
      </c>
      <c r="AH276">
        <v>3</v>
      </c>
      <c r="AI276">
        <v>-1</v>
      </c>
      <c r="AJ276" t="s">
        <v>181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85263384</v>
      </c>
      <c r="C277">
        <v>85263362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967</v>
      </c>
      <c r="J277" t="s">
        <v>968</v>
      </c>
      <c r="K277" t="s">
        <v>969</v>
      </c>
      <c r="L277">
        <v>1425</v>
      </c>
      <c r="N277">
        <v>1013</v>
      </c>
      <c r="O277" t="s">
        <v>418</v>
      </c>
      <c r="P277" t="s">
        <v>418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181</v>
      </c>
      <c r="AG277">
        <v>0.12</v>
      </c>
      <c r="AH277">
        <v>3</v>
      </c>
      <c r="AI277">
        <v>-1</v>
      </c>
      <c r="AJ277" t="s">
        <v>181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85263385</v>
      </c>
      <c r="C278">
        <v>85263362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970</v>
      </c>
      <c r="J278" t="s">
        <v>181</v>
      </c>
      <c r="K278" t="s">
        <v>971</v>
      </c>
      <c r="L278">
        <v>1371</v>
      </c>
      <c r="N278">
        <v>1013</v>
      </c>
      <c r="O278" t="s">
        <v>210</v>
      </c>
      <c r="P278" t="s">
        <v>210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181</v>
      </c>
      <c r="AG278">
        <v>0</v>
      </c>
      <c r="AH278">
        <v>3</v>
      </c>
      <c r="AI278">
        <v>-1</v>
      </c>
      <c r="AJ278" t="s">
        <v>181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85263386</v>
      </c>
      <c r="C279">
        <v>85263362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972</v>
      </c>
      <c r="J279" t="s">
        <v>181</v>
      </c>
      <c r="K279" t="s">
        <v>973</v>
      </c>
      <c r="L279">
        <v>1371</v>
      </c>
      <c r="N279">
        <v>1013</v>
      </c>
      <c r="O279" t="s">
        <v>210</v>
      </c>
      <c r="P279" t="s">
        <v>210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181</v>
      </c>
      <c r="AG279">
        <v>0</v>
      </c>
      <c r="AH279">
        <v>3</v>
      </c>
      <c r="AI279">
        <v>-1</v>
      </c>
      <c r="AJ279" t="s">
        <v>181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85263387</v>
      </c>
      <c r="C280">
        <v>85263362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974</v>
      </c>
      <c r="J280" t="s">
        <v>181</v>
      </c>
      <c r="K280" t="s">
        <v>975</v>
      </c>
      <c r="L280">
        <v>1371</v>
      </c>
      <c r="N280">
        <v>1013</v>
      </c>
      <c r="O280" t="s">
        <v>210</v>
      </c>
      <c r="P280" t="s">
        <v>210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181</v>
      </c>
      <c r="AG280">
        <v>0</v>
      </c>
      <c r="AH280">
        <v>3</v>
      </c>
      <c r="AI280">
        <v>-1</v>
      </c>
      <c r="AJ280" t="s">
        <v>181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85263396</v>
      </c>
      <c r="C281">
        <v>85263388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77</v>
      </c>
      <c r="J281" t="s">
        <v>181</v>
      </c>
      <c r="K281" t="s">
        <v>78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370</v>
      </c>
      <c r="AG281">
        <v>3.519</v>
      </c>
      <c r="AH281">
        <v>2</v>
      </c>
      <c r="AI281">
        <v>85263389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85263397</v>
      </c>
      <c r="C282">
        <v>85263388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754</v>
      </c>
      <c r="J282" t="s">
        <v>181</v>
      </c>
      <c r="K282" t="s">
        <v>755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370</v>
      </c>
      <c r="AG282">
        <v>1.0005</v>
      </c>
      <c r="AH282">
        <v>2</v>
      </c>
      <c r="AI282">
        <v>85263390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85263398</v>
      </c>
      <c r="C283">
        <v>85263388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79</v>
      </c>
      <c r="J283" t="s">
        <v>760</v>
      </c>
      <c r="K283" t="s">
        <v>80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370</v>
      </c>
      <c r="AG283">
        <v>0.782</v>
      </c>
      <c r="AH283">
        <v>2</v>
      </c>
      <c r="AI283">
        <v>85263391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85263399</v>
      </c>
      <c r="C284">
        <v>85263388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83</v>
      </c>
      <c r="J284" t="s">
        <v>757</v>
      </c>
      <c r="K284" t="s">
        <v>84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370</v>
      </c>
      <c r="AG284">
        <v>0.2185</v>
      </c>
      <c r="AH284">
        <v>2</v>
      </c>
      <c r="AI284">
        <v>85263392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85263400</v>
      </c>
      <c r="C285">
        <v>85263388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86</v>
      </c>
      <c r="J285" t="s">
        <v>769</v>
      </c>
      <c r="K285" t="s">
        <v>87</v>
      </c>
      <c r="L285">
        <v>1346</v>
      </c>
      <c r="N285">
        <v>1009</v>
      </c>
      <c r="O285" t="s">
        <v>88</v>
      </c>
      <c r="P285" t="s">
        <v>88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181</v>
      </c>
      <c r="AG285">
        <v>0.1</v>
      </c>
      <c r="AH285">
        <v>2</v>
      </c>
      <c r="AI285">
        <v>85263393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85263401</v>
      </c>
      <c r="C286">
        <v>85263388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89</v>
      </c>
      <c r="J286" t="s">
        <v>829</v>
      </c>
      <c r="K286" t="s">
        <v>90</v>
      </c>
      <c r="L286">
        <v>1346</v>
      </c>
      <c r="N286">
        <v>1009</v>
      </c>
      <c r="O286" t="s">
        <v>88</v>
      </c>
      <c r="P286" t="s">
        <v>88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181</v>
      </c>
      <c r="AG286">
        <v>0.03</v>
      </c>
      <c r="AH286">
        <v>2</v>
      </c>
      <c r="AI286">
        <v>85263394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85263402</v>
      </c>
      <c r="C287">
        <v>85263388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792</v>
      </c>
      <c r="J287" t="s">
        <v>793</v>
      </c>
      <c r="K287" t="s">
        <v>794</v>
      </c>
      <c r="L287">
        <v>1346</v>
      </c>
      <c r="N287">
        <v>1009</v>
      </c>
      <c r="O287" t="s">
        <v>88</v>
      </c>
      <c r="P287" t="s">
        <v>88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181</v>
      </c>
      <c r="AG287">
        <v>0</v>
      </c>
      <c r="AH287">
        <v>3</v>
      </c>
      <c r="AI287">
        <v>-1</v>
      </c>
      <c r="AJ287" t="s">
        <v>181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85263403</v>
      </c>
      <c r="C288">
        <v>85263388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91</v>
      </c>
      <c r="J288" t="s">
        <v>770</v>
      </c>
      <c r="K288" t="s">
        <v>92</v>
      </c>
      <c r="L288">
        <v>1346</v>
      </c>
      <c r="N288">
        <v>1009</v>
      </c>
      <c r="O288" t="s">
        <v>88</v>
      </c>
      <c r="P288" t="s">
        <v>88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181</v>
      </c>
      <c r="AG288">
        <v>0.02</v>
      </c>
      <c r="AH288">
        <v>2</v>
      </c>
      <c r="AI288">
        <v>85263395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85263404</v>
      </c>
      <c r="C289">
        <v>85263388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954</v>
      </c>
      <c r="J289" t="s">
        <v>181</v>
      </c>
      <c r="K289" t="s">
        <v>955</v>
      </c>
      <c r="L289">
        <v>1371</v>
      </c>
      <c r="N289">
        <v>1013</v>
      </c>
      <c r="O289" t="s">
        <v>210</v>
      </c>
      <c r="P289" t="s">
        <v>210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181</v>
      </c>
      <c r="AG289">
        <v>0</v>
      </c>
      <c r="AH289">
        <v>3</v>
      </c>
      <c r="AI289">
        <v>-1</v>
      </c>
      <c r="AJ289" t="s">
        <v>181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85263405</v>
      </c>
      <c r="C290">
        <v>85263388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956</v>
      </c>
      <c r="J290" t="s">
        <v>181</v>
      </c>
      <c r="K290" t="s">
        <v>957</v>
      </c>
      <c r="L290">
        <v>1348</v>
      </c>
      <c r="N290">
        <v>1009</v>
      </c>
      <c r="O290" t="s">
        <v>252</v>
      </c>
      <c r="P290" t="s">
        <v>252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181</v>
      </c>
      <c r="AG290">
        <v>0</v>
      </c>
      <c r="AH290">
        <v>3</v>
      </c>
      <c r="AI290">
        <v>-1</v>
      </c>
      <c r="AJ290" t="s">
        <v>181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85263406</v>
      </c>
      <c r="C291">
        <v>85263388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265</v>
      </c>
      <c r="J291" t="s">
        <v>181</v>
      </c>
      <c r="K291" t="s">
        <v>958</v>
      </c>
      <c r="L291">
        <v>1346</v>
      </c>
      <c r="N291">
        <v>1009</v>
      </c>
      <c r="O291" t="s">
        <v>88</v>
      </c>
      <c r="P291" t="s">
        <v>88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181</v>
      </c>
      <c r="AG291">
        <v>0</v>
      </c>
      <c r="AH291">
        <v>3</v>
      </c>
      <c r="AI291">
        <v>-1</v>
      </c>
      <c r="AJ291" t="s">
        <v>181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85263407</v>
      </c>
      <c r="C292">
        <v>85263388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959</v>
      </c>
      <c r="J292" t="s">
        <v>181</v>
      </c>
      <c r="K292" t="s">
        <v>960</v>
      </c>
      <c r="L292">
        <v>1348</v>
      </c>
      <c r="N292">
        <v>1009</v>
      </c>
      <c r="O292" t="s">
        <v>252</v>
      </c>
      <c r="P292" t="s">
        <v>252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181</v>
      </c>
      <c r="AG292">
        <v>0</v>
      </c>
      <c r="AH292">
        <v>3</v>
      </c>
      <c r="AI292">
        <v>-1</v>
      </c>
      <c r="AJ292" t="s">
        <v>181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85263408</v>
      </c>
      <c r="C293">
        <v>85263388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961</v>
      </c>
      <c r="J293" t="s">
        <v>962</v>
      </c>
      <c r="K293" t="s">
        <v>963</v>
      </c>
      <c r="L293">
        <v>1346</v>
      </c>
      <c r="N293">
        <v>1009</v>
      </c>
      <c r="O293" t="s">
        <v>88</v>
      </c>
      <c r="P293" t="s">
        <v>88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181</v>
      </c>
      <c r="AG293">
        <v>0.4</v>
      </c>
      <c r="AH293">
        <v>3</v>
      </c>
      <c r="AI293">
        <v>-1</v>
      </c>
      <c r="AJ293" t="s">
        <v>181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85263409</v>
      </c>
      <c r="C294">
        <v>85263388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964</v>
      </c>
      <c r="J294" t="s">
        <v>965</v>
      </c>
      <c r="K294" t="s">
        <v>966</v>
      </c>
      <c r="L294">
        <v>1348</v>
      </c>
      <c r="N294">
        <v>1009</v>
      </c>
      <c r="O294" t="s">
        <v>252</v>
      </c>
      <c r="P294" t="s">
        <v>252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181</v>
      </c>
      <c r="AG294">
        <v>0.0001</v>
      </c>
      <c r="AH294">
        <v>3</v>
      </c>
      <c r="AI294">
        <v>-1</v>
      </c>
      <c r="AJ294" t="s">
        <v>181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85263410</v>
      </c>
      <c r="C295">
        <v>85263388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967</v>
      </c>
      <c r="J295" t="s">
        <v>968</v>
      </c>
      <c r="K295" t="s">
        <v>969</v>
      </c>
      <c r="L295">
        <v>1425</v>
      </c>
      <c r="N295">
        <v>1013</v>
      </c>
      <c r="O295" t="s">
        <v>418</v>
      </c>
      <c r="P295" t="s">
        <v>418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181</v>
      </c>
      <c r="AG295">
        <v>0.06</v>
      </c>
      <c r="AH295">
        <v>3</v>
      </c>
      <c r="AI295">
        <v>-1</v>
      </c>
      <c r="AJ295" t="s">
        <v>181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85263411</v>
      </c>
      <c r="C296">
        <v>85263388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970</v>
      </c>
      <c r="J296" t="s">
        <v>181</v>
      </c>
      <c r="K296" t="s">
        <v>971</v>
      </c>
      <c r="L296">
        <v>1371</v>
      </c>
      <c r="N296">
        <v>1013</v>
      </c>
      <c r="O296" t="s">
        <v>210</v>
      </c>
      <c r="P296" t="s">
        <v>210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181</v>
      </c>
      <c r="AG296">
        <v>0</v>
      </c>
      <c r="AH296">
        <v>3</v>
      </c>
      <c r="AI296">
        <v>-1</v>
      </c>
      <c r="AJ296" t="s">
        <v>181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85263412</v>
      </c>
      <c r="C297">
        <v>85263388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972</v>
      </c>
      <c r="J297" t="s">
        <v>181</v>
      </c>
      <c r="K297" t="s">
        <v>973</v>
      </c>
      <c r="L297">
        <v>1371</v>
      </c>
      <c r="N297">
        <v>1013</v>
      </c>
      <c r="O297" t="s">
        <v>210</v>
      </c>
      <c r="P297" t="s">
        <v>210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181</v>
      </c>
      <c r="AG297">
        <v>0</v>
      </c>
      <c r="AH297">
        <v>3</v>
      </c>
      <c r="AI297">
        <v>-1</v>
      </c>
      <c r="AJ297" t="s">
        <v>181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85263413</v>
      </c>
      <c r="C298">
        <v>85263388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974</v>
      </c>
      <c r="J298" t="s">
        <v>181</v>
      </c>
      <c r="K298" t="s">
        <v>975</v>
      </c>
      <c r="L298">
        <v>1371</v>
      </c>
      <c r="N298">
        <v>1013</v>
      </c>
      <c r="O298" t="s">
        <v>210</v>
      </c>
      <c r="P298" t="s">
        <v>210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181</v>
      </c>
      <c r="AG298">
        <v>0</v>
      </c>
      <c r="AH298">
        <v>3</v>
      </c>
      <c r="AI298">
        <v>-1</v>
      </c>
      <c r="AJ298" t="s">
        <v>181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85263396</v>
      </c>
      <c r="C299">
        <v>85263388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77</v>
      </c>
      <c r="J299" t="s">
        <v>181</v>
      </c>
      <c r="K299" t="s">
        <v>78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370</v>
      </c>
      <c r="AG299">
        <v>3.519</v>
      </c>
      <c r="AH299">
        <v>2</v>
      </c>
      <c r="AI299">
        <v>85263389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85263397</v>
      </c>
      <c r="C300">
        <v>85263388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754</v>
      </c>
      <c r="J300" t="s">
        <v>181</v>
      </c>
      <c r="K300" t="s">
        <v>755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370</v>
      </c>
      <c r="AG300">
        <v>1.0005</v>
      </c>
      <c r="AH300">
        <v>2</v>
      </c>
      <c r="AI300">
        <v>85263390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85263398</v>
      </c>
      <c r="C301">
        <v>85263388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79</v>
      </c>
      <c r="J301" t="s">
        <v>760</v>
      </c>
      <c r="K301" t="s">
        <v>80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370</v>
      </c>
      <c r="AG301">
        <v>0.782</v>
      </c>
      <c r="AH301">
        <v>2</v>
      </c>
      <c r="AI301">
        <v>85263391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85263399</v>
      </c>
      <c r="C302">
        <v>85263388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83</v>
      </c>
      <c r="J302" t="s">
        <v>757</v>
      </c>
      <c r="K302" t="s">
        <v>84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370</v>
      </c>
      <c r="AG302">
        <v>0.2185</v>
      </c>
      <c r="AH302">
        <v>2</v>
      </c>
      <c r="AI302">
        <v>85263392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85263400</v>
      </c>
      <c r="C303">
        <v>85263388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86</v>
      </c>
      <c r="J303" t="s">
        <v>769</v>
      </c>
      <c r="K303" t="s">
        <v>87</v>
      </c>
      <c r="L303">
        <v>1346</v>
      </c>
      <c r="N303">
        <v>1009</v>
      </c>
      <c r="O303" t="s">
        <v>88</v>
      </c>
      <c r="P303" t="s">
        <v>88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181</v>
      </c>
      <c r="AG303">
        <v>0.1</v>
      </c>
      <c r="AH303">
        <v>2</v>
      </c>
      <c r="AI303">
        <v>85263393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85263401</v>
      </c>
      <c r="C304">
        <v>85263388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89</v>
      </c>
      <c r="J304" t="s">
        <v>829</v>
      </c>
      <c r="K304" t="s">
        <v>90</v>
      </c>
      <c r="L304">
        <v>1346</v>
      </c>
      <c r="N304">
        <v>1009</v>
      </c>
      <c r="O304" t="s">
        <v>88</v>
      </c>
      <c r="P304" t="s">
        <v>88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181</v>
      </c>
      <c r="AG304">
        <v>0.03</v>
      </c>
      <c r="AH304">
        <v>2</v>
      </c>
      <c r="AI304">
        <v>85263394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85263402</v>
      </c>
      <c r="C305">
        <v>85263388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792</v>
      </c>
      <c r="J305" t="s">
        <v>793</v>
      </c>
      <c r="K305" t="s">
        <v>794</v>
      </c>
      <c r="L305">
        <v>1346</v>
      </c>
      <c r="N305">
        <v>1009</v>
      </c>
      <c r="O305" t="s">
        <v>88</v>
      </c>
      <c r="P305" t="s">
        <v>88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181</v>
      </c>
      <c r="AG305">
        <v>0</v>
      </c>
      <c r="AH305">
        <v>3</v>
      </c>
      <c r="AI305">
        <v>-1</v>
      </c>
      <c r="AJ305" t="s">
        <v>181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85263403</v>
      </c>
      <c r="C306">
        <v>85263388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91</v>
      </c>
      <c r="J306" t="s">
        <v>770</v>
      </c>
      <c r="K306" t="s">
        <v>92</v>
      </c>
      <c r="L306">
        <v>1346</v>
      </c>
      <c r="N306">
        <v>1009</v>
      </c>
      <c r="O306" t="s">
        <v>88</v>
      </c>
      <c r="P306" t="s">
        <v>88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181</v>
      </c>
      <c r="AG306">
        <v>0.02</v>
      </c>
      <c r="AH306">
        <v>2</v>
      </c>
      <c r="AI306">
        <v>85263395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85263404</v>
      </c>
      <c r="C307">
        <v>85263388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954</v>
      </c>
      <c r="J307" t="s">
        <v>181</v>
      </c>
      <c r="K307" t="s">
        <v>955</v>
      </c>
      <c r="L307">
        <v>1371</v>
      </c>
      <c r="N307">
        <v>1013</v>
      </c>
      <c r="O307" t="s">
        <v>210</v>
      </c>
      <c r="P307" t="s">
        <v>210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181</v>
      </c>
      <c r="AG307">
        <v>0</v>
      </c>
      <c r="AH307">
        <v>3</v>
      </c>
      <c r="AI307">
        <v>-1</v>
      </c>
      <c r="AJ307" t="s">
        <v>181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85263405</v>
      </c>
      <c r="C308">
        <v>85263388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956</v>
      </c>
      <c r="J308" t="s">
        <v>181</v>
      </c>
      <c r="K308" t="s">
        <v>957</v>
      </c>
      <c r="L308">
        <v>1348</v>
      </c>
      <c r="N308">
        <v>1009</v>
      </c>
      <c r="O308" t="s">
        <v>252</v>
      </c>
      <c r="P308" t="s">
        <v>252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181</v>
      </c>
      <c r="AG308">
        <v>0</v>
      </c>
      <c r="AH308">
        <v>3</v>
      </c>
      <c r="AI308">
        <v>-1</v>
      </c>
      <c r="AJ308" t="s">
        <v>181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85263406</v>
      </c>
      <c r="C309">
        <v>85263388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265</v>
      </c>
      <c r="J309" t="s">
        <v>181</v>
      </c>
      <c r="K309" t="s">
        <v>958</v>
      </c>
      <c r="L309">
        <v>1346</v>
      </c>
      <c r="N309">
        <v>1009</v>
      </c>
      <c r="O309" t="s">
        <v>88</v>
      </c>
      <c r="P309" t="s">
        <v>88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181</v>
      </c>
      <c r="AG309">
        <v>0</v>
      </c>
      <c r="AH309">
        <v>3</v>
      </c>
      <c r="AI309">
        <v>-1</v>
      </c>
      <c r="AJ309" t="s">
        <v>181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85263407</v>
      </c>
      <c r="C310">
        <v>85263388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959</v>
      </c>
      <c r="J310" t="s">
        <v>181</v>
      </c>
      <c r="K310" t="s">
        <v>960</v>
      </c>
      <c r="L310">
        <v>1348</v>
      </c>
      <c r="N310">
        <v>1009</v>
      </c>
      <c r="O310" t="s">
        <v>252</v>
      </c>
      <c r="P310" t="s">
        <v>252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181</v>
      </c>
      <c r="AG310">
        <v>0</v>
      </c>
      <c r="AH310">
        <v>3</v>
      </c>
      <c r="AI310">
        <v>-1</v>
      </c>
      <c r="AJ310" t="s">
        <v>181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85263408</v>
      </c>
      <c r="C311">
        <v>85263388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961</v>
      </c>
      <c r="J311" t="s">
        <v>962</v>
      </c>
      <c r="K311" t="s">
        <v>963</v>
      </c>
      <c r="L311">
        <v>1346</v>
      </c>
      <c r="N311">
        <v>1009</v>
      </c>
      <c r="O311" t="s">
        <v>88</v>
      </c>
      <c r="P311" t="s">
        <v>88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181</v>
      </c>
      <c r="AG311">
        <v>0.4</v>
      </c>
      <c r="AH311">
        <v>3</v>
      </c>
      <c r="AI311">
        <v>-1</v>
      </c>
      <c r="AJ311" t="s">
        <v>181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85263409</v>
      </c>
      <c r="C312">
        <v>85263388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964</v>
      </c>
      <c r="J312" t="s">
        <v>965</v>
      </c>
      <c r="K312" t="s">
        <v>966</v>
      </c>
      <c r="L312">
        <v>1348</v>
      </c>
      <c r="N312">
        <v>1009</v>
      </c>
      <c r="O312" t="s">
        <v>252</v>
      </c>
      <c r="P312" t="s">
        <v>252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181</v>
      </c>
      <c r="AG312">
        <v>0.0001</v>
      </c>
      <c r="AH312">
        <v>3</v>
      </c>
      <c r="AI312">
        <v>-1</v>
      </c>
      <c r="AJ312" t="s">
        <v>181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85263410</v>
      </c>
      <c r="C313">
        <v>85263388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967</v>
      </c>
      <c r="J313" t="s">
        <v>968</v>
      </c>
      <c r="K313" t="s">
        <v>969</v>
      </c>
      <c r="L313">
        <v>1425</v>
      </c>
      <c r="N313">
        <v>1013</v>
      </c>
      <c r="O313" t="s">
        <v>418</v>
      </c>
      <c r="P313" t="s">
        <v>418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181</v>
      </c>
      <c r="AG313">
        <v>0.06</v>
      </c>
      <c r="AH313">
        <v>3</v>
      </c>
      <c r="AI313">
        <v>-1</v>
      </c>
      <c r="AJ313" t="s">
        <v>181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85263411</v>
      </c>
      <c r="C314">
        <v>85263388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970</v>
      </c>
      <c r="J314" t="s">
        <v>181</v>
      </c>
      <c r="K314" t="s">
        <v>971</v>
      </c>
      <c r="L314">
        <v>1371</v>
      </c>
      <c r="N314">
        <v>1013</v>
      </c>
      <c r="O314" t="s">
        <v>210</v>
      </c>
      <c r="P314" t="s">
        <v>210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181</v>
      </c>
      <c r="AG314">
        <v>0</v>
      </c>
      <c r="AH314">
        <v>3</v>
      </c>
      <c r="AI314">
        <v>-1</v>
      </c>
      <c r="AJ314" t="s">
        <v>181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85263412</v>
      </c>
      <c r="C315">
        <v>85263388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972</v>
      </c>
      <c r="J315" t="s">
        <v>181</v>
      </c>
      <c r="K315" t="s">
        <v>973</v>
      </c>
      <c r="L315">
        <v>1371</v>
      </c>
      <c r="N315">
        <v>1013</v>
      </c>
      <c r="O315" t="s">
        <v>210</v>
      </c>
      <c r="P315" t="s">
        <v>210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181</v>
      </c>
      <c r="AG315">
        <v>0</v>
      </c>
      <c r="AH315">
        <v>3</v>
      </c>
      <c r="AI315">
        <v>-1</v>
      </c>
      <c r="AJ315" t="s">
        <v>181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85263413</v>
      </c>
      <c r="C316">
        <v>85263388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974</v>
      </c>
      <c r="J316" t="s">
        <v>181</v>
      </c>
      <c r="K316" t="s">
        <v>975</v>
      </c>
      <c r="L316">
        <v>1371</v>
      </c>
      <c r="N316">
        <v>1013</v>
      </c>
      <c r="O316" t="s">
        <v>210</v>
      </c>
      <c r="P316" t="s">
        <v>210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181</v>
      </c>
      <c r="AG316">
        <v>0</v>
      </c>
      <c r="AH316">
        <v>3</v>
      </c>
      <c r="AI316">
        <v>-1</v>
      </c>
      <c r="AJ316" t="s">
        <v>181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85263422</v>
      </c>
      <c r="C317">
        <v>85263414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77</v>
      </c>
      <c r="J317" t="s">
        <v>181</v>
      </c>
      <c r="K317" t="s">
        <v>78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370</v>
      </c>
      <c r="AG317">
        <v>3.519</v>
      </c>
      <c r="AH317">
        <v>2</v>
      </c>
      <c r="AI317">
        <v>85263415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85263423</v>
      </c>
      <c r="C318">
        <v>85263414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754</v>
      </c>
      <c r="J318" t="s">
        <v>181</v>
      </c>
      <c r="K318" t="s">
        <v>755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370</v>
      </c>
      <c r="AG318">
        <v>1.0005</v>
      </c>
      <c r="AH318">
        <v>2</v>
      </c>
      <c r="AI318">
        <v>85263416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85263424</v>
      </c>
      <c r="C319">
        <v>85263414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79</v>
      </c>
      <c r="J319" t="s">
        <v>760</v>
      </c>
      <c r="K319" t="s">
        <v>80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370</v>
      </c>
      <c r="AG319">
        <v>0.782</v>
      </c>
      <c r="AH319">
        <v>2</v>
      </c>
      <c r="AI319">
        <v>85263417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85263425</v>
      </c>
      <c r="C320">
        <v>85263414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83</v>
      </c>
      <c r="J320" t="s">
        <v>757</v>
      </c>
      <c r="K320" t="s">
        <v>84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370</v>
      </c>
      <c r="AG320">
        <v>0.2185</v>
      </c>
      <c r="AH320">
        <v>2</v>
      </c>
      <c r="AI320">
        <v>85263418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85263426</v>
      </c>
      <c r="C321">
        <v>85263414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86</v>
      </c>
      <c r="J321" t="s">
        <v>769</v>
      </c>
      <c r="K321" t="s">
        <v>87</v>
      </c>
      <c r="L321">
        <v>1346</v>
      </c>
      <c r="N321">
        <v>1009</v>
      </c>
      <c r="O321" t="s">
        <v>88</v>
      </c>
      <c r="P321" t="s">
        <v>88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181</v>
      </c>
      <c r="AG321">
        <v>0.1</v>
      </c>
      <c r="AH321">
        <v>2</v>
      </c>
      <c r="AI321">
        <v>85263419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85263427</v>
      </c>
      <c r="C322">
        <v>85263414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89</v>
      </c>
      <c r="J322" t="s">
        <v>829</v>
      </c>
      <c r="K322" t="s">
        <v>90</v>
      </c>
      <c r="L322">
        <v>1346</v>
      </c>
      <c r="N322">
        <v>1009</v>
      </c>
      <c r="O322" t="s">
        <v>88</v>
      </c>
      <c r="P322" t="s">
        <v>88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181</v>
      </c>
      <c r="AG322">
        <v>0.03</v>
      </c>
      <c r="AH322">
        <v>2</v>
      </c>
      <c r="AI322">
        <v>85263420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85263428</v>
      </c>
      <c r="C323">
        <v>85263414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792</v>
      </c>
      <c r="J323" t="s">
        <v>793</v>
      </c>
      <c r="K323" t="s">
        <v>794</v>
      </c>
      <c r="L323">
        <v>1346</v>
      </c>
      <c r="N323">
        <v>1009</v>
      </c>
      <c r="O323" t="s">
        <v>88</v>
      </c>
      <c r="P323" t="s">
        <v>88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181</v>
      </c>
      <c r="AG323">
        <v>0</v>
      </c>
      <c r="AH323">
        <v>3</v>
      </c>
      <c r="AI323">
        <v>-1</v>
      </c>
      <c r="AJ323" t="s">
        <v>181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85263429</v>
      </c>
      <c r="C324">
        <v>85263414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91</v>
      </c>
      <c r="J324" t="s">
        <v>770</v>
      </c>
      <c r="K324" t="s">
        <v>92</v>
      </c>
      <c r="L324">
        <v>1346</v>
      </c>
      <c r="N324">
        <v>1009</v>
      </c>
      <c r="O324" t="s">
        <v>88</v>
      </c>
      <c r="P324" t="s">
        <v>88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181</v>
      </c>
      <c r="AG324">
        <v>0.02</v>
      </c>
      <c r="AH324">
        <v>2</v>
      </c>
      <c r="AI324">
        <v>85263421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85263430</v>
      </c>
      <c r="C325">
        <v>85263414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954</v>
      </c>
      <c r="J325" t="s">
        <v>181</v>
      </c>
      <c r="K325" t="s">
        <v>955</v>
      </c>
      <c r="L325">
        <v>1371</v>
      </c>
      <c r="N325">
        <v>1013</v>
      </c>
      <c r="O325" t="s">
        <v>210</v>
      </c>
      <c r="P325" t="s">
        <v>210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181</v>
      </c>
      <c r="AG325">
        <v>0</v>
      </c>
      <c r="AH325">
        <v>3</v>
      </c>
      <c r="AI325">
        <v>-1</v>
      </c>
      <c r="AJ325" t="s">
        <v>181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85263431</v>
      </c>
      <c r="C326">
        <v>85263414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956</v>
      </c>
      <c r="J326" t="s">
        <v>181</v>
      </c>
      <c r="K326" t="s">
        <v>957</v>
      </c>
      <c r="L326">
        <v>1348</v>
      </c>
      <c r="N326">
        <v>1009</v>
      </c>
      <c r="O326" t="s">
        <v>252</v>
      </c>
      <c r="P326" t="s">
        <v>252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181</v>
      </c>
      <c r="AG326">
        <v>0</v>
      </c>
      <c r="AH326">
        <v>3</v>
      </c>
      <c r="AI326">
        <v>-1</v>
      </c>
      <c r="AJ326" t="s">
        <v>181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85263432</v>
      </c>
      <c r="C327">
        <v>85263414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265</v>
      </c>
      <c r="J327" t="s">
        <v>181</v>
      </c>
      <c r="K327" t="s">
        <v>958</v>
      </c>
      <c r="L327">
        <v>1346</v>
      </c>
      <c r="N327">
        <v>1009</v>
      </c>
      <c r="O327" t="s">
        <v>88</v>
      </c>
      <c r="P327" t="s">
        <v>88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181</v>
      </c>
      <c r="AG327">
        <v>0</v>
      </c>
      <c r="AH327">
        <v>3</v>
      </c>
      <c r="AI327">
        <v>-1</v>
      </c>
      <c r="AJ327" t="s">
        <v>181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85263433</v>
      </c>
      <c r="C328">
        <v>85263414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959</v>
      </c>
      <c r="J328" t="s">
        <v>181</v>
      </c>
      <c r="K328" t="s">
        <v>960</v>
      </c>
      <c r="L328">
        <v>1348</v>
      </c>
      <c r="N328">
        <v>1009</v>
      </c>
      <c r="O328" t="s">
        <v>252</v>
      </c>
      <c r="P328" t="s">
        <v>252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181</v>
      </c>
      <c r="AG328">
        <v>0</v>
      </c>
      <c r="AH328">
        <v>3</v>
      </c>
      <c r="AI328">
        <v>-1</v>
      </c>
      <c r="AJ328" t="s">
        <v>181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85263434</v>
      </c>
      <c r="C329">
        <v>85263414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961</v>
      </c>
      <c r="J329" t="s">
        <v>962</v>
      </c>
      <c r="K329" t="s">
        <v>963</v>
      </c>
      <c r="L329">
        <v>1346</v>
      </c>
      <c r="N329">
        <v>1009</v>
      </c>
      <c r="O329" t="s">
        <v>88</v>
      </c>
      <c r="P329" t="s">
        <v>88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181</v>
      </c>
      <c r="AG329">
        <v>0.4</v>
      </c>
      <c r="AH329">
        <v>3</v>
      </c>
      <c r="AI329">
        <v>-1</v>
      </c>
      <c r="AJ329" t="s">
        <v>181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85263435</v>
      </c>
      <c r="C330">
        <v>85263414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964</v>
      </c>
      <c r="J330" t="s">
        <v>965</v>
      </c>
      <c r="K330" t="s">
        <v>966</v>
      </c>
      <c r="L330">
        <v>1348</v>
      </c>
      <c r="N330">
        <v>1009</v>
      </c>
      <c r="O330" t="s">
        <v>252</v>
      </c>
      <c r="P330" t="s">
        <v>252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181</v>
      </c>
      <c r="AG330">
        <v>0.0001</v>
      </c>
      <c r="AH330">
        <v>3</v>
      </c>
      <c r="AI330">
        <v>-1</v>
      </c>
      <c r="AJ330" t="s">
        <v>181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85263436</v>
      </c>
      <c r="C331">
        <v>85263414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967</v>
      </c>
      <c r="J331" t="s">
        <v>968</v>
      </c>
      <c r="K331" t="s">
        <v>969</v>
      </c>
      <c r="L331">
        <v>1425</v>
      </c>
      <c r="N331">
        <v>1013</v>
      </c>
      <c r="O331" t="s">
        <v>418</v>
      </c>
      <c r="P331" t="s">
        <v>418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181</v>
      </c>
      <c r="AG331">
        <v>0.06</v>
      </c>
      <c r="AH331">
        <v>3</v>
      </c>
      <c r="AI331">
        <v>-1</v>
      </c>
      <c r="AJ331" t="s">
        <v>181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85263437</v>
      </c>
      <c r="C332">
        <v>85263414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970</v>
      </c>
      <c r="J332" t="s">
        <v>181</v>
      </c>
      <c r="K332" t="s">
        <v>971</v>
      </c>
      <c r="L332">
        <v>1371</v>
      </c>
      <c r="N332">
        <v>1013</v>
      </c>
      <c r="O332" t="s">
        <v>210</v>
      </c>
      <c r="P332" t="s">
        <v>210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181</v>
      </c>
      <c r="AG332">
        <v>0</v>
      </c>
      <c r="AH332">
        <v>3</v>
      </c>
      <c r="AI332">
        <v>-1</v>
      </c>
      <c r="AJ332" t="s">
        <v>181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85263438</v>
      </c>
      <c r="C333">
        <v>85263414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972</v>
      </c>
      <c r="J333" t="s">
        <v>181</v>
      </c>
      <c r="K333" t="s">
        <v>973</v>
      </c>
      <c r="L333">
        <v>1371</v>
      </c>
      <c r="N333">
        <v>1013</v>
      </c>
      <c r="O333" t="s">
        <v>210</v>
      </c>
      <c r="P333" t="s">
        <v>210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181</v>
      </c>
      <c r="AG333">
        <v>0</v>
      </c>
      <c r="AH333">
        <v>3</v>
      </c>
      <c r="AI333">
        <v>-1</v>
      </c>
      <c r="AJ333" t="s">
        <v>181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85263439</v>
      </c>
      <c r="C334">
        <v>85263414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974</v>
      </c>
      <c r="J334" t="s">
        <v>181</v>
      </c>
      <c r="K334" t="s">
        <v>975</v>
      </c>
      <c r="L334">
        <v>1371</v>
      </c>
      <c r="N334">
        <v>1013</v>
      </c>
      <c r="O334" t="s">
        <v>210</v>
      </c>
      <c r="P334" t="s">
        <v>210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181</v>
      </c>
      <c r="AG334">
        <v>0</v>
      </c>
      <c r="AH334">
        <v>3</v>
      </c>
      <c r="AI334">
        <v>-1</v>
      </c>
      <c r="AJ334" t="s">
        <v>181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85263422</v>
      </c>
      <c r="C335">
        <v>85263414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77</v>
      </c>
      <c r="J335" t="s">
        <v>181</v>
      </c>
      <c r="K335" t="s">
        <v>78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370</v>
      </c>
      <c r="AG335">
        <v>3.519</v>
      </c>
      <c r="AH335">
        <v>2</v>
      </c>
      <c r="AI335">
        <v>85263415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85263423</v>
      </c>
      <c r="C336">
        <v>85263414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754</v>
      </c>
      <c r="J336" t="s">
        <v>181</v>
      </c>
      <c r="K336" t="s">
        <v>755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370</v>
      </c>
      <c r="AG336">
        <v>1.0005</v>
      </c>
      <c r="AH336">
        <v>2</v>
      </c>
      <c r="AI336">
        <v>85263416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85263424</v>
      </c>
      <c r="C337">
        <v>85263414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79</v>
      </c>
      <c r="J337" t="s">
        <v>760</v>
      </c>
      <c r="K337" t="s">
        <v>80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370</v>
      </c>
      <c r="AG337">
        <v>0.782</v>
      </c>
      <c r="AH337">
        <v>2</v>
      </c>
      <c r="AI337">
        <v>85263417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85263425</v>
      </c>
      <c r="C338">
        <v>85263414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83</v>
      </c>
      <c r="J338" t="s">
        <v>757</v>
      </c>
      <c r="K338" t="s">
        <v>84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370</v>
      </c>
      <c r="AG338">
        <v>0.2185</v>
      </c>
      <c r="AH338">
        <v>2</v>
      </c>
      <c r="AI338">
        <v>85263418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85263426</v>
      </c>
      <c r="C339">
        <v>85263414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86</v>
      </c>
      <c r="J339" t="s">
        <v>769</v>
      </c>
      <c r="K339" t="s">
        <v>87</v>
      </c>
      <c r="L339">
        <v>1346</v>
      </c>
      <c r="N339">
        <v>1009</v>
      </c>
      <c r="O339" t="s">
        <v>88</v>
      </c>
      <c r="P339" t="s">
        <v>88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181</v>
      </c>
      <c r="AG339">
        <v>0.1</v>
      </c>
      <c r="AH339">
        <v>2</v>
      </c>
      <c r="AI339">
        <v>85263419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85263427</v>
      </c>
      <c r="C340">
        <v>85263414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89</v>
      </c>
      <c r="J340" t="s">
        <v>829</v>
      </c>
      <c r="K340" t="s">
        <v>90</v>
      </c>
      <c r="L340">
        <v>1346</v>
      </c>
      <c r="N340">
        <v>1009</v>
      </c>
      <c r="O340" t="s">
        <v>88</v>
      </c>
      <c r="P340" t="s">
        <v>88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181</v>
      </c>
      <c r="AG340">
        <v>0.03</v>
      </c>
      <c r="AH340">
        <v>2</v>
      </c>
      <c r="AI340">
        <v>85263420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85263428</v>
      </c>
      <c r="C341">
        <v>85263414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792</v>
      </c>
      <c r="J341" t="s">
        <v>793</v>
      </c>
      <c r="K341" t="s">
        <v>794</v>
      </c>
      <c r="L341">
        <v>1346</v>
      </c>
      <c r="N341">
        <v>1009</v>
      </c>
      <c r="O341" t="s">
        <v>88</v>
      </c>
      <c r="P341" t="s">
        <v>88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181</v>
      </c>
      <c r="AG341">
        <v>0</v>
      </c>
      <c r="AH341">
        <v>3</v>
      </c>
      <c r="AI341">
        <v>-1</v>
      </c>
      <c r="AJ341" t="s">
        <v>181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85263429</v>
      </c>
      <c r="C342">
        <v>85263414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91</v>
      </c>
      <c r="J342" t="s">
        <v>770</v>
      </c>
      <c r="K342" t="s">
        <v>92</v>
      </c>
      <c r="L342">
        <v>1346</v>
      </c>
      <c r="N342">
        <v>1009</v>
      </c>
      <c r="O342" t="s">
        <v>88</v>
      </c>
      <c r="P342" t="s">
        <v>88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181</v>
      </c>
      <c r="AG342">
        <v>0.02</v>
      </c>
      <c r="AH342">
        <v>2</v>
      </c>
      <c r="AI342">
        <v>85263421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85263430</v>
      </c>
      <c r="C343">
        <v>85263414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954</v>
      </c>
      <c r="J343" t="s">
        <v>181</v>
      </c>
      <c r="K343" t="s">
        <v>955</v>
      </c>
      <c r="L343">
        <v>1371</v>
      </c>
      <c r="N343">
        <v>1013</v>
      </c>
      <c r="O343" t="s">
        <v>210</v>
      </c>
      <c r="P343" t="s">
        <v>210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181</v>
      </c>
      <c r="AG343">
        <v>0</v>
      </c>
      <c r="AH343">
        <v>3</v>
      </c>
      <c r="AI343">
        <v>-1</v>
      </c>
      <c r="AJ343" t="s">
        <v>181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85263431</v>
      </c>
      <c r="C344">
        <v>85263414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956</v>
      </c>
      <c r="J344" t="s">
        <v>181</v>
      </c>
      <c r="K344" t="s">
        <v>957</v>
      </c>
      <c r="L344">
        <v>1348</v>
      </c>
      <c r="N344">
        <v>1009</v>
      </c>
      <c r="O344" t="s">
        <v>252</v>
      </c>
      <c r="P344" t="s">
        <v>252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181</v>
      </c>
      <c r="AG344">
        <v>0</v>
      </c>
      <c r="AH344">
        <v>3</v>
      </c>
      <c r="AI344">
        <v>-1</v>
      </c>
      <c r="AJ344" t="s">
        <v>181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85263432</v>
      </c>
      <c r="C345">
        <v>85263414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265</v>
      </c>
      <c r="J345" t="s">
        <v>181</v>
      </c>
      <c r="K345" t="s">
        <v>958</v>
      </c>
      <c r="L345">
        <v>1346</v>
      </c>
      <c r="N345">
        <v>1009</v>
      </c>
      <c r="O345" t="s">
        <v>88</v>
      </c>
      <c r="P345" t="s">
        <v>88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181</v>
      </c>
      <c r="AG345">
        <v>0</v>
      </c>
      <c r="AH345">
        <v>3</v>
      </c>
      <c r="AI345">
        <v>-1</v>
      </c>
      <c r="AJ345" t="s">
        <v>181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85263433</v>
      </c>
      <c r="C346">
        <v>85263414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959</v>
      </c>
      <c r="J346" t="s">
        <v>181</v>
      </c>
      <c r="K346" t="s">
        <v>960</v>
      </c>
      <c r="L346">
        <v>1348</v>
      </c>
      <c r="N346">
        <v>1009</v>
      </c>
      <c r="O346" t="s">
        <v>252</v>
      </c>
      <c r="P346" t="s">
        <v>252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181</v>
      </c>
      <c r="AG346">
        <v>0</v>
      </c>
      <c r="AH346">
        <v>3</v>
      </c>
      <c r="AI346">
        <v>-1</v>
      </c>
      <c r="AJ346" t="s">
        <v>181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85263434</v>
      </c>
      <c r="C347">
        <v>85263414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961</v>
      </c>
      <c r="J347" t="s">
        <v>962</v>
      </c>
      <c r="K347" t="s">
        <v>963</v>
      </c>
      <c r="L347">
        <v>1346</v>
      </c>
      <c r="N347">
        <v>1009</v>
      </c>
      <c r="O347" t="s">
        <v>88</v>
      </c>
      <c r="P347" t="s">
        <v>88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181</v>
      </c>
      <c r="AG347">
        <v>0.4</v>
      </c>
      <c r="AH347">
        <v>3</v>
      </c>
      <c r="AI347">
        <v>-1</v>
      </c>
      <c r="AJ347" t="s">
        <v>181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85263435</v>
      </c>
      <c r="C348">
        <v>85263414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964</v>
      </c>
      <c r="J348" t="s">
        <v>965</v>
      </c>
      <c r="K348" t="s">
        <v>966</v>
      </c>
      <c r="L348">
        <v>1348</v>
      </c>
      <c r="N348">
        <v>1009</v>
      </c>
      <c r="O348" t="s">
        <v>252</v>
      </c>
      <c r="P348" t="s">
        <v>252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181</v>
      </c>
      <c r="AG348">
        <v>0.0001</v>
      </c>
      <c r="AH348">
        <v>3</v>
      </c>
      <c r="AI348">
        <v>-1</v>
      </c>
      <c r="AJ348" t="s">
        <v>181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85263436</v>
      </c>
      <c r="C349">
        <v>85263414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967</v>
      </c>
      <c r="J349" t="s">
        <v>968</v>
      </c>
      <c r="K349" t="s">
        <v>969</v>
      </c>
      <c r="L349">
        <v>1425</v>
      </c>
      <c r="N349">
        <v>1013</v>
      </c>
      <c r="O349" t="s">
        <v>418</v>
      </c>
      <c r="P349" t="s">
        <v>418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181</v>
      </c>
      <c r="AG349">
        <v>0.06</v>
      </c>
      <c r="AH349">
        <v>3</v>
      </c>
      <c r="AI349">
        <v>-1</v>
      </c>
      <c r="AJ349" t="s">
        <v>181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85263437</v>
      </c>
      <c r="C350">
        <v>85263414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970</v>
      </c>
      <c r="J350" t="s">
        <v>181</v>
      </c>
      <c r="K350" t="s">
        <v>971</v>
      </c>
      <c r="L350">
        <v>1371</v>
      </c>
      <c r="N350">
        <v>1013</v>
      </c>
      <c r="O350" t="s">
        <v>210</v>
      </c>
      <c r="P350" t="s">
        <v>210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181</v>
      </c>
      <c r="AG350">
        <v>0</v>
      </c>
      <c r="AH350">
        <v>3</v>
      </c>
      <c r="AI350">
        <v>-1</v>
      </c>
      <c r="AJ350" t="s">
        <v>181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85263438</v>
      </c>
      <c r="C351">
        <v>85263414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972</v>
      </c>
      <c r="J351" t="s">
        <v>181</v>
      </c>
      <c r="K351" t="s">
        <v>973</v>
      </c>
      <c r="L351">
        <v>1371</v>
      </c>
      <c r="N351">
        <v>1013</v>
      </c>
      <c r="O351" t="s">
        <v>210</v>
      </c>
      <c r="P351" t="s">
        <v>210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181</v>
      </c>
      <c r="AG351">
        <v>0</v>
      </c>
      <c r="AH351">
        <v>3</v>
      </c>
      <c r="AI351">
        <v>-1</v>
      </c>
      <c r="AJ351" t="s">
        <v>181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85263439</v>
      </c>
      <c r="C352">
        <v>85263414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974</v>
      </c>
      <c r="J352" t="s">
        <v>181</v>
      </c>
      <c r="K352" t="s">
        <v>975</v>
      </c>
      <c r="L352">
        <v>1371</v>
      </c>
      <c r="N352">
        <v>1013</v>
      </c>
      <c r="O352" t="s">
        <v>210</v>
      </c>
      <c r="P352" t="s">
        <v>210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181</v>
      </c>
      <c r="AG352">
        <v>0</v>
      </c>
      <c r="AH352">
        <v>3</v>
      </c>
      <c r="AI352">
        <v>-1</v>
      </c>
      <c r="AJ352" t="s">
        <v>181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85263448</v>
      </c>
      <c r="C353">
        <v>85263440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77</v>
      </c>
      <c r="J353" t="s">
        <v>181</v>
      </c>
      <c r="K353" t="s">
        <v>78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370</v>
      </c>
      <c r="AG353">
        <v>6.877</v>
      </c>
      <c r="AH353">
        <v>2</v>
      </c>
      <c r="AI353">
        <v>85263441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85263449</v>
      </c>
      <c r="C354">
        <v>85263440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754</v>
      </c>
      <c r="J354" t="s">
        <v>181</v>
      </c>
      <c r="K354" t="s">
        <v>755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370</v>
      </c>
      <c r="AG354">
        <v>2.3</v>
      </c>
      <c r="AH354">
        <v>2</v>
      </c>
      <c r="AI354">
        <v>85263442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85263450</v>
      </c>
      <c r="C355">
        <v>85263440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79</v>
      </c>
      <c r="J355" t="s">
        <v>760</v>
      </c>
      <c r="K355" t="s">
        <v>80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370</v>
      </c>
      <c r="AG355">
        <v>1.84</v>
      </c>
      <c r="AH355">
        <v>2</v>
      </c>
      <c r="AI355">
        <v>85263443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85263451</v>
      </c>
      <c r="C356">
        <v>85263440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83</v>
      </c>
      <c r="J356" t="s">
        <v>757</v>
      </c>
      <c r="K356" t="s">
        <v>84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370</v>
      </c>
      <c r="AG356">
        <v>0.46</v>
      </c>
      <c r="AH356">
        <v>2</v>
      </c>
      <c r="AI356">
        <v>85263444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85263452</v>
      </c>
      <c r="C357">
        <v>85263440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86</v>
      </c>
      <c r="J357" t="s">
        <v>769</v>
      </c>
      <c r="K357" t="s">
        <v>87</v>
      </c>
      <c r="L357">
        <v>1346</v>
      </c>
      <c r="N357">
        <v>1009</v>
      </c>
      <c r="O357" t="s">
        <v>88</v>
      </c>
      <c r="P357" t="s">
        <v>88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181</v>
      </c>
      <c r="AG357">
        <v>0.1</v>
      </c>
      <c r="AH357">
        <v>2</v>
      </c>
      <c r="AI357">
        <v>85263445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85263453</v>
      </c>
      <c r="C358">
        <v>85263440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89</v>
      </c>
      <c r="J358" t="s">
        <v>829</v>
      </c>
      <c r="K358" t="s">
        <v>90</v>
      </c>
      <c r="L358">
        <v>1346</v>
      </c>
      <c r="N358">
        <v>1009</v>
      </c>
      <c r="O358" t="s">
        <v>88</v>
      </c>
      <c r="P358" t="s">
        <v>88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181</v>
      </c>
      <c r="AG358">
        <v>0.03</v>
      </c>
      <c r="AH358">
        <v>2</v>
      </c>
      <c r="AI358">
        <v>85263446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85263454</v>
      </c>
      <c r="C359">
        <v>85263440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792</v>
      </c>
      <c r="J359" t="s">
        <v>793</v>
      </c>
      <c r="K359" t="s">
        <v>794</v>
      </c>
      <c r="L359">
        <v>1346</v>
      </c>
      <c r="N359">
        <v>1009</v>
      </c>
      <c r="O359" t="s">
        <v>88</v>
      </c>
      <c r="P359" t="s">
        <v>88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181</v>
      </c>
      <c r="AG359">
        <v>0</v>
      </c>
      <c r="AH359">
        <v>3</v>
      </c>
      <c r="AI359">
        <v>-1</v>
      </c>
      <c r="AJ359" t="s">
        <v>181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85263455</v>
      </c>
      <c r="C360">
        <v>85263440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91</v>
      </c>
      <c r="J360" t="s">
        <v>770</v>
      </c>
      <c r="K360" t="s">
        <v>92</v>
      </c>
      <c r="L360">
        <v>1346</v>
      </c>
      <c r="N360">
        <v>1009</v>
      </c>
      <c r="O360" t="s">
        <v>88</v>
      </c>
      <c r="P360" t="s">
        <v>88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181</v>
      </c>
      <c r="AG360">
        <v>0.02</v>
      </c>
      <c r="AH360">
        <v>2</v>
      </c>
      <c r="AI360">
        <v>85263447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85263456</v>
      </c>
      <c r="C361">
        <v>85263440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954</v>
      </c>
      <c r="J361" t="s">
        <v>181</v>
      </c>
      <c r="K361" t="s">
        <v>955</v>
      </c>
      <c r="L361">
        <v>1371</v>
      </c>
      <c r="N361">
        <v>1013</v>
      </c>
      <c r="O361" t="s">
        <v>210</v>
      </c>
      <c r="P361" t="s">
        <v>210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181</v>
      </c>
      <c r="AG361">
        <v>0</v>
      </c>
      <c r="AH361">
        <v>3</v>
      </c>
      <c r="AI361">
        <v>-1</v>
      </c>
      <c r="AJ361" t="s">
        <v>181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85263457</v>
      </c>
      <c r="C362">
        <v>85263440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956</v>
      </c>
      <c r="J362" t="s">
        <v>181</v>
      </c>
      <c r="K362" t="s">
        <v>957</v>
      </c>
      <c r="L362">
        <v>1348</v>
      </c>
      <c r="N362">
        <v>1009</v>
      </c>
      <c r="O362" t="s">
        <v>252</v>
      </c>
      <c r="P362" t="s">
        <v>252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181</v>
      </c>
      <c r="AG362">
        <v>0</v>
      </c>
      <c r="AH362">
        <v>3</v>
      </c>
      <c r="AI362">
        <v>-1</v>
      </c>
      <c r="AJ362" t="s">
        <v>181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85263458</v>
      </c>
      <c r="C363">
        <v>85263440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265</v>
      </c>
      <c r="J363" t="s">
        <v>181</v>
      </c>
      <c r="K363" t="s">
        <v>958</v>
      </c>
      <c r="L363">
        <v>1346</v>
      </c>
      <c r="N363">
        <v>1009</v>
      </c>
      <c r="O363" t="s">
        <v>88</v>
      </c>
      <c r="P363" t="s">
        <v>88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181</v>
      </c>
      <c r="AG363">
        <v>0</v>
      </c>
      <c r="AH363">
        <v>3</v>
      </c>
      <c r="AI363">
        <v>-1</v>
      </c>
      <c r="AJ363" t="s">
        <v>181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85263459</v>
      </c>
      <c r="C364">
        <v>85263440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959</v>
      </c>
      <c r="J364" t="s">
        <v>181</v>
      </c>
      <c r="K364" t="s">
        <v>960</v>
      </c>
      <c r="L364">
        <v>1348</v>
      </c>
      <c r="N364">
        <v>1009</v>
      </c>
      <c r="O364" t="s">
        <v>252</v>
      </c>
      <c r="P364" t="s">
        <v>252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181</v>
      </c>
      <c r="AG364">
        <v>0</v>
      </c>
      <c r="AH364">
        <v>3</v>
      </c>
      <c r="AI364">
        <v>-1</v>
      </c>
      <c r="AJ364" t="s">
        <v>181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85263460</v>
      </c>
      <c r="C365">
        <v>85263440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961</v>
      </c>
      <c r="J365" t="s">
        <v>962</v>
      </c>
      <c r="K365" t="s">
        <v>963</v>
      </c>
      <c r="L365">
        <v>1346</v>
      </c>
      <c r="N365">
        <v>1009</v>
      </c>
      <c r="O365" t="s">
        <v>88</v>
      </c>
      <c r="P365" t="s">
        <v>88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181</v>
      </c>
      <c r="AG365">
        <v>0.4</v>
      </c>
      <c r="AH365">
        <v>3</v>
      </c>
      <c r="AI365">
        <v>-1</v>
      </c>
      <c r="AJ365" t="s">
        <v>181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85263461</v>
      </c>
      <c r="C366">
        <v>85263440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964</v>
      </c>
      <c r="J366" t="s">
        <v>965</v>
      </c>
      <c r="K366" t="s">
        <v>966</v>
      </c>
      <c r="L366">
        <v>1348</v>
      </c>
      <c r="N366">
        <v>1009</v>
      </c>
      <c r="O366" t="s">
        <v>252</v>
      </c>
      <c r="P366" t="s">
        <v>252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181</v>
      </c>
      <c r="AG366">
        <v>0.0001</v>
      </c>
      <c r="AH366">
        <v>3</v>
      </c>
      <c r="AI366">
        <v>-1</v>
      </c>
      <c r="AJ366" t="s">
        <v>181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85263462</v>
      </c>
      <c r="C367">
        <v>85263440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967</v>
      </c>
      <c r="J367" t="s">
        <v>968</v>
      </c>
      <c r="K367" t="s">
        <v>969</v>
      </c>
      <c r="L367">
        <v>1425</v>
      </c>
      <c r="N367">
        <v>1013</v>
      </c>
      <c r="O367" t="s">
        <v>418</v>
      </c>
      <c r="P367" t="s">
        <v>418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181</v>
      </c>
      <c r="AG367">
        <v>0.06</v>
      </c>
      <c r="AH367">
        <v>3</v>
      </c>
      <c r="AI367">
        <v>-1</v>
      </c>
      <c r="AJ367" t="s">
        <v>181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85263463</v>
      </c>
      <c r="C368">
        <v>85263440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970</v>
      </c>
      <c r="J368" t="s">
        <v>181</v>
      </c>
      <c r="K368" t="s">
        <v>971</v>
      </c>
      <c r="L368">
        <v>1371</v>
      </c>
      <c r="N368">
        <v>1013</v>
      </c>
      <c r="O368" t="s">
        <v>210</v>
      </c>
      <c r="P368" t="s">
        <v>210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181</v>
      </c>
      <c r="AG368">
        <v>0</v>
      </c>
      <c r="AH368">
        <v>3</v>
      </c>
      <c r="AI368">
        <v>-1</v>
      </c>
      <c r="AJ368" t="s">
        <v>181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85263464</v>
      </c>
      <c r="C369">
        <v>85263440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976</v>
      </c>
      <c r="J369" t="s">
        <v>181</v>
      </c>
      <c r="K369" t="s">
        <v>977</v>
      </c>
      <c r="L369">
        <v>1346</v>
      </c>
      <c r="N369">
        <v>1009</v>
      </c>
      <c r="O369" t="s">
        <v>88</v>
      </c>
      <c r="P369" t="s">
        <v>88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181</v>
      </c>
      <c r="AG369">
        <v>0</v>
      </c>
      <c r="AH369">
        <v>3</v>
      </c>
      <c r="AI369">
        <v>-1</v>
      </c>
      <c r="AJ369" t="s">
        <v>181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85263465</v>
      </c>
      <c r="C370">
        <v>85263440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972</v>
      </c>
      <c r="J370" t="s">
        <v>181</v>
      </c>
      <c r="K370" t="s">
        <v>973</v>
      </c>
      <c r="L370">
        <v>1371</v>
      </c>
      <c r="N370">
        <v>1013</v>
      </c>
      <c r="O370" t="s">
        <v>210</v>
      </c>
      <c r="P370" t="s">
        <v>210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181</v>
      </c>
      <c r="AG370">
        <v>0</v>
      </c>
      <c r="AH370">
        <v>3</v>
      </c>
      <c r="AI370">
        <v>-1</v>
      </c>
      <c r="AJ370" t="s">
        <v>181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85263466</v>
      </c>
      <c r="C371">
        <v>85263440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974</v>
      </c>
      <c r="J371" t="s">
        <v>181</v>
      </c>
      <c r="K371" t="s">
        <v>975</v>
      </c>
      <c r="L371">
        <v>1371</v>
      </c>
      <c r="N371">
        <v>1013</v>
      </c>
      <c r="O371" t="s">
        <v>210</v>
      </c>
      <c r="P371" t="s">
        <v>210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181</v>
      </c>
      <c r="AG371">
        <v>0</v>
      </c>
      <c r="AH371">
        <v>3</v>
      </c>
      <c r="AI371">
        <v>-1</v>
      </c>
      <c r="AJ371" t="s">
        <v>181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85263448</v>
      </c>
      <c r="C372">
        <v>85263440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77</v>
      </c>
      <c r="J372" t="s">
        <v>181</v>
      </c>
      <c r="K372" t="s">
        <v>78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370</v>
      </c>
      <c r="AG372">
        <v>6.877</v>
      </c>
      <c r="AH372">
        <v>2</v>
      </c>
      <c r="AI372">
        <v>85263441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85263449</v>
      </c>
      <c r="C373">
        <v>85263440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754</v>
      </c>
      <c r="J373" t="s">
        <v>181</v>
      </c>
      <c r="K373" t="s">
        <v>755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370</v>
      </c>
      <c r="AG373">
        <v>2.3</v>
      </c>
      <c r="AH373">
        <v>2</v>
      </c>
      <c r="AI373">
        <v>85263442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85263450</v>
      </c>
      <c r="C374">
        <v>85263440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79</v>
      </c>
      <c r="J374" t="s">
        <v>760</v>
      </c>
      <c r="K374" t="s">
        <v>80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370</v>
      </c>
      <c r="AG374">
        <v>1.84</v>
      </c>
      <c r="AH374">
        <v>2</v>
      </c>
      <c r="AI374">
        <v>85263443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85263451</v>
      </c>
      <c r="C375">
        <v>85263440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83</v>
      </c>
      <c r="J375" t="s">
        <v>757</v>
      </c>
      <c r="K375" t="s">
        <v>84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370</v>
      </c>
      <c r="AG375">
        <v>0.46</v>
      </c>
      <c r="AH375">
        <v>2</v>
      </c>
      <c r="AI375">
        <v>85263444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85263452</v>
      </c>
      <c r="C376">
        <v>85263440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86</v>
      </c>
      <c r="J376" t="s">
        <v>769</v>
      </c>
      <c r="K376" t="s">
        <v>87</v>
      </c>
      <c r="L376">
        <v>1346</v>
      </c>
      <c r="N376">
        <v>1009</v>
      </c>
      <c r="O376" t="s">
        <v>88</v>
      </c>
      <c r="P376" t="s">
        <v>88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181</v>
      </c>
      <c r="AG376">
        <v>0.1</v>
      </c>
      <c r="AH376">
        <v>2</v>
      </c>
      <c r="AI376">
        <v>85263445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85263453</v>
      </c>
      <c r="C377">
        <v>85263440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89</v>
      </c>
      <c r="J377" t="s">
        <v>829</v>
      </c>
      <c r="K377" t="s">
        <v>90</v>
      </c>
      <c r="L377">
        <v>1346</v>
      </c>
      <c r="N377">
        <v>1009</v>
      </c>
      <c r="O377" t="s">
        <v>88</v>
      </c>
      <c r="P377" t="s">
        <v>88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181</v>
      </c>
      <c r="AG377">
        <v>0.03</v>
      </c>
      <c r="AH377">
        <v>2</v>
      </c>
      <c r="AI377">
        <v>85263446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85263454</v>
      </c>
      <c r="C378">
        <v>85263440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792</v>
      </c>
      <c r="J378" t="s">
        <v>793</v>
      </c>
      <c r="K378" t="s">
        <v>794</v>
      </c>
      <c r="L378">
        <v>1346</v>
      </c>
      <c r="N378">
        <v>1009</v>
      </c>
      <c r="O378" t="s">
        <v>88</v>
      </c>
      <c r="P378" t="s">
        <v>88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181</v>
      </c>
      <c r="AG378">
        <v>0</v>
      </c>
      <c r="AH378">
        <v>3</v>
      </c>
      <c r="AI378">
        <v>-1</v>
      </c>
      <c r="AJ378" t="s">
        <v>181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85263455</v>
      </c>
      <c r="C379">
        <v>85263440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91</v>
      </c>
      <c r="J379" t="s">
        <v>770</v>
      </c>
      <c r="K379" t="s">
        <v>92</v>
      </c>
      <c r="L379">
        <v>1346</v>
      </c>
      <c r="N379">
        <v>1009</v>
      </c>
      <c r="O379" t="s">
        <v>88</v>
      </c>
      <c r="P379" t="s">
        <v>88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181</v>
      </c>
      <c r="AG379">
        <v>0.02</v>
      </c>
      <c r="AH379">
        <v>2</v>
      </c>
      <c r="AI379">
        <v>85263447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85263456</v>
      </c>
      <c r="C380">
        <v>85263440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954</v>
      </c>
      <c r="J380" t="s">
        <v>181</v>
      </c>
      <c r="K380" t="s">
        <v>955</v>
      </c>
      <c r="L380">
        <v>1371</v>
      </c>
      <c r="N380">
        <v>1013</v>
      </c>
      <c r="O380" t="s">
        <v>210</v>
      </c>
      <c r="P380" t="s">
        <v>210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181</v>
      </c>
      <c r="AG380">
        <v>0</v>
      </c>
      <c r="AH380">
        <v>3</v>
      </c>
      <c r="AI380">
        <v>-1</v>
      </c>
      <c r="AJ380" t="s">
        <v>181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85263457</v>
      </c>
      <c r="C381">
        <v>85263440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956</v>
      </c>
      <c r="J381" t="s">
        <v>181</v>
      </c>
      <c r="K381" t="s">
        <v>957</v>
      </c>
      <c r="L381">
        <v>1348</v>
      </c>
      <c r="N381">
        <v>1009</v>
      </c>
      <c r="O381" t="s">
        <v>252</v>
      </c>
      <c r="P381" t="s">
        <v>252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181</v>
      </c>
      <c r="AG381">
        <v>0</v>
      </c>
      <c r="AH381">
        <v>3</v>
      </c>
      <c r="AI381">
        <v>-1</v>
      </c>
      <c r="AJ381" t="s">
        <v>181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85263458</v>
      </c>
      <c r="C382">
        <v>85263440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265</v>
      </c>
      <c r="J382" t="s">
        <v>181</v>
      </c>
      <c r="K382" t="s">
        <v>958</v>
      </c>
      <c r="L382">
        <v>1346</v>
      </c>
      <c r="N382">
        <v>1009</v>
      </c>
      <c r="O382" t="s">
        <v>88</v>
      </c>
      <c r="P382" t="s">
        <v>88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181</v>
      </c>
      <c r="AG382">
        <v>0</v>
      </c>
      <c r="AH382">
        <v>3</v>
      </c>
      <c r="AI382">
        <v>-1</v>
      </c>
      <c r="AJ382" t="s">
        <v>181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85263459</v>
      </c>
      <c r="C383">
        <v>85263440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959</v>
      </c>
      <c r="J383" t="s">
        <v>181</v>
      </c>
      <c r="K383" t="s">
        <v>960</v>
      </c>
      <c r="L383">
        <v>1348</v>
      </c>
      <c r="N383">
        <v>1009</v>
      </c>
      <c r="O383" t="s">
        <v>252</v>
      </c>
      <c r="P383" t="s">
        <v>252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181</v>
      </c>
      <c r="AG383">
        <v>0</v>
      </c>
      <c r="AH383">
        <v>3</v>
      </c>
      <c r="AI383">
        <v>-1</v>
      </c>
      <c r="AJ383" t="s">
        <v>181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85263460</v>
      </c>
      <c r="C384">
        <v>85263440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961</v>
      </c>
      <c r="J384" t="s">
        <v>962</v>
      </c>
      <c r="K384" t="s">
        <v>963</v>
      </c>
      <c r="L384">
        <v>1346</v>
      </c>
      <c r="N384">
        <v>1009</v>
      </c>
      <c r="O384" t="s">
        <v>88</v>
      </c>
      <c r="P384" t="s">
        <v>88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181</v>
      </c>
      <c r="AG384">
        <v>0.4</v>
      </c>
      <c r="AH384">
        <v>3</v>
      </c>
      <c r="AI384">
        <v>-1</v>
      </c>
      <c r="AJ384" t="s">
        <v>181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85263461</v>
      </c>
      <c r="C385">
        <v>85263440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964</v>
      </c>
      <c r="J385" t="s">
        <v>965</v>
      </c>
      <c r="K385" t="s">
        <v>966</v>
      </c>
      <c r="L385">
        <v>1348</v>
      </c>
      <c r="N385">
        <v>1009</v>
      </c>
      <c r="O385" t="s">
        <v>252</v>
      </c>
      <c r="P385" t="s">
        <v>252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181</v>
      </c>
      <c r="AG385">
        <v>0.0001</v>
      </c>
      <c r="AH385">
        <v>3</v>
      </c>
      <c r="AI385">
        <v>-1</v>
      </c>
      <c r="AJ385" t="s">
        <v>181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85263462</v>
      </c>
      <c r="C386">
        <v>85263440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967</v>
      </c>
      <c r="J386" t="s">
        <v>968</v>
      </c>
      <c r="K386" t="s">
        <v>969</v>
      </c>
      <c r="L386">
        <v>1425</v>
      </c>
      <c r="N386">
        <v>1013</v>
      </c>
      <c r="O386" t="s">
        <v>418</v>
      </c>
      <c r="P386" t="s">
        <v>418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181</v>
      </c>
      <c r="AG386">
        <v>0.06</v>
      </c>
      <c r="AH386">
        <v>3</v>
      </c>
      <c r="AI386">
        <v>-1</v>
      </c>
      <c r="AJ386" t="s">
        <v>181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85263463</v>
      </c>
      <c r="C387">
        <v>85263440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970</v>
      </c>
      <c r="J387" t="s">
        <v>181</v>
      </c>
      <c r="K387" t="s">
        <v>971</v>
      </c>
      <c r="L387">
        <v>1371</v>
      </c>
      <c r="N387">
        <v>1013</v>
      </c>
      <c r="O387" t="s">
        <v>210</v>
      </c>
      <c r="P387" t="s">
        <v>210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181</v>
      </c>
      <c r="AG387">
        <v>0</v>
      </c>
      <c r="AH387">
        <v>3</v>
      </c>
      <c r="AI387">
        <v>-1</v>
      </c>
      <c r="AJ387" t="s">
        <v>181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85263464</v>
      </c>
      <c r="C388">
        <v>85263440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976</v>
      </c>
      <c r="J388" t="s">
        <v>181</v>
      </c>
      <c r="K388" t="s">
        <v>977</v>
      </c>
      <c r="L388">
        <v>1346</v>
      </c>
      <c r="N388">
        <v>1009</v>
      </c>
      <c r="O388" t="s">
        <v>88</v>
      </c>
      <c r="P388" t="s">
        <v>88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181</v>
      </c>
      <c r="AG388">
        <v>0</v>
      </c>
      <c r="AH388">
        <v>3</v>
      </c>
      <c r="AI388">
        <v>-1</v>
      </c>
      <c r="AJ388" t="s">
        <v>181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85263465</v>
      </c>
      <c r="C389">
        <v>85263440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972</v>
      </c>
      <c r="J389" t="s">
        <v>181</v>
      </c>
      <c r="K389" t="s">
        <v>973</v>
      </c>
      <c r="L389">
        <v>1371</v>
      </c>
      <c r="N389">
        <v>1013</v>
      </c>
      <c r="O389" t="s">
        <v>210</v>
      </c>
      <c r="P389" t="s">
        <v>210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181</v>
      </c>
      <c r="AG389">
        <v>0</v>
      </c>
      <c r="AH389">
        <v>3</v>
      </c>
      <c r="AI389">
        <v>-1</v>
      </c>
      <c r="AJ389" t="s">
        <v>181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85263466</v>
      </c>
      <c r="C390">
        <v>85263440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974</v>
      </c>
      <c r="J390" t="s">
        <v>181</v>
      </c>
      <c r="K390" t="s">
        <v>975</v>
      </c>
      <c r="L390">
        <v>1371</v>
      </c>
      <c r="N390">
        <v>1013</v>
      </c>
      <c r="O390" t="s">
        <v>210</v>
      </c>
      <c r="P390" t="s">
        <v>210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181</v>
      </c>
      <c r="AG390">
        <v>0</v>
      </c>
      <c r="AH390">
        <v>3</v>
      </c>
      <c r="AI390">
        <v>-1</v>
      </c>
      <c r="AJ390" t="s">
        <v>181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85263475</v>
      </c>
      <c r="C391">
        <v>85263467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77</v>
      </c>
      <c r="J391" t="s">
        <v>181</v>
      </c>
      <c r="K391" t="s">
        <v>78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370</v>
      </c>
      <c r="AG391">
        <v>10.35</v>
      </c>
      <c r="AH391">
        <v>2</v>
      </c>
      <c r="AI391">
        <v>85263468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85263476</v>
      </c>
      <c r="C392">
        <v>85263467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754</v>
      </c>
      <c r="J392" t="s">
        <v>181</v>
      </c>
      <c r="K392" t="s">
        <v>755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370</v>
      </c>
      <c r="AG392">
        <v>3.6915</v>
      </c>
      <c r="AH392">
        <v>2</v>
      </c>
      <c r="AI392">
        <v>85263469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85263477</v>
      </c>
      <c r="C393">
        <v>85263467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79</v>
      </c>
      <c r="J393" t="s">
        <v>760</v>
      </c>
      <c r="K393" t="s">
        <v>80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370</v>
      </c>
      <c r="AG393">
        <v>2.99</v>
      </c>
      <c r="AH393">
        <v>2</v>
      </c>
      <c r="AI393">
        <v>85263470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85263478</v>
      </c>
      <c r="C394">
        <v>85263467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83</v>
      </c>
      <c r="J394" t="s">
        <v>757</v>
      </c>
      <c r="K394" t="s">
        <v>84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370</v>
      </c>
      <c r="AG394">
        <v>0.7015</v>
      </c>
      <c r="AH394">
        <v>2</v>
      </c>
      <c r="AI394">
        <v>85263471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85263479</v>
      </c>
      <c r="C395">
        <v>85263467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86</v>
      </c>
      <c r="J395" t="s">
        <v>769</v>
      </c>
      <c r="K395" t="s">
        <v>87</v>
      </c>
      <c r="L395">
        <v>1346</v>
      </c>
      <c r="N395">
        <v>1009</v>
      </c>
      <c r="O395" t="s">
        <v>88</v>
      </c>
      <c r="P395" t="s">
        <v>88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181</v>
      </c>
      <c r="AG395">
        <v>0.1</v>
      </c>
      <c r="AH395">
        <v>2</v>
      </c>
      <c r="AI395">
        <v>85263472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85263480</v>
      </c>
      <c r="C396">
        <v>85263467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89</v>
      </c>
      <c r="J396" t="s">
        <v>829</v>
      </c>
      <c r="K396" t="s">
        <v>90</v>
      </c>
      <c r="L396">
        <v>1346</v>
      </c>
      <c r="N396">
        <v>1009</v>
      </c>
      <c r="O396" t="s">
        <v>88</v>
      </c>
      <c r="P396" t="s">
        <v>88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181</v>
      </c>
      <c r="AG396">
        <v>0.03</v>
      </c>
      <c r="AH396">
        <v>2</v>
      </c>
      <c r="AI396">
        <v>85263473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85263481</v>
      </c>
      <c r="C397">
        <v>85263467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792</v>
      </c>
      <c r="J397" t="s">
        <v>793</v>
      </c>
      <c r="K397" t="s">
        <v>794</v>
      </c>
      <c r="L397">
        <v>1346</v>
      </c>
      <c r="N397">
        <v>1009</v>
      </c>
      <c r="O397" t="s">
        <v>88</v>
      </c>
      <c r="P397" t="s">
        <v>88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181</v>
      </c>
      <c r="AG397">
        <v>0</v>
      </c>
      <c r="AH397">
        <v>3</v>
      </c>
      <c r="AI397">
        <v>-1</v>
      </c>
      <c r="AJ397" t="s">
        <v>181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85263482</v>
      </c>
      <c r="C398">
        <v>85263467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91</v>
      </c>
      <c r="J398" t="s">
        <v>770</v>
      </c>
      <c r="K398" t="s">
        <v>92</v>
      </c>
      <c r="L398">
        <v>1346</v>
      </c>
      <c r="N398">
        <v>1009</v>
      </c>
      <c r="O398" t="s">
        <v>88</v>
      </c>
      <c r="P398" t="s">
        <v>88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181</v>
      </c>
      <c r="AG398">
        <v>0.02</v>
      </c>
      <c r="AH398">
        <v>2</v>
      </c>
      <c r="AI398">
        <v>85263474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85263483</v>
      </c>
      <c r="C399">
        <v>85263467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954</v>
      </c>
      <c r="J399" t="s">
        <v>181</v>
      </c>
      <c r="K399" t="s">
        <v>955</v>
      </c>
      <c r="L399">
        <v>1371</v>
      </c>
      <c r="N399">
        <v>1013</v>
      </c>
      <c r="O399" t="s">
        <v>210</v>
      </c>
      <c r="P399" t="s">
        <v>210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181</v>
      </c>
      <c r="AG399">
        <v>0</v>
      </c>
      <c r="AH399">
        <v>3</v>
      </c>
      <c r="AI399">
        <v>-1</v>
      </c>
      <c r="AJ399" t="s">
        <v>181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85263484</v>
      </c>
      <c r="C400">
        <v>85263467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956</v>
      </c>
      <c r="J400" t="s">
        <v>181</v>
      </c>
      <c r="K400" t="s">
        <v>957</v>
      </c>
      <c r="L400">
        <v>1348</v>
      </c>
      <c r="N400">
        <v>1009</v>
      </c>
      <c r="O400" t="s">
        <v>252</v>
      </c>
      <c r="P400" t="s">
        <v>252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181</v>
      </c>
      <c r="AG400">
        <v>0</v>
      </c>
      <c r="AH400">
        <v>3</v>
      </c>
      <c r="AI400">
        <v>-1</v>
      </c>
      <c r="AJ400" t="s">
        <v>181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85263485</v>
      </c>
      <c r="C401">
        <v>85263467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265</v>
      </c>
      <c r="J401" t="s">
        <v>181</v>
      </c>
      <c r="K401" t="s">
        <v>958</v>
      </c>
      <c r="L401">
        <v>1346</v>
      </c>
      <c r="N401">
        <v>1009</v>
      </c>
      <c r="O401" t="s">
        <v>88</v>
      </c>
      <c r="P401" t="s">
        <v>88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181</v>
      </c>
      <c r="AG401">
        <v>0</v>
      </c>
      <c r="AH401">
        <v>3</v>
      </c>
      <c r="AI401">
        <v>-1</v>
      </c>
      <c r="AJ401" t="s">
        <v>181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85263486</v>
      </c>
      <c r="C402">
        <v>85263467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959</v>
      </c>
      <c r="J402" t="s">
        <v>181</v>
      </c>
      <c r="K402" t="s">
        <v>960</v>
      </c>
      <c r="L402">
        <v>1348</v>
      </c>
      <c r="N402">
        <v>1009</v>
      </c>
      <c r="O402" t="s">
        <v>252</v>
      </c>
      <c r="P402" t="s">
        <v>252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181</v>
      </c>
      <c r="AG402">
        <v>0</v>
      </c>
      <c r="AH402">
        <v>3</v>
      </c>
      <c r="AI402">
        <v>-1</v>
      </c>
      <c r="AJ402" t="s">
        <v>181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85263487</v>
      </c>
      <c r="C403">
        <v>85263467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961</v>
      </c>
      <c r="J403" t="s">
        <v>962</v>
      </c>
      <c r="K403" t="s">
        <v>963</v>
      </c>
      <c r="L403">
        <v>1346</v>
      </c>
      <c r="N403">
        <v>1009</v>
      </c>
      <c r="O403" t="s">
        <v>88</v>
      </c>
      <c r="P403" t="s">
        <v>88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181</v>
      </c>
      <c r="AG403">
        <v>0.4</v>
      </c>
      <c r="AH403">
        <v>3</v>
      </c>
      <c r="AI403">
        <v>-1</v>
      </c>
      <c r="AJ403" t="s">
        <v>181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85263488</v>
      </c>
      <c r="C404">
        <v>85263467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964</v>
      </c>
      <c r="J404" t="s">
        <v>965</v>
      </c>
      <c r="K404" t="s">
        <v>966</v>
      </c>
      <c r="L404">
        <v>1348</v>
      </c>
      <c r="N404">
        <v>1009</v>
      </c>
      <c r="O404" t="s">
        <v>252</v>
      </c>
      <c r="P404" t="s">
        <v>252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181</v>
      </c>
      <c r="AG404">
        <v>0.0001</v>
      </c>
      <c r="AH404">
        <v>3</v>
      </c>
      <c r="AI404">
        <v>-1</v>
      </c>
      <c r="AJ404" t="s">
        <v>181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85263489</v>
      </c>
      <c r="C405">
        <v>85263467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967</v>
      </c>
      <c r="J405" t="s">
        <v>968</v>
      </c>
      <c r="K405" t="s">
        <v>969</v>
      </c>
      <c r="L405">
        <v>1425</v>
      </c>
      <c r="N405">
        <v>1013</v>
      </c>
      <c r="O405" t="s">
        <v>418</v>
      </c>
      <c r="P405" t="s">
        <v>418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181</v>
      </c>
      <c r="AG405">
        <v>0.06</v>
      </c>
      <c r="AH405">
        <v>3</v>
      </c>
      <c r="AI405">
        <v>-1</v>
      </c>
      <c r="AJ405" t="s">
        <v>181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85263490</v>
      </c>
      <c r="C406">
        <v>85263467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970</v>
      </c>
      <c r="J406" t="s">
        <v>181</v>
      </c>
      <c r="K406" t="s">
        <v>971</v>
      </c>
      <c r="L406">
        <v>1371</v>
      </c>
      <c r="N406">
        <v>1013</v>
      </c>
      <c r="O406" t="s">
        <v>210</v>
      </c>
      <c r="P406" t="s">
        <v>210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181</v>
      </c>
      <c r="AG406">
        <v>0</v>
      </c>
      <c r="AH406">
        <v>3</v>
      </c>
      <c r="AI406">
        <v>-1</v>
      </c>
      <c r="AJ406" t="s">
        <v>181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85263491</v>
      </c>
      <c r="C407">
        <v>85263467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976</v>
      </c>
      <c r="J407" t="s">
        <v>181</v>
      </c>
      <c r="K407" t="s">
        <v>977</v>
      </c>
      <c r="L407">
        <v>1346</v>
      </c>
      <c r="N407">
        <v>1009</v>
      </c>
      <c r="O407" t="s">
        <v>88</v>
      </c>
      <c r="P407" t="s">
        <v>88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181</v>
      </c>
      <c r="AG407">
        <v>0</v>
      </c>
      <c r="AH407">
        <v>3</v>
      </c>
      <c r="AI407">
        <v>-1</v>
      </c>
      <c r="AJ407" t="s">
        <v>181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85263492</v>
      </c>
      <c r="C408">
        <v>85263467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972</v>
      </c>
      <c r="J408" t="s">
        <v>181</v>
      </c>
      <c r="K408" t="s">
        <v>973</v>
      </c>
      <c r="L408">
        <v>1371</v>
      </c>
      <c r="N408">
        <v>1013</v>
      </c>
      <c r="O408" t="s">
        <v>210</v>
      </c>
      <c r="P408" t="s">
        <v>210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181</v>
      </c>
      <c r="AG408">
        <v>0</v>
      </c>
      <c r="AH408">
        <v>3</v>
      </c>
      <c r="AI408">
        <v>-1</v>
      </c>
      <c r="AJ408" t="s">
        <v>181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85263493</v>
      </c>
      <c r="C409">
        <v>85263467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974</v>
      </c>
      <c r="J409" t="s">
        <v>181</v>
      </c>
      <c r="K409" t="s">
        <v>975</v>
      </c>
      <c r="L409">
        <v>1371</v>
      </c>
      <c r="N409">
        <v>1013</v>
      </c>
      <c r="O409" t="s">
        <v>210</v>
      </c>
      <c r="P409" t="s">
        <v>210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181</v>
      </c>
      <c r="AG409">
        <v>0</v>
      </c>
      <c r="AH409">
        <v>3</v>
      </c>
      <c r="AI409">
        <v>-1</v>
      </c>
      <c r="AJ409" t="s">
        <v>181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85263475</v>
      </c>
      <c r="C410">
        <v>85263467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77</v>
      </c>
      <c r="J410" t="s">
        <v>181</v>
      </c>
      <c r="K410" t="s">
        <v>78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370</v>
      </c>
      <c r="AG410">
        <v>10.35</v>
      </c>
      <c r="AH410">
        <v>2</v>
      </c>
      <c r="AI410">
        <v>85263468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85263476</v>
      </c>
      <c r="C411">
        <v>85263467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754</v>
      </c>
      <c r="J411" t="s">
        <v>181</v>
      </c>
      <c r="K411" t="s">
        <v>755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370</v>
      </c>
      <c r="AG411">
        <v>3.6915</v>
      </c>
      <c r="AH411">
        <v>2</v>
      </c>
      <c r="AI411">
        <v>85263469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85263477</v>
      </c>
      <c r="C412">
        <v>85263467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79</v>
      </c>
      <c r="J412" t="s">
        <v>760</v>
      </c>
      <c r="K412" t="s">
        <v>80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370</v>
      </c>
      <c r="AG412">
        <v>2.99</v>
      </c>
      <c r="AH412">
        <v>2</v>
      </c>
      <c r="AI412">
        <v>85263470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85263478</v>
      </c>
      <c r="C413">
        <v>85263467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83</v>
      </c>
      <c r="J413" t="s">
        <v>757</v>
      </c>
      <c r="K413" t="s">
        <v>84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370</v>
      </c>
      <c r="AG413">
        <v>0.7015</v>
      </c>
      <c r="AH413">
        <v>2</v>
      </c>
      <c r="AI413">
        <v>85263471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85263479</v>
      </c>
      <c r="C414">
        <v>85263467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86</v>
      </c>
      <c r="J414" t="s">
        <v>769</v>
      </c>
      <c r="K414" t="s">
        <v>87</v>
      </c>
      <c r="L414">
        <v>1346</v>
      </c>
      <c r="N414">
        <v>1009</v>
      </c>
      <c r="O414" t="s">
        <v>88</v>
      </c>
      <c r="P414" t="s">
        <v>88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181</v>
      </c>
      <c r="AG414">
        <v>0.1</v>
      </c>
      <c r="AH414">
        <v>2</v>
      </c>
      <c r="AI414">
        <v>85263472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85263480</v>
      </c>
      <c r="C415">
        <v>85263467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89</v>
      </c>
      <c r="J415" t="s">
        <v>829</v>
      </c>
      <c r="K415" t="s">
        <v>90</v>
      </c>
      <c r="L415">
        <v>1346</v>
      </c>
      <c r="N415">
        <v>1009</v>
      </c>
      <c r="O415" t="s">
        <v>88</v>
      </c>
      <c r="P415" t="s">
        <v>88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181</v>
      </c>
      <c r="AG415">
        <v>0.03</v>
      </c>
      <c r="AH415">
        <v>2</v>
      </c>
      <c r="AI415">
        <v>85263473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85263481</v>
      </c>
      <c r="C416">
        <v>85263467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792</v>
      </c>
      <c r="J416" t="s">
        <v>793</v>
      </c>
      <c r="K416" t="s">
        <v>794</v>
      </c>
      <c r="L416">
        <v>1346</v>
      </c>
      <c r="N416">
        <v>1009</v>
      </c>
      <c r="O416" t="s">
        <v>88</v>
      </c>
      <c r="P416" t="s">
        <v>88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181</v>
      </c>
      <c r="AG416">
        <v>0</v>
      </c>
      <c r="AH416">
        <v>3</v>
      </c>
      <c r="AI416">
        <v>-1</v>
      </c>
      <c r="AJ416" t="s">
        <v>181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85263482</v>
      </c>
      <c r="C417">
        <v>85263467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91</v>
      </c>
      <c r="J417" t="s">
        <v>770</v>
      </c>
      <c r="K417" t="s">
        <v>92</v>
      </c>
      <c r="L417">
        <v>1346</v>
      </c>
      <c r="N417">
        <v>1009</v>
      </c>
      <c r="O417" t="s">
        <v>88</v>
      </c>
      <c r="P417" t="s">
        <v>88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181</v>
      </c>
      <c r="AG417">
        <v>0.02</v>
      </c>
      <c r="AH417">
        <v>2</v>
      </c>
      <c r="AI417">
        <v>85263474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85263483</v>
      </c>
      <c r="C418">
        <v>85263467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954</v>
      </c>
      <c r="J418" t="s">
        <v>181</v>
      </c>
      <c r="K418" t="s">
        <v>955</v>
      </c>
      <c r="L418">
        <v>1371</v>
      </c>
      <c r="N418">
        <v>1013</v>
      </c>
      <c r="O418" t="s">
        <v>210</v>
      </c>
      <c r="P418" t="s">
        <v>210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181</v>
      </c>
      <c r="AG418">
        <v>0</v>
      </c>
      <c r="AH418">
        <v>3</v>
      </c>
      <c r="AI418">
        <v>-1</v>
      </c>
      <c r="AJ418" t="s">
        <v>181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85263484</v>
      </c>
      <c r="C419">
        <v>85263467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956</v>
      </c>
      <c r="J419" t="s">
        <v>181</v>
      </c>
      <c r="K419" t="s">
        <v>957</v>
      </c>
      <c r="L419">
        <v>1348</v>
      </c>
      <c r="N419">
        <v>1009</v>
      </c>
      <c r="O419" t="s">
        <v>252</v>
      </c>
      <c r="P419" t="s">
        <v>252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181</v>
      </c>
      <c r="AG419">
        <v>0</v>
      </c>
      <c r="AH419">
        <v>3</v>
      </c>
      <c r="AI419">
        <v>-1</v>
      </c>
      <c r="AJ419" t="s">
        <v>181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85263485</v>
      </c>
      <c r="C420">
        <v>85263467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265</v>
      </c>
      <c r="J420" t="s">
        <v>181</v>
      </c>
      <c r="K420" t="s">
        <v>958</v>
      </c>
      <c r="L420">
        <v>1346</v>
      </c>
      <c r="N420">
        <v>1009</v>
      </c>
      <c r="O420" t="s">
        <v>88</v>
      </c>
      <c r="P420" t="s">
        <v>88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181</v>
      </c>
      <c r="AG420">
        <v>0</v>
      </c>
      <c r="AH420">
        <v>3</v>
      </c>
      <c r="AI420">
        <v>-1</v>
      </c>
      <c r="AJ420" t="s">
        <v>181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85263486</v>
      </c>
      <c r="C421">
        <v>85263467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959</v>
      </c>
      <c r="J421" t="s">
        <v>181</v>
      </c>
      <c r="K421" t="s">
        <v>960</v>
      </c>
      <c r="L421">
        <v>1348</v>
      </c>
      <c r="N421">
        <v>1009</v>
      </c>
      <c r="O421" t="s">
        <v>252</v>
      </c>
      <c r="P421" t="s">
        <v>252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181</v>
      </c>
      <c r="AG421">
        <v>0</v>
      </c>
      <c r="AH421">
        <v>3</v>
      </c>
      <c r="AI421">
        <v>-1</v>
      </c>
      <c r="AJ421" t="s">
        <v>181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85263487</v>
      </c>
      <c r="C422">
        <v>85263467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961</v>
      </c>
      <c r="J422" t="s">
        <v>962</v>
      </c>
      <c r="K422" t="s">
        <v>963</v>
      </c>
      <c r="L422">
        <v>1346</v>
      </c>
      <c r="N422">
        <v>1009</v>
      </c>
      <c r="O422" t="s">
        <v>88</v>
      </c>
      <c r="P422" t="s">
        <v>88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181</v>
      </c>
      <c r="AG422">
        <v>0.4</v>
      </c>
      <c r="AH422">
        <v>3</v>
      </c>
      <c r="AI422">
        <v>-1</v>
      </c>
      <c r="AJ422" t="s">
        <v>181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85263488</v>
      </c>
      <c r="C423">
        <v>85263467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964</v>
      </c>
      <c r="J423" t="s">
        <v>965</v>
      </c>
      <c r="K423" t="s">
        <v>966</v>
      </c>
      <c r="L423">
        <v>1348</v>
      </c>
      <c r="N423">
        <v>1009</v>
      </c>
      <c r="O423" t="s">
        <v>252</v>
      </c>
      <c r="P423" t="s">
        <v>252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181</v>
      </c>
      <c r="AG423">
        <v>0.0001</v>
      </c>
      <c r="AH423">
        <v>3</v>
      </c>
      <c r="AI423">
        <v>-1</v>
      </c>
      <c r="AJ423" t="s">
        <v>181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85263489</v>
      </c>
      <c r="C424">
        <v>85263467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967</v>
      </c>
      <c r="J424" t="s">
        <v>968</v>
      </c>
      <c r="K424" t="s">
        <v>969</v>
      </c>
      <c r="L424">
        <v>1425</v>
      </c>
      <c r="N424">
        <v>1013</v>
      </c>
      <c r="O424" t="s">
        <v>418</v>
      </c>
      <c r="P424" t="s">
        <v>418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181</v>
      </c>
      <c r="AG424">
        <v>0.06</v>
      </c>
      <c r="AH424">
        <v>3</v>
      </c>
      <c r="AI424">
        <v>-1</v>
      </c>
      <c r="AJ424" t="s">
        <v>181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85263490</v>
      </c>
      <c r="C425">
        <v>85263467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970</v>
      </c>
      <c r="J425" t="s">
        <v>181</v>
      </c>
      <c r="K425" t="s">
        <v>971</v>
      </c>
      <c r="L425">
        <v>1371</v>
      </c>
      <c r="N425">
        <v>1013</v>
      </c>
      <c r="O425" t="s">
        <v>210</v>
      </c>
      <c r="P425" t="s">
        <v>210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181</v>
      </c>
      <c r="AG425">
        <v>0</v>
      </c>
      <c r="AH425">
        <v>3</v>
      </c>
      <c r="AI425">
        <v>-1</v>
      </c>
      <c r="AJ425" t="s">
        <v>181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85263491</v>
      </c>
      <c r="C426">
        <v>85263467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976</v>
      </c>
      <c r="J426" t="s">
        <v>181</v>
      </c>
      <c r="K426" t="s">
        <v>977</v>
      </c>
      <c r="L426">
        <v>1346</v>
      </c>
      <c r="N426">
        <v>1009</v>
      </c>
      <c r="O426" t="s">
        <v>88</v>
      </c>
      <c r="P426" t="s">
        <v>88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181</v>
      </c>
      <c r="AG426">
        <v>0</v>
      </c>
      <c r="AH426">
        <v>3</v>
      </c>
      <c r="AI426">
        <v>-1</v>
      </c>
      <c r="AJ426" t="s">
        <v>181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85263492</v>
      </c>
      <c r="C427">
        <v>85263467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972</v>
      </c>
      <c r="J427" t="s">
        <v>181</v>
      </c>
      <c r="K427" t="s">
        <v>973</v>
      </c>
      <c r="L427">
        <v>1371</v>
      </c>
      <c r="N427">
        <v>1013</v>
      </c>
      <c r="O427" t="s">
        <v>210</v>
      </c>
      <c r="P427" t="s">
        <v>210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181</v>
      </c>
      <c r="AG427">
        <v>0</v>
      </c>
      <c r="AH427">
        <v>3</v>
      </c>
      <c r="AI427">
        <v>-1</v>
      </c>
      <c r="AJ427" t="s">
        <v>181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85263493</v>
      </c>
      <c r="C428">
        <v>85263467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974</v>
      </c>
      <c r="J428" t="s">
        <v>181</v>
      </c>
      <c r="K428" t="s">
        <v>975</v>
      </c>
      <c r="L428">
        <v>1371</v>
      </c>
      <c r="N428">
        <v>1013</v>
      </c>
      <c r="O428" t="s">
        <v>210</v>
      </c>
      <c r="P428" t="s">
        <v>210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181</v>
      </c>
      <c r="AG428">
        <v>0</v>
      </c>
      <c r="AH428">
        <v>3</v>
      </c>
      <c r="AI428">
        <v>-1</v>
      </c>
      <c r="AJ428" t="s">
        <v>181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85263502</v>
      </c>
      <c r="C429">
        <v>85263494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77</v>
      </c>
      <c r="J429" t="s">
        <v>181</v>
      </c>
      <c r="K429" t="s">
        <v>78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392</v>
      </c>
      <c r="AG429">
        <v>6.1425</v>
      </c>
      <c r="AH429">
        <v>2</v>
      </c>
      <c r="AI429">
        <v>85263495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85263503</v>
      </c>
      <c r="C430">
        <v>85263494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754</v>
      </c>
      <c r="J430" t="s">
        <v>181</v>
      </c>
      <c r="K430" t="s">
        <v>755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392</v>
      </c>
      <c r="AG430">
        <v>1.3365</v>
      </c>
      <c r="AH430">
        <v>2</v>
      </c>
      <c r="AI430">
        <v>85263496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85263504</v>
      </c>
      <c r="C431">
        <v>85263494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79</v>
      </c>
      <c r="J431" t="s">
        <v>760</v>
      </c>
      <c r="K431" t="s">
        <v>80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392</v>
      </c>
      <c r="AG431">
        <v>0.9585</v>
      </c>
      <c r="AH431">
        <v>2</v>
      </c>
      <c r="AI431">
        <v>85263497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85263505</v>
      </c>
      <c r="C432">
        <v>85263494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83</v>
      </c>
      <c r="J432" t="s">
        <v>757</v>
      </c>
      <c r="K432" t="s">
        <v>84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392</v>
      </c>
      <c r="AG432">
        <v>0.378</v>
      </c>
      <c r="AH432">
        <v>2</v>
      </c>
      <c r="AI432">
        <v>85263498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85263506</v>
      </c>
      <c r="C433">
        <v>85263494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86</v>
      </c>
      <c r="J433" t="s">
        <v>769</v>
      </c>
      <c r="K433" t="s">
        <v>87</v>
      </c>
      <c r="L433">
        <v>1346</v>
      </c>
      <c r="N433">
        <v>1009</v>
      </c>
      <c r="O433" t="s">
        <v>88</v>
      </c>
      <c r="P433" t="s">
        <v>88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181</v>
      </c>
      <c r="AG433">
        <v>0.1</v>
      </c>
      <c r="AH433">
        <v>2</v>
      </c>
      <c r="AI433">
        <v>85263499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85263507</v>
      </c>
      <c r="C434">
        <v>85263494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89</v>
      </c>
      <c r="J434" t="s">
        <v>829</v>
      </c>
      <c r="K434" t="s">
        <v>90</v>
      </c>
      <c r="L434">
        <v>1346</v>
      </c>
      <c r="N434">
        <v>1009</v>
      </c>
      <c r="O434" t="s">
        <v>88</v>
      </c>
      <c r="P434" t="s">
        <v>88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181</v>
      </c>
      <c r="AG434">
        <v>0.03</v>
      </c>
      <c r="AH434">
        <v>2</v>
      </c>
      <c r="AI434">
        <v>85263500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85263508</v>
      </c>
      <c r="C435">
        <v>85263494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792</v>
      </c>
      <c r="J435" t="s">
        <v>793</v>
      </c>
      <c r="K435" t="s">
        <v>794</v>
      </c>
      <c r="L435">
        <v>1346</v>
      </c>
      <c r="N435">
        <v>1009</v>
      </c>
      <c r="O435" t="s">
        <v>88</v>
      </c>
      <c r="P435" t="s">
        <v>88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181</v>
      </c>
      <c r="AG435">
        <v>0</v>
      </c>
      <c r="AH435">
        <v>3</v>
      </c>
      <c r="AI435">
        <v>-1</v>
      </c>
      <c r="AJ435" t="s">
        <v>181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85263509</v>
      </c>
      <c r="C436">
        <v>85263494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91</v>
      </c>
      <c r="J436" t="s">
        <v>770</v>
      </c>
      <c r="K436" t="s">
        <v>92</v>
      </c>
      <c r="L436">
        <v>1346</v>
      </c>
      <c r="N436">
        <v>1009</v>
      </c>
      <c r="O436" t="s">
        <v>88</v>
      </c>
      <c r="P436" t="s">
        <v>88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181</v>
      </c>
      <c r="AG436">
        <v>0.02</v>
      </c>
      <c r="AH436">
        <v>2</v>
      </c>
      <c r="AI436">
        <v>85263501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85263510</v>
      </c>
      <c r="C437">
        <v>85263494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954</v>
      </c>
      <c r="J437" t="s">
        <v>181</v>
      </c>
      <c r="K437" t="s">
        <v>955</v>
      </c>
      <c r="L437">
        <v>1371</v>
      </c>
      <c r="N437">
        <v>1013</v>
      </c>
      <c r="O437" t="s">
        <v>210</v>
      </c>
      <c r="P437" t="s">
        <v>210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181</v>
      </c>
      <c r="AG437">
        <v>0</v>
      </c>
      <c r="AH437">
        <v>3</v>
      </c>
      <c r="AI437">
        <v>-1</v>
      </c>
      <c r="AJ437" t="s">
        <v>181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85263511</v>
      </c>
      <c r="C438">
        <v>85263494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956</v>
      </c>
      <c r="J438" t="s">
        <v>181</v>
      </c>
      <c r="K438" t="s">
        <v>957</v>
      </c>
      <c r="L438">
        <v>1348</v>
      </c>
      <c r="N438">
        <v>1009</v>
      </c>
      <c r="O438" t="s">
        <v>252</v>
      </c>
      <c r="P438" t="s">
        <v>252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181</v>
      </c>
      <c r="AG438">
        <v>0</v>
      </c>
      <c r="AH438">
        <v>3</v>
      </c>
      <c r="AI438">
        <v>-1</v>
      </c>
      <c r="AJ438" t="s">
        <v>181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85263512</v>
      </c>
      <c r="C439">
        <v>85263494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265</v>
      </c>
      <c r="J439" t="s">
        <v>181</v>
      </c>
      <c r="K439" t="s">
        <v>958</v>
      </c>
      <c r="L439">
        <v>1346</v>
      </c>
      <c r="N439">
        <v>1009</v>
      </c>
      <c r="O439" t="s">
        <v>88</v>
      </c>
      <c r="P439" t="s">
        <v>88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181</v>
      </c>
      <c r="AG439">
        <v>0</v>
      </c>
      <c r="AH439">
        <v>3</v>
      </c>
      <c r="AI439">
        <v>-1</v>
      </c>
      <c r="AJ439" t="s">
        <v>181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85263513</v>
      </c>
      <c r="C440">
        <v>85263494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959</v>
      </c>
      <c r="J440" t="s">
        <v>181</v>
      </c>
      <c r="K440" t="s">
        <v>960</v>
      </c>
      <c r="L440">
        <v>1348</v>
      </c>
      <c r="N440">
        <v>1009</v>
      </c>
      <c r="O440" t="s">
        <v>252</v>
      </c>
      <c r="P440" t="s">
        <v>252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181</v>
      </c>
      <c r="AG440">
        <v>0</v>
      </c>
      <c r="AH440">
        <v>3</v>
      </c>
      <c r="AI440">
        <v>-1</v>
      </c>
      <c r="AJ440" t="s">
        <v>181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85263514</v>
      </c>
      <c r="C441">
        <v>85263494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961</v>
      </c>
      <c r="J441" t="s">
        <v>962</v>
      </c>
      <c r="K441" t="s">
        <v>963</v>
      </c>
      <c r="L441">
        <v>1346</v>
      </c>
      <c r="N441">
        <v>1009</v>
      </c>
      <c r="O441" t="s">
        <v>88</v>
      </c>
      <c r="P441" t="s">
        <v>88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181</v>
      </c>
      <c r="AG441">
        <v>0.4</v>
      </c>
      <c r="AH441">
        <v>3</v>
      </c>
      <c r="AI441">
        <v>-1</v>
      </c>
      <c r="AJ441" t="s">
        <v>181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85263515</v>
      </c>
      <c r="C442">
        <v>85263494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964</v>
      </c>
      <c r="J442" t="s">
        <v>965</v>
      </c>
      <c r="K442" t="s">
        <v>966</v>
      </c>
      <c r="L442">
        <v>1348</v>
      </c>
      <c r="N442">
        <v>1009</v>
      </c>
      <c r="O442" t="s">
        <v>252</v>
      </c>
      <c r="P442" t="s">
        <v>252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181</v>
      </c>
      <c r="AG442">
        <v>0.0001</v>
      </c>
      <c r="AH442">
        <v>3</v>
      </c>
      <c r="AI442">
        <v>-1</v>
      </c>
      <c r="AJ442" t="s">
        <v>181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85263516</v>
      </c>
      <c r="C443">
        <v>85263494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967</v>
      </c>
      <c r="J443" t="s">
        <v>968</v>
      </c>
      <c r="K443" t="s">
        <v>969</v>
      </c>
      <c r="L443">
        <v>1425</v>
      </c>
      <c r="N443">
        <v>1013</v>
      </c>
      <c r="O443" t="s">
        <v>418</v>
      </c>
      <c r="P443" t="s">
        <v>418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181</v>
      </c>
      <c r="AG443">
        <v>0.12</v>
      </c>
      <c r="AH443">
        <v>3</v>
      </c>
      <c r="AI443">
        <v>-1</v>
      </c>
      <c r="AJ443" t="s">
        <v>181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85263517</v>
      </c>
      <c r="C444">
        <v>85263494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970</v>
      </c>
      <c r="J444" t="s">
        <v>181</v>
      </c>
      <c r="K444" t="s">
        <v>971</v>
      </c>
      <c r="L444">
        <v>1371</v>
      </c>
      <c r="N444">
        <v>1013</v>
      </c>
      <c r="O444" t="s">
        <v>210</v>
      </c>
      <c r="P444" t="s">
        <v>210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181</v>
      </c>
      <c r="AG444">
        <v>0</v>
      </c>
      <c r="AH444">
        <v>3</v>
      </c>
      <c r="AI444">
        <v>-1</v>
      </c>
      <c r="AJ444" t="s">
        <v>181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85263518</v>
      </c>
      <c r="C445">
        <v>85263494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972</v>
      </c>
      <c r="J445" t="s">
        <v>181</v>
      </c>
      <c r="K445" t="s">
        <v>973</v>
      </c>
      <c r="L445">
        <v>1371</v>
      </c>
      <c r="N445">
        <v>1013</v>
      </c>
      <c r="O445" t="s">
        <v>210</v>
      </c>
      <c r="P445" t="s">
        <v>210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181</v>
      </c>
      <c r="AG445">
        <v>0</v>
      </c>
      <c r="AH445">
        <v>3</v>
      </c>
      <c r="AI445">
        <v>-1</v>
      </c>
      <c r="AJ445" t="s">
        <v>181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85263519</v>
      </c>
      <c r="C446">
        <v>85263494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974</v>
      </c>
      <c r="J446" t="s">
        <v>181</v>
      </c>
      <c r="K446" t="s">
        <v>975</v>
      </c>
      <c r="L446">
        <v>1371</v>
      </c>
      <c r="N446">
        <v>1013</v>
      </c>
      <c r="O446" t="s">
        <v>210</v>
      </c>
      <c r="P446" t="s">
        <v>210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181</v>
      </c>
      <c r="AG446">
        <v>0</v>
      </c>
      <c r="AH446">
        <v>3</v>
      </c>
      <c r="AI446">
        <v>-1</v>
      </c>
      <c r="AJ446" t="s">
        <v>181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85263502</v>
      </c>
      <c r="C447">
        <v>85263494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77</v>
      </c>
      <c r="J447" t="s">
        <v>181</v>
      </c>
      <c r="K447" t="s">
        <v>78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392</v>
      </c>
      <c r="AG447">
        <v>6.1425</v>
      </c>
      <c r="AH447">
        <v>2</v>
      </c>
      <c r="AI447">
        <v>85263495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85263503</v>
      </c>
      <c r="C448">
        <v>85263494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754</v>
      </c>
      <c r="J448" t="s">
        <v>181</v>
      </c>
      <c r="K448" t="s">
        <v>755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392</v>
      </c>
      <c r="AG448">
        <v>1.3365</v>
      </c>
      <c r="AH448">
        <v>2</v>
      </c>
      <c r="AI448">
        <v>85263496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85263504</v>
      </c>
      <c r="C449">
        <v>85263494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79</v>
      </c>
      <c r="J449" t="s">
        <v>760</v>
      </c>
      <c r="K449" t="s">
        <v>80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392</v>
      </c>
      <c r="AG449">
        <v>0.9585</v>
      </c>
      <c r="AH449">
        <v>2</v>
      </c>
      <c r="AI449">
        <v>85263497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85263505</v>
      </c>
      <c r="C450">
        <v>85263494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83</v>
      </c>
      <c r="J450" t="s">
        <v>757</v>
      </c>
      <c r="K450" t="s">
        <v>84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392</v>
      </c>
      <c r="AG450">
        <v>0.378</v>
      </c>
      <c r="AH450">
        <v>2</v>
      </c>
      <c r="AI450">
        <v>85263498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85263506</v>
      </c>
      <c r="C451">
        <v>85263494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86</v>
      </c>
      <c r="J451" t="s">
        <v>769</v>
      </c>
      <c r="K451" t="s">
        <v>87</v>
      </c>
      <c r="L451">
        <v>1346</v>
      </c>
      <c r="N451">
        <v>1009</v>
      </c>
      <c r="O451" t="s">
        <v>88</v>
      </c>
      <c r="P451" t="s">
        <v>88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181</v>
      </c>
      <c r="AG451">
        <v>0.1</v>
      </c>
      <c r="AH451">
        <v>2</v>
      </c>
      <c r="AI451">
        <v>85263499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85263507</v>
      </c>
      <c r="C452">
        <v>85263494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89</v>
      </c>
      <c r="J452" t="s">
        <v>829</v>
      </c>
      <c r="K452" t="s">
        <v>90</v>
      </c>
      <c r="L452">
        <v>1346</v>
      </c>
      <c r="N452">
        <v>1009</v>
      </c>
      <c r="O452" t="s">
        <v>88</v>
      </c>
      <c r="P452" t="s">
        <v>88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181</v>
      </c>
      <c r="AG452">
        <v>0.03</v>
      </c>
      <c r="AH452">
        <v>2</v>
      </c>
      <c r="AI452">
        <v>85263500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85263508</v>
      </c>
      <c r="C453">
        <v>85263494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792</v>
      </c>
      <c r="J453" t="s">
        <v>793</v>
      </c>
      <c r="K453" t="s">
        <v>794</v>
      </c>
      <c r="L453">
        <v>1346</v>
      </c>
      <c r="N453">
        <v>1009</v>
      </c>
      <c r="O453" t="s">
        <v>88</v>
      </c>
      <c r="P453" t="s">
        <v>88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181</v>
      </c>
      <c r="AG453">
        <v>0</v>
      </c>
      <c r="AH453">
        <v>3</v>
      </c>
      <c r="AI453">
        <v>-1</v>
      </c>
      <c r="AJ453" t="s">
        <v>181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85263509</v>
      </c>
      <c r="C454">
        <v>85263494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91</v>
      </c>
      <c r="J454" t="s">
        <v>770</v>
      </c>
      <c r="K454" t="s">
        <v>92</v>
      </c>
      <c r="L454">
        <v>1346</v>
      </c>
      <c r="N454">
        <v>1009</v>
      </c>
      <c r="O454" t="s">
        <v>88</v>
      </c>
      <c r="P454" t="s">
        <v>88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181</v>
      </c>
      <c r="AG454">
        <v>0.02</v>
      </c>
      <c r="AH454">
        <v>2</v>
      </c>
      <c r="AI454">
        <v>85263501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85263510</v>
      </c>
      <c r="C455">
        <v>85263494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954</v>
      </c>
      <c r="J455" t="s">
        <v>181</v>
      </c>
      <c r="K455" t="s">
        <v>955</v>
      </c>
      <c r="L455">
        <v>1371</v>
      </c>
      <c r="N455">
        <v>1013</v>
      </c>
      <c r="O455" t="s">
        <v>210</v>
      </c>
      <c r="P455" t="s">
        <v>210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181</v>
      </c>
      <c r="AG455">
        <v>0</v>
      </c>
      <c r="AH455">
        <v>3</v>
      </c>
      <c r="AI455">
        <v>-1</v>
      </c>
      <c r="AJ455" t="s">
        <v>181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85263511</v>
      </c>
      <c r="C456">
        <v>85263494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956</v>
      </c>
      <c r="J456" t="s">
        <v>181</v>
      </c>
      <c r="K456" t="s">
        <v>957</v>
      </c>
      <c r="L456">
        <v>1348</v>
      </c>
      <c r="N456">
        <v>1009</v>
      </c>
      <c r="O456" t="s">
        <v>252</v>
      </c>
      <c r="P456" t="s">
        <v>252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181</v>
      </c>
      <c r="AG456">
        <v>0</v>
      </c>
      <c r="AH456">
        <v>3</v>
      </c>
      <c r="AI456">
        <v>-1</v>
      </c>
      <c r="AJ456" t="s">
        <v>181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85263512</v>
      </c>
      <c r="C457">
        <v>85263494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265</v>
      </c>
      <c r="J457" t="s">
        <v>181</v>
      </c>
      <c r="K457" t="s">
        <v>958</v>
      </c>
      <c r="L457">
        <v>1346</v>
      </c>
      <c r="N457">
        <v>1009</v>
      </c>
      <c r="O457" t="s">
        <v>88</v>
      </c>
      <c r="P457" t="s">
        <v>88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181</v>
      </c>
      <c r="AG457">
        <v>0</v>
      </c>
      <c r="AH457">
        <v>3</v>
      </c>
      <c r="AI457">
        <v>-1</v>
      </c>
      <c r="AJ457" t="s">
        <v>181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85263513</v>
      </c>
      <c r="C458">
        <v>85263494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959</v>
      </c>
      <c r="J458" t="s">
        <v>181</v>
      </c>
      <c r="K458" t="s">
        <v>960</v>
      </c>
      <c r="L458">
        <v>1348</v>
      </c>
      <c r="N458">
        <v>1009</v>
      </c>
      <c r="O458" t="s">
        <v>252</v>
      </c>
      <c r="P458" t="s">
        <v>252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181</v>
      </c>
      <c r="AG458">
        <v>0</v>
      </c>
      <c r="AH458">
        <v>3</v>
      </c>
      <c r="AI458">
        <v>-1</v>
      </c>
      <c r="AJ458" t="s">
        <v>181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85263514</v>
      </c>
      <c r="C459">
        <v>85263494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961</v>
      </c>
      <c r="J459" t="s">
        <v>962</v>
      </c>
      <c r="K459" t="s">
        <v>963</v>
      </c>
      <c r="L459">
        <v>1346</v>
      </c>
      <c r="N459">
        <v>1009</v>
      </c>
      <c r="O459" t="s">
        <v>88</v>
      </c>
      <c r="P459" t="s">
        <v>88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181</v>
      </c>
      <c r="AG459">
        <v>0.4</v>
      </c>
      <c r="AH459">
        <v>3</v>
      </c>
      <c r="AI459">
        <v>-1</v>
      </c>
      <c r="AJ459" t="s">
        <v>181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85263515</v>
      </c>
      <c r="C460">
        <v>85263494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964</v>
      </c>
      <c r="J460" t="s">
        <v>965</v>
      </c>
      <c r="K460" t="s">
        <v>966</v>
      </c>
      <c r="L460">
        <v>1348</v>
      </c>
      <c r="N460">
        <v>1009</v>
      </c>
      <c r="O460" t="s">
        <v>252</v>
      </c>
      <c r="P460" t="s">
        <v>252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181</v>
      </c>
      <c r="AG460">
        <v>0.0001</v>
      </c>
      <c r="AH460">
        <v>3</v>
      </c>
      <c r="AI460">
        <v>-1</v>
      </c>
      <c r="AJ460" t="s">
        <v>181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85263516</v>
      </c>
      <c r="C461">
        <v>85263494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967</v>
      </c>
      <c r="J461" t="s">
        <v>968</v>
      </c>
      <c r="K461" t="s">
        <v>969</v>
      </c>
      <c r="L461">
        <v>1425</v>
      </c>
      <c r="N461">
        <v>1013</v>
      </c>
      <c r="O461" t="s">
        <v>418</v>
      </c>
      <c r="P461" t="s">
        <v>418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181</v>
      </c>
      <c r="AG461">
        <v>0.12</v>
      </c>
      <c r="AH461">
        <v>3</v>
      </c>
      <c r="AI461">
        <v>-1</v>
      </c>
      <c r="AJ461" t="s">
        <v>181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85263517</v>
      </c>
      <c r="C462">
        <v>85263494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970</v>
      </c>
      <c r="J462" t="s">
        <v>181</v>
      </c>
      <c r="K462" t="s">
        <v>971</v>
      </c>
      <c r="L462">
        <v>1371</v>
      </c>
      <c r="N462">
        <v>1013</v>
      </c>
      <c r="O462" t="s">
        <v>210</v>
      </c>
      <c r="P462" t="s">
        <v>210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181</v>
      </c>
      <c r="AG462">
        <v>0</v>
      </c>
      <c r="AH462">
        <v>3</v>
      </c>
      <c r="AI462">
        <v>-1</v>
      </c>
      <c r="AJ462" t="s">
        <v>181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85263518</v>
      </c>
      <c r="C463">
        <v>85263494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972</v>
      </c>
      <c r="J463" t="s">
        <v>181</v>
      </c>
      <c r="K463" t="s">
        <v>973</v>
      </c>
      <c r="L463">
        <v>1371</v>
      </c>
      <c r="N463">
        <v>1013</v>
      </c>
      <c r="O463" t="s">
        <v>210</v>
      </c>
      <c r="P463" t="s">
        <v>210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181</v>
      </c>
      <c r="AG463">
        <v>0</v>
      </c>
      <c r="AH463">
        <v>3</v>
      </c>
      <c r="AI463">
        <v>-1</v>
      </c>
      <c r="AJ463" t="s">
        <v>181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85263519</v>
      </c>
      <c r="C464">
        <v>85263494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974</v>
      </c>
      <c r="J464" t="s">
        <v>181</v>
      </c>
      <c r="K464" t="s">
        <v>975</v>
      </c>
      <c r="L464">
        <v>1371</v>
      </c>
      <c r="N464">
        <v>1013</v>
      </c>
      <c r="O464" t="s">
        <v>210</v>
      </c>
      <c r="P464" t="s">
        <v>210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181</v>
      </c>
      <c r="AG464">
        <v>0</v>
      </c>
      <c r="AH464">
        <v>3</v>
      </c>
      <c r="AI464">
        <v>-1</v>
      </c>
      <c r="AJ464" t="s">
        <v>181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85263528</v>
      </c>
      <c r="C465">
        <v>85263520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77</v>
      </c>
      <c r="J465" t="s">
        <v>181</v>
      </c>
      <c r="K465" t="s">
        <v>78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181</v>
      </c>
      <c r="AG465">
        <v>7.75</v>
      </c>
      <c r="AH465">
        <v>2</v>
      </c>
      <c r="AI465">
        <v>85263521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85263529</v>
      </c>
      <c r="C466">
        <v>85263520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754</v>
      </c>
      <c r="J466" t="s">
        <v>181</v>
      </c>
      <c r="K466" t="s">
        <v>755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181</v>
      </c>
      <c r="AG466">
        <v>2.13</v>
      </c>
      <c r="AH466">
        <v>2</v>
      </c>
      <c r="AI466">
        <v>85263522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85263530</v>
      </c>
      <c r="C467">
        <v>85263520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79</v>
      </c>
      <c r="J467" t="s">
        <v>760</v>
      </c>
      <c r="K467" t="s">
        <v>80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181</v>
      </c>
      <c r="AG467">
        <v>1.63</v>
      </c>
      <c r="AH467">
        <v>2</v>
      </c>
      <c r="AI467">
        <v>85263523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85263531</v>
      </c>
      <c r="C468">
        <v>85263520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83</v>
      </c>
      <c r="J468" t="s">
        <v>757</v>
      </c>
      <c r="K468" t="s">
        <v>84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181</v>
      </c>
      <c r="AG468">
        <v>0.5</v>
      </c>
      <c r="AH468">
        <v>2</v>
      </c>
      <c r="AI468">
        <v>85263524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85263532</v>
      </c>
      <c r="C469">
        <v>85263520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86</v>
      </c>
      <c r="J469" t="s">
        <v>769</v>
      </c>
      <c r="K469" t="s">
        <v>87</v>
      </c>
      <c r="L469">
        <v>1346</v>
      </c>
      <c r="N469">
        <v>1009</v>
      </c>
      <c r="O469" t="s">
        <v>88</v>
      </c>
      <c r="P469" t="s">
        <v>88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181</v>
      </c>
      <c r="AG469">
        <v>0.1</v>
      </c>
      <c r="AH469">
        <v>2</v>
      </c>
      <c r="AI469">
        <v>85263525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85263533</v>
      </c>
      <c r="C470">
        <v>85263520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89</v>
      </c>
      <c r="J470" t="s">
        <v>829</v>
      </c>
      <c r="K470" t="s">
        <v>90</v>
      </c>
      <c r="L470">
        <v>1346</v>
      </c>
      <c r="N470">
        <v>1009</v>
      </c>
      <c r="O470" t="s">
        <v>88</v>
      </c>
      <c r="P470" t="s">
        <v>88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181</v>
      </c>
      <c r="AG470">
        <v>0.03</v>
      </c>
      <c r="AH470">
        <v>2</v>
      </c>
      <c r="AI470">
        <v>85263526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85263534</v>
      </c>
      <c r="C471">
        <v>85263520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792</v>
      </c>
      <c r="J471" t="s">
        <v>793</v>
      </c>
      <c r="K471" t="s">
        <v>794</v>
      </c>
      <c r="L471">
        <v>1346</v>
      </c>
      <c r="N471">
        <v>1009</v>
      </c>
      <c r="O471" t="s">
        <v>88</v>
      </c>
      <c r="P471" t="s">
        <v>88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181</v>
      </c>
      <c r="AG471">
        <v>0</v>
      </c>
      <c r="AH471">
        <v>3</v>
      </c>
      <c r="AI471">
        <v>-1</v>
      </c>
      <c r="AJ471" t="s">
        <v>181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85263535</v>
      </c>
      <c r="C472">
        <v>85263520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91</v>
      </c>
      <c r="J472" t="s">
        <v>770</v>
      </c>
      <c r="K472" t="s">
        <v>92</v>
      </c>
      <c r="L472">
        <v>1346</v>
      </c>
      <c r="N472">
        <v>1009</v>
      </c>
      <c r="O472" t="s">
        <v>88</v>
      </c>
      <c r="P472" t="s">
        <v>88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181</v>
      </c>
      <c r="AG472">
        <v>0.02</v>
      </c>
      <c r="AH472">
        <v>2</v>
      </c>
      <c r="AI472">
        <v>85263527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85263536</v>
      </c>
      <c r="C473">
        <v>85263520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954</v>
      </c>
      <c r="J473" t="s">
        <v>181</v>
      </c>
      <c r="K473" t="s">
        <v>955</v>
      </c>
      <c r="L473">
        <v>1371</v>
      </c>
      <c r="N473">
        <v>1013</v>
      </c>
      <c r="O473" t="s">
        <v>210</v>
      </c>
      <c r="P473" t="s">
        <v>210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181</v>
      </c>
      <c r="AG473">
        <v>0</v>
      </c>
      <c r="AH473">
        <v>3</v>
      </c>
      <c r="AI473">
        <v>-1</v>
      </c>
      <c r="AJ473" t="s">
        <v>181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85263537</v>
      </c>
      <c r="C474">
        <v>85263520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956</v>
      </c>
      <c r="J474" t="s">
        <v>181</v>
      </c>
      <c r="K474" t="s">
        <v>957</v>
      </c>
      <c r="L474">
        <v>1348</v>
      </c>
      <c r="N474">
        <v>1009</v>
      </c>
      <c r="O474" t="s">
        <v>252</v>
      </c>
      <c r="P474" t="s">
        <v>252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181</v>
      </c>
      <c r="AG474">
        <v>0</v>
      </c>
      <c r="AH474">
        <v>3</v>
      </c>
      <c r="AI474">
        <v>-1</v>
      </c>
      <c r="AJ474" t="s">
        <v>181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85263538</v>
      </c>
      <c r="C475">
        <v>85263520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265</v>
      </c>
      <c r="J475" t="s">
        <v>181</v>
      </c>
      <c r="K475" t="s">
        <v>958</v>
      </c>
      <c r="L475">
        <v>1346</v>
      </c>
      <c r="N475">
        <v>1009</v>
      </c>
      <c r="O475" t="s">
        <v>88</v>
      </c>
      <c r="P475" t="s">
        <v>88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181</v>
      </c>
      <c r="AG475">
        <v>0</v>
      </c>
      <c r="AH475">
        <v>3</v>
      </c>
      <c r="AI475">
        <v>-1</v>
      </c>
      <c r="AJ475" t="s">
        <v>181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85263539</v>
      </c>
      <c r="C476">
        <v>85263520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959</v>
      </c>
      <c r="J476" t="s">
        <v>181</v>
      </c>
      <c r="K476" t="s">
        <v>960</v>
      </c>
      <c r="L476">
        <v>1348</v>
      </c>
      <c r="N476">
        <v>1009</v>
      </c>
      <c r="O476" t="s">
        <v>252</v>
      </c>
      <c r="P476" t="s">
        <v>252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181</v>
      </c>
      <c r="AG476">
        <v>0</v>
      </c>
      <c r="AH476">
        <v>3</v>
      </c>
      <c r="AI476">
        <v>-1</v>
      </c>
      <c r="AJ476" t="s">
        <v>181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85263540</v>
      </c>
      <c r="C477">
        <v>85263520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961</v>
      </c>
      <c r="J477" t="s">
        <v>962</v>
      </c>
      <c r="K477" t="s">
        <v>963</v>
      </c>
      <c r="L477">
        <v>1346</v>
      </c>
      <c r="N477">
        <v>1009</v>
      </c>
      <c r="O477" t="s">
        <v>88</v>
      </c>
      <c r="P477" t="s">
        <v>88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181</v>
      </c>
      <c r="AG477">
        <v>0.4</v>
      </c>
      <c r="AH477">
        <v>3</v>
      </c>
      <c r="AI477">
        <v>-1</v>
      </c>
      <c r="AJ477" t="s">
        <v>181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85263541</v>
      </c>
      <c r="C478">
        <v>85263520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964</v>
      </c>
      <c r="J478" t="s">
        <v>965</v>
      </c>
      <c r="K478" t="s">
        <v>966</v>
      </c>
      <c r="L478">
        <v>1348</v>
      </c>
      <c r="N478">
        <v>1009</v>
      </c>
      <c r="O478" t="s">
        <v>252</v>
      </c>
      <c r="P478" t="s">
        <v>252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181</v>
      </c>
      <c r="AG478">
        <v>0.0001</v>
      </c>
      <c r="AH478">
        <v>3</v>
      </c>
      <c r="AI478">
        <v>-1</v>
      </c>
      <c r="AJ478" t="s">
        <v>181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85263542</v>
      </c>
      <c r="C479">
        <v>85263520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967</v>
      </c>
      <c r="J479" t="s">
        <v>968</v>
      </c>
      <c r="K479" t="s">
        <v>969</v>
      </c>
      <c r="L479">
        <v>1425</v>
      </c>
      <c r="N479">
        <v>1013</v>
      </c>
      <c r="O479" t="s">
        <v>418</v>
      </c>
      <c r="P479" t="s">
        <v>418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181</v>
      </c>
      <c r="AG479">
        <v>0.12</v>
      </c>
      <c r="AH479">
        <v>3</v>
      </c>
      <c r="AI479">
        <v>-1</v>
      </c>
      <c r="AJ479" t="s">
        <v>181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85263543</v>
      </c>
      <c r="C480">
        <v>85263520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970</v>
      </c>
      <c r="J480" t="s">
        <v>181</v>
      </c>
      <c r="K480" t="s">
        <v>971</v>
      </c>
      <c r="L480">
        <v>1371</v>
      </c>
      <c r="N480">
        <v>1013</v>
      </c>
      <c r="O480" t="s">
        <v>210</v>
      </c>
      <c r="P480" t="s">
        <v>210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181</v>
      </c>
      <c r="AG480">
        <v>0</v>
      </c>
      <c r="AH480">
        <v>3</v>
      </c>
      <c r="AI480">
        <v>-1</v>
      </c>
      <c r="AJ480" t="s">
        <v>181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85263544</v>
      </c>
      <c r="C481">
        <v>85263520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976</v>
      </c>
      <c r="J481" t="s">
        <v>181</v>
      </c>
      <c r="K481" t="s">
        <v>977</v>
      </c>
      <c r="L481">
        <v>1346</v>
      </c>
      <c r="N481">
        <v>1009</v>
      </c>
      <c r="O481" t="s">
        <v>88</v>
      </c>
      <c r="P481" t="s">
        <v>88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181</v>
      </c>
      <c r="AG481">
        <v>0</v>
      </c>
      <c r="AH481">
        <v>3</v>
      </c>
      <c r="AI481">
        <v>-1</v>
      </c>
      <c r="AJ481" t="s">
        <v>181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85263545</v>
      </c>
      <c r="C482">
        <v>85263520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972</v>
      </c>
      <c r="J482" t="s">
        <v>181</v>
      </c>
      <c r="K482" t="s">
        <v>973</v>
      </c>
      <c r="L482">
        <v>1371</v>
      </c>
      <c r="N482">
        <v>1013</v>
      </c>
      <c r="O482" t="s">
        <v>210</v>
      </c>
      <c r="P482" t="s">
        <v>210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181</v>
      </c>
      <c r="AG482">
        <v>0</v>
      </c>
      <c r="AH482">
        <v>3</v>
      </c>
      <c r="AI482">
        <v>-1</v>
      </c>
      <c r="AJ482" t="s">
        <v>181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85263546</v>
      </c>
      <c r="C483">
        <v>85263520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974</v>
      </c>
      <c r="J483" t="s">
        <v>181</v>
      </c>
      <c r="K483" t="s">
        <v>975</v>
      </c>
      <c r="L483">
        <v>1371</v>
      </c>
      <c r="N483">
        <v>1013</v>
      </c>
      <c r="O483" t="s">
        <v>210</v>
      </c>
      <c r="P483" t="s">
        <v>210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181</v>
      </c>
      <c r="AG483">
        <v>0</v>
      </c>
      <c r="AH483">
        <v>3</v>
      </c>
      <c r="AI483">
        <v>-1</v>
      </c>
      <c r="AJ483" t="s">
        <v>181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85263528</v>
      </c>
      <c r="C484">
        <v>85263520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77</v>
      </c>
      <c r="J484" t="s">
        <v>181</v>
      </c>
      <c r="K484" t="s">
        <v>78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181</v>
      </c>
      <c r="AG484">
        <v>7.75</v>
      </c>
      <c r="AH484">
        <v>2</v>
      </c>
      <c r="AI484">
        <v>85263521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85263529</v>
      </c>
      <c r="C485">
        <v>85263520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754</v>
      </c>
      <c r="J485" t="s">
        <v>181</v>
      </c>
      <c r="K485" t="s">
        <v>755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181</v>
      </c>
      <c r="AG485">
        <v>2.13</v>
      </c>
      <c r="AH485">
        <v>2</v>
      </c>
      <c r="AI485">
        <v>85263522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85263530</v>
      </c>
      <c r="C486">
        <v>85263520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79</v>
      </c>
      <c r="J486" t="s">
        <v>760</v>
      </c>
      <c r="K486" t="s">
        <v>80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181</v>
      </c>
      <c r="AG486">
        <v>1.63</v>
      </c>
      <c r="AH486">
        <v>2</v>
      </c>
      <c r="AI486">
        <v>85263523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85263531</v>
      </c>
      <c r="C487">
        <v>85263520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83</v>
      </c>
      <c r="J487" t="s">
        <v>757</v>
      </c>
      <c r="K487" t="s">
        <v>84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181</v>
      </c>
      <c r="AG487">
        <v>0.5</v>
      </c>
      <c r="AH487">
        <v>2</v>
      </c>
      <c r="AI487">
        <v>85263524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85263532</v>
      </c>
      <c r="C488">
        <v>85263520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86</v>
      </c>
      <c r="J488" t="s">
        <v>769</v>
      </c>
      <c r="K488" t="s">
        <v>87</v>
      </c>
      <c r="L488">
        <v>1346</v>
      </c>
      <c r="N488">
        <v>1009</v>
      </c>
      <c r="O488" t="s">
        <v>88</v>
      </c>
      <c r="P488" t="s">
        <v>88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181</v>
      </c>
      <c r="AG488">
        <v>0.1</v>
      </c>
      <c r="AH488">
        <v>2</v>
      </c>
      <c r="AI488">
        <v>85263525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85263533</v>
      </c>
      <c r="C489">
        <v>85263520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89</v>
      </c>
      <c r="J489" t="s">
        <v>829</v>
      </c>
      <c r="K489" t="s">
        <v>90</v>
      </c>
      <c r="L489">
        <v>1346</v>
      </c>
      <c r="N489">
        <v>1009</v>
      </c>
      <c r="O489" t="s">
        <v>88</v>
      </c>
      <c r="P489" t="s">
        <v>88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181</v>
      </c>
      <c r="AG489">
        <v>0.03</v>
      </c>
      <c r="AH489">
        <v>2</v>
      </c>
      <c r="AI489">
        <v>85263526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85263534</v>
      </c>
      <c r="C490">
        <v>85263520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792</v>
      </c>
      <c r="J490" t="s">
        <v>793</v>
      </c>
      <c r="K490" t="s">
        <v>794</v>
      </c>
      <c r="L490">
        <v>1346</v>
      </c>
      <c r="N490">
        <v>1009</v>
      </c>
      <c r="O490" t="s">
        <v>88</v>
      </c>
      <c r="P490" t="s">
        <v>88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181</v>
      </c>
      <c r="AG490">
        <v>0</v>
      </c>
      <c r="AH490">
        <v>3</v>
      </c>
      <c r="AI490">
        <v>-1</v>
      </c>
      <c r="AJ490" t="s">
        <v>181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85263535</v>
      </c>
      <c r="C491">
        <v>85263520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91</v>
      </c>
      <c r="J491" t="s">
        <v>770</v>
      </c>
      <c r="K491" t="s">
        <v>92</v>
      </c>
      <c r="L491">
        <v>1346</v>
      </c>
      <c r="N491">
        <v>1009</v>
      </c>
      <c r="O491" t="s">
        <v>88</v>
      </c>
      <c r="P491" t="s">
        <v>88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181</v>
      </c>
      <c r="AG491">
        <v>0.02</v>
      </c>
      <c r="AH491">
        <v>2</v>
      </c>
      <c r="AI491">
        <v>85263527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85263536</v>
      </c>
      <c r="C492">
        <v>85263520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954</v>
      </c>
      <c r="J492" t="s">
        <v>181</v>
      </c>
      <c r="K492" t="s">
        <v>955</v>
      </c>
      <c r="L492">
        <v>1371</v>
      </c>
      <c r="N492">
        <v>1013</v>
      </c>
      <c r="O492" t="s">
        <v>210</v>
      </c>
      <c r="P492" t="s">
        <v>210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181</v>
      </c>
      <c r="AG492">
        <v>0</v>
      </c>
      <c r="AH492">
        <v>3</v>
      </c>
      <c r="AI492">
        <v>-1</v>
      </c>
      <c r="AJ492" t="s">
        <v>181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85263537</v>
      </c>
      <c r="C493">
        <v>85263520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956</v>
      </c>
      <c r="J493" t="s">
        <v>181</v>
      </c>
      <c r="K493" t="s">
        <v>957</v>
      </c>
      <c r="L493">
        <v>1348</v>
      </c>
      <c r="N493">
        <v>1009</v>
      </c>
      <c r="O493" t="s">
        <v>252</v>
      </c>
      <c r="P493" t="s">
        <v>252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181</v>
      </c>
      <c r="AG493">
        <v>0</v>
      </c>
      <c r="AH493">
        <v>3</v>
      </c>
      <c r="AI493">
        <v>-1</v>
      </c>
      <c r="AJ493" t="s">
        <v>181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85263538</v>
      </c>
      <c r="C494">
        <v>85263520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265</v>
      </c>
      <c r="J494" t="s">
        <v>181</v>
      </c>
      <c r="K494" t="s">
        <v>958</v>
      </c>
      <c r="L494">
        <v>1346</v>
      </c>
      <c r="N494">
        <v>1009</v>
      </c>
      <c r="O494" t="s">
        <v>88</v>
      </c>
      <c r="P494" t="s">
        <v>88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181</v>
      </c>
      <c r="AG494">
        <v>0</v>
      </c>
      <c r="AH494">
        <v>3</v>
      </c>
      <c r="AI494">
        <v>-1</v>
      </c>
      <c r="AJ494" t="s">
        <v>181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85263539</v>
      </c>
      <c r="C495">
        <v>85263520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959</v>
      </c>
      <c r="J495" t="s">
        <v>181</v>
      </c>
      <c r="K495" t="s">
        <v>960</v>
      </c>
      <c r="L495">
        <v>1348</v>
      </c>
      <c r="N495">
        <v>1009</v>
      </c>
      <c r="O495" t="s">
        <v>252</v>
      </c>
      <c r="P495" t="s">
        <v>252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181</v>
      </c>
      <c r="AG495">
        <v>0</v>
      </c>
      <c r="AH495">
        <v>3</v>
      </c>
      <c r="AI495">
        <v>-1</v>
      </c>
      <c r="AJ495" t="s">
        <v>181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85263540</v>
      </c>
      <c r="C496">
        <v>85263520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961</v>
      </c>
      <c r="J496" t="s">
        <v>962</v>
      </c>
      <c r="K496" t="s">
        <v>963</v>
      </c>
      <c r="L496">
        <v>1346</v>
      </c>
      <c r="N496">
        <v>1009</v>
      </c>
      <c r="O496" t="s">
        <v>88</v>
      </c>
      <c r="P496" t="s">
        <v>88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181</v>
      </c>
      <c r="AG496">
        <v>0.4</v>
      </c>
      <c r="AH496">
        <v>3</v>
      </c>
      <c r="AI496">
        <v>-1</v>
      </c>
      <c r="AJ496" t="s">
        <v>181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85263541</v>
      </c>
      <c r="C497">
        <v>85263520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964</v>
      </c>
      <c r="J497" t="s">
        <v>965</v>
      </c>
      <c r="K497" t="s">
        <v>966</v>
      </c>
      <c r="L497">
        <v>1348</v>
      </c>
      <c r="N497">
        <v>1009</v>
      </c>
      <c r="O497" t="s">
        <v>252</v>
      </c>
      <c r="P497" t="s">
        <v>252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181</v>
      </c>
      <c r="AG497">
        <v>0.0001</v>
      </c>
      <c r="AH497">
        <v>3</v>
      </c>
      <c r="AI497">
        <v>-1</v>
      </c>
      <c r="AJ497" t="s">
        <v>181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85263542</v>
      </c>
      <c r="C498">
        <v>85263520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967</v>
      </c>
      <c r="J498" t="s">
        <v>968</v>
      </c>
      <c r="K498" t="s">
        <v>969</v>
      </c>
      <c r="L498">
        <v>1425</v>
      </c>
      <c r="N498">
        <v>1013</v>
      </c>
      <c r="O498" t="s">
        <v>418</v>
      </c>
      <c r="P498" t="s">
        <v>418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181</v>
      </c>
      <c r="AG498">
        <v>0.12</v>
      </c>
      <c r="AH498">
        <v>3</v>
      </c>
      <c r="AI498">
        <v>-1</v>
      </c>
      <c r="AJ498" t="s">
        <v>181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85263543</v>
      </c>
      <c r="C499">
        <v>85263520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970</v>
      </c>
      <c r="J499" t="s">
        <v>181</v>
      </c>
      <c r="K499" t="s">
        <v>971</v>
      </c>
      <c r="L499">
        <v>1371</v>
      </c>
      <c r="N499">
        <v>1013</v>
      </c>
      <c r="O499" t="s">
        <v>210</v>
      </c>
      <c r="P499" t="s">
        <v>210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181</v>
      </c>
      <c r="AG499">
        <v>0</v>
      </c>
      <c r="AH499">
        <v>3</v>
      </c>
      <c r="AI499">
        <v>-1</v>
      </c>
      <c r="AJ499" t="s">
        <v>181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85263544</v>
      </c>
      <c r="C500">
        <v>85263520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976</v>
      </c>
      <c r="J500" t="s">
        <v>181</v>
      </c>
      <c r="K500" t="s">
        <v>977</v>
      </c>
      <c r="L500">
        <v>1346</v>
      </c>
      <c r="N500">
        <v>1009</v>
      </c>
      <c r="O500" t="s">
        <v>88</v>
      </c>
      <c r="P500" t="s">
        <v>88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181</v>
      </c>
      <c r="AG500">
        <v>0</v>
      </c>
      <c r="AH500">
        <v>3</v>
      </c>
      <c r="AI500">
        <v>-1</v>
      </c>
      <c r="AJ500" t="s">
        <v>181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85263545</v>
      </c>
      <c r="C501">
        <v>85263520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972</v>
      </c>
      <c r="J501" t="s">
        <v>181</v>
      </c>
      <c r="K501" t="s">
        <v>973</v>
      </c>
      <c r="L501">
        <v>1371</v>
      </c>
      <c r="N501">
        <v>1013</v>
      </c>
      <c r="O501" t="s">
        <v>210</v>
      </c>
      <c r="P501" t="s">
        <v>210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181</v>
      </c>
      <c r="AG501">
        <v>0</v>
      </c>
      <c r="AH501">
        <v>3</v>
      </c>
      <c r="AI501">
        <v>-1</v>
      </c>
      <c r="AJ501" t="s">
        <v>181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85263546</v>
      </c>
      <c r="C502">
        <v>85263520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974</v>
      </c>
      <c r="J502" t="s">
        <v>181</v>
      </c>
      <c r="K502" t="s">
        <v>975</v>
      </c>
      <c r="L502">
        <v>1371</v>
      </c>
      <c r="N502">
        <v>1013</v>
      </c>
      <c r="O502" t="s">
        <v>210</v>
      </c>
      <c r="P502" t="s">
        <v>210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181</v>
      </c>
      <c r="AG502">
        <v>0</v>
      </c>
      <c r="AH502">
        <v>3</v>
      </c>
      <c r="AI502">
        <v>-1</v>
      </c>
      <c r="AJ502" t="s">
        <v>181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85263558</v>
      </c>
      <c r="C503">
        <v>85263547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97</v>
      </c>
      <c r="J503" t="s">
        <v>181</v>
      </c>
      <c r="K503" t="s">
        <v>98</v>
      </c>
      <c r="L503">
        <v>1369</v>
      </c>
      <c r="N503">
        <v>1013</v>
      </c>
      <c r="O503" t="s">
        <v>99</v>
      </c>
      <c r="P503" t="s">
        <v>99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392</v>
      </c>
      <c r="AG503">
        <v>1.3365</v>
      </c>
      <c r="AH503">
        <v>2</v>
      </c>
      <c r="AI503">
        <v>85263548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85263559</v>
      </c>
      <c r="C504">
        <v>85263547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100</v>
      </c>
      <c r="J504" t="s">
        <v>181</v>
      </c>
      <c r="K504" t="s">
        <v>101</v>
      </c>
      <c r="L504">
        <v>1369</v>
      </c>
      <c r="N504">
        <v>1013</v>
      </c>
      <c r="O504" t="s">
        <v>99</v>
      </c>
      <c r="P504" t="s">
        <v>99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392</v>
      </c>
      <c r="AG504">
        <v>63.8415</v>
      </c>
      <c r="AH504">
        <v>2</v>
      </c>
      <c r="AI504">
        <v>85263549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85263560</v>
      </c>
      <c r="C505">
        <v>85263547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102</v>
      </c>
      <c r="J505" t="s">
        <v>181</v>
      </c>
      <c r="K505" t="s">
        <v>103</v>
      </c>
      <c r="L505">
        <v>1369</v>
      </c>
      <c r="N505">
        <v>1013</v>
      </c>
      <c r="O505" t="s">
        <v>99</v>
      </c>
      <c r="P505" t="s">
        <v>99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392</v>
      </c>
      <c r="AG505">
        <v>31.617</v>
      </c>
      <c r="AH505">
        <v>2</v>
      </c>
      <c r="AI505">
        <v>85263550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85263561</v>
      </c>
      <c r="C506">
        <v>85263547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104</v>
      </c>
      <c r="J506" t="s">
        <v>181</v>
      </c>
      <c r="K506" t="s">
        <v>105</v>
      </c>
      <c r="L506">
        <v>1369</v>
      </c>
      <c r="N506">
        <v>1013</v>
      </c>
      <c r="O506" t="s">
        <v>99</v>
      </c>
      <c r="P506" t="s">
        <v>99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392</v>
      </c>
      <c r="AG506">
        <v>31.617</v>
      </c>
      <c r="AH506">
        <v>2</v>
      </c>
      <c r="AI506">
        <v>85263551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85263562</v>
      </c>
      <c r="C507">
        <v>85263547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754</v>
      </c>
      <c r="J507" t="s">
        <v>181</v>
      </c>
      <c r="K507" t="s">
        <v>755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392</v>
      </c>
      <c r="AG507">
        <v>33.6015</v>
      </c>
      <c r="AH507">
        <v>2</v>
      </c>
      <c r="AI507">
        <v>85263552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85263563</v>
      </c>
      <c r="C508">
        <v>85263547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55</v>
      </c>
      <c r="J508" t="s">
        <v>763</v>
      </c>
      <c r="K508" t="s">
        <v>56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392</v>
      </c>
      <c r="AG508">
        <v>1.0125</v>
      </c>
      <c r="AH508">
        <v>2</v>
      </c>
      <c r="AI508">
        <v>85263553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85263564</v>
      </c>
      <c r="C509">
        <v>85263547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106</v>
      </c>
      <c r="J509" t="s">
        <v>830</v>
      </c>
      <c r="K509" t="s">
        <v>107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392</v>
      </c>
      <c r="AG509">
        <v>1.0935</v>
      </c>
      <c r="AH509">
        <v>2</v>
      </c>
      <c r="AI509">
        <v>85263554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85263565</v>
      </c>
      <c r="C510">
        <v>85263547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108</v>
      </c>
      <c r="J510" t="s">
        <v>756</v>
      </c>
      <c r="K510" t="s">
        <v>109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392</v>
      </c>
      <c r="AG510">
        <v>30.699</v>
      </c>
      <c r="AH510">
        <v>2</v>
      </c>
      <c r="AI510">
        <v>85263555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85263566</v>
      </c>
      <c r="C511">
        <v>85263547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83</v>
      </c>
      <c r="J511" t="s">
        <v>757</v>
      </c>
      <c r="K511" t="s">
        <v>84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392</v>
      </c>
      <c r="AG511">
        <v>0.7965</v>
      </c>
      <c r="AH511">
        <v>2</v>
      </c>
      <c r="AI511">
        <v>85263556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85263567</v>
      </c>
      <c r="C512">
        <v>85263547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110</v>
      </c>
      <c r="J512" t="s">
        <v>831</v>
      </c>
      <c r="K512" t="s">
        <v>111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392</v>
      </c>
      <c r="AG512">
        <v>1.0935</v>
      </c>
      <c r="AH512">
        <v>2</v>
      </c>
      <c r="AI512">
        <v>85263557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85263568</v>
      </c>
      <c r="C513">
        <v>85263547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978</v>
      </c>
      <c r="J513" t="s">
        <v>181</v>
      </c>
      <c r="K513" t="s">
        <v>979</v>
      </c>
      <c r="L513">
        <v>1371</v>
      </c>
      <c r="N513">
        <v>1013</v>
      </c>
      <c r="O513" t="s">
        <v>210</v>
      </c>
      <c r="P513" t="s">
        <v>210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181</v>
      </c>
      <c r="AG513">
        <v>0</v>
      </c>
      <c r="AH513">
        <v>3</v>
      </c>
      <c r="AI513">
        <v>-1</v>
      </c>
      <c r="AJ513" t="s">
        <v>181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85263569</v>
      </c>
      <c r="C514">
        <v>85263547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980</v>
      </c>
      <c r="J514" t="s">
        <v>181</v>
      </c>
      <c r="K514" t="s">
        <v>981</v>
      </c>
      <c r="L514">
        <v>1371</v>
      </c>
      <c r="N514">
        <v>1013</v>
      </c>
      <c r="O514" t="s">
        <v>210</v>
      </c>
      <c r="P514" t="s">
        <v>210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181</v>
      </c>
      <c r="AG514">
        <v>0</v>
      </c>
      <c r="AH514">
        <v>3</v>
      </c>
      <c r="AI514">
        <v>-1</v>
      </c>
      <c r="AJ514" t="s">
        <v>181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85263570</v>
      </c>
      <c r="C515">
        <v>85263547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982</v>
      </c>
      <c r="J515" t="s">
        <v>181</v>
      </c>
      <c r="K515" t="s">
        <v>983</v>
      </c>
      <c r="L515">
        <v>1477</v>
      </c>
      <c r="N515">
        <v>1013</v>
      </c>
      <c r="O515" t="s">
        <v>409</v>
      </c>
      <c r="P515" t="s">
        <v>411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181</v>
      </c>
      <c r="AG515">
        <v>0</v>
      </c>
      <c r="AH515">
        <v>3</v>
      </c>
      <c r="AI515">
        <v>-1</v>
      </c>
      <c r="AJ515" t="s">
        <v>181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85263558</v>
      </c>
      <c r="C516">
        <v>85263547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97</v>
      </c>
      <c r="J516" t="s">
        <v>181</v>
      </c>
      <c r="K516" t="s">
        <v>98</v>
      </c>
      <c r="L516">
        <v>1369</v>
      </c>
      <c r="N516">
        <v>1013</v>
      </c>
      <c r="O516" t="s">
        <v>99</v>
      </c>
      <c r="P516" t="s">
        <v>99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392</v>
      </c>
      <c r="AG516">
        <v>1.3365</v>
      </c>
      <c r="AH516">
        <v>2</v>
      </c>
      <c r="AI516">
        <v>85263548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85263559</v>
      </c>
      <c r="C517">
        <v>85263547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100</v>
      </c>
      <c r="J517" t="s">
        <v>181</v>
      </c>
      <c r="K517" t="s">
        <v>101</v>
      </c>
      <c r="L517">
        <v>1369</v>
      </c>
      <c r="N517">
        <v>1013</v>
      </c>
      <c r="O517" t="s">
        <v>99</v>
      </c>
      <c r="P517" t="s">
        <v>99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392</v>
      </c>
      <c r="AG517">
        <v>63.8415</v>
      </c>
      <c r="AH517">
        <v>2</v>
      </c>
      <c r="AI517">
        <v>85263549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85263560</v>
      </c>
      <c r="C518">
        <v>85263547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102</v>
      </c>
      <c r="J518" t="s">
        <v>181</v>
      </c>
      <c r="K518" t="s">
        <v>103</v>
      </c>
      <c r="L518">
        <v>1369</v>
      </c>
      <c r="N518">
        <v>1013</v>
      </c>
      <c r="O518" t="s">
        <v>99</v>
      </c>
      <c r="P518" t="s">
        <v>99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392</v>
      </c>
      <c r="AG518">
        <v>31.617</v>
      </c>
      <c r="AH518">
        <v>2</v>
      </c>
      <c r="AI518">
        <v>85263550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85263561</v>
      </c>
      <c r="C519">
        <v>85263547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104</v>
      </c>
      <c r="J519" t="s">
        <v>181</v>
      </c>
      <c r="K519" t="s">
        <v>105</v>
      </c>
      <c r="L519">
        <v>1369</v>
      </c>
      <c r="N519">
        <v>1013</v>
      </c>
      <c r="O519" t="s">
        <v>99</v>
      </c>
      <c r="P519" t="s">
        <v>99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392</v>
      </c>
      <c r="AG519">
        <v>31.617</v>
      </c>
      <c r="AH519">
        <v>2</v>
      </c>
      <c r="AI519">
        <v>85263551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85263562</v>
      </c>
      <c r="C520">
        <v>85263547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754</v>
      </c>
      <c r="J520" t="s">
        <v>181</v>
      </c>
      <c r="K520" t="s">
        <v>755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392</v>
      </c>
      <c r="AG520">
        <v>33.6015</v>
      </c>
      <c r="AH520">
        <v>2</v>
      </c>
      <c r="AI520">
        <v>85263552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85263563</v>
      </c>
      <c r="C521">
        <v>85263547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55</v>
      </c>
      <c r="J521" t="s">
        <v>763</v>
      </c>
      <c r="K521" t="s">
        <v>56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392</v>
      </c>
      <c r="AG521">
        <v>1.0125</v>
      </c>
      <c r="AH521">
        <v>2</v>
      </c>
      <c r="AI521">
        <v>85263553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85263564</v>
      </c>
      <c r="C522">
        <v>85263547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106</v>
      </c>
      <c r="J522" t="s">
        <v>830</v>
      </c>
      <c r="K522" t="s">
        <v>107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392</v>
      </c>
      <c r="AG522">
        <v>1.0935</v>
      </c>
      <c r="AH522">
        <v>2</v>
      </c>
      <c r="AI522">
        <v>85263554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85263565</v>
      </c>
      <c r="C523">
        <v>85263547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108</v>
      </c>
      <c r="J523" t="s">
        <v>756</v>
      </c>
      <c r="K523" t="s">
        <v>109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392</v>
      </c>
      <c r="AG523">
        <v>30.699</v>
      </c>
      <c r="AH523">
        <v>2</v>
      </c>
      <c r="AI523">
        <v>85263555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85263566</v>
      </c>
      <c r="C524">
        <v>85263547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83</v>
      </c>
      <c r="J524" t="s">
        <v>757</v>
      </c>
      <c r="K524" t="s">
        <v>84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392</v>
      </c>
      <c r="AG524">
        <v>0.7965</v>
      </c>
      <c r="AH524">
        <v>2</v>
      </c>
      <c r="AI524">
        <v>85263556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85263567</v>
      </c>
      <c r="C525">
        <v>85263547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110</v>
      </c>
      <c r="J525" t="s">
        <v>831</v>
      </c>
      <c r="K525" t="s">
        <v>111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392</v>
      </c>
      <c r="AG525">
        <v>1.0935</v>
      </c>
      <c r="AH525">
        <v>2</v>
      </c>
      <c r="AI525">
        <v>85263557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85263568</v>
      </c>
      <c r="C526">
        <v>85263547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978</v>
      </c>
      <c r="J526" t="s">
        <v>181</v>
      </c>
      <c r="K526" t="s">
        <v>979</v>
      </c>
      <c r="L526">
        <v>1371</v>
      </c>
      <c r="N526">
        <v>1013</v>
      </c>
      <c r="O526" t="s">
        <v>210</v>
      </c>
      <c r="P526" t="s">
        <v>210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181</v>
      </c>
      <c r="AG526">
        <v>0</v>
      </c>
      <c r="AH526">
        <v>3</v>
      </c>
      <c r="AI526">
        <v>-1</v>
      </c>
      <c r="AJ526" t="s">
        <v>181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85263569</v>
      </c>
      <c r="C527">
        <v>85263547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980</v>
      </c>
      <c r="J527" t="s">
        <v>181</v>
      </c>
      <c r="K527" t="s">
        <v>981</v>
      </c>
      <c r="L527">
        <v>1371</v>
      </c>
      <c r="N527">
        <v>1013</v>
      </c>
      <c r="O527" t="s">
        <v>210</v>
      </c>
      <c r="P527" t="s">
        <v>210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181</v>
      </c>
      <c r="AG527">
        <v>0</v>
      </c>
      <c r="AH527">
        <v>3</v>
      </c>
      <c r="AI527">
        <v>-1</v>
      </c>
      <c r="AJ527" t="s">
        <v>181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85263570</v>
      </c>
      <c r="C528">
        <v>85263547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982</v>
      </c>
      <c r="J528" t="s">
        <v>181</v>
      </c>
      <c r="K528" t="s">
        <v>983</v>
      </c>
      <c r="L528">
        <v>1477</v>
      </c>
      <c r="N528">
        <v>1013</v>
      </c>
      <c r="O528" t="s">
        <v>409</v>
      </c>
      <c r="P528" t="s">
        <v>411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181</v>
      </c>
      <c r="AG528">
        <v>0</v>
      </c>
      <c r="AH528">
        <v>3</v>
      </c>
      <c r="AI528">
        <v>-1</v>
      </c>
      <c r="AJ528" t="s">
        <v>181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85263577</v>
      </c>
      <c r="C529">
        <v>85263571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100</v>
      </c>
      <c r="J529" t="s">
        <v>181</v>
      </c>
      <c r="K529" t="s">
        <v>101</v>
      </c>
      <c r="L529">
        <v>1369</v>
      </c>
      <c r="N529">
        <v>1013</v>
      </c>
      <c r="O529" t="s">
        <v>99</v>
      </c>
      <c r="P529" t="s">
        <v>99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392</v>
      </c>
      <c r="AG529">
        <v>1.2285</v>
      </c>
      <c r="AH529">
        <v>2</v>
      </c>
      <c r="AI529">
        <v>85263572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85263578</v>
      </c>
      <c r="C530">
        <v>85263571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102</v>
      </c>
      <c r="J530" t="s">
        <v>181</v>
      </c>
      <c r="K530" t="s">
        <v>103</v>
      </c>
      <c r="L530">
        <v>1369</v>
      </c>
      <c r="N530">
        <v>1013</v>
      </c>
      <c r="O530" t="s">
        <v>99</v>
      </c>
      <c r="P530" t="s">
        <v>99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392</v>
      </c>
      <c r="AG530">
        <v>0.6075</v>
      </c>
      <c r="AH530">
        <v>2</v>
      </c>
      <c r="AI530">
        <v>85263573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85263579</v>
      </c>
      <c r="C531">
        <v>85263571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104</v>
      </c>
      <c r="J531" t="s">
        <v>181</v>
      </c>
      <c r="K531" t="s">
        <v>105</v>
      </c>
      <c r="L531">
        <v>1369</v>
      </c>
      <c r="N531">
        <v>1013</v>
      </c>
      <c r="O531" t="s">
        <v>99</v>
      </c>
      <c r="P531" t="s">
        <v>99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392</v>
      </c>
      <c r="AG531">
        <v>0.6075</v>
      </c>
      <c r="AH531">
        <v>2</v>
      </c>
      <c r="AI531">
        <v>85263574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85263580</v>
      </c>
      <c r="C532">
        <v>85263571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754</v>
      </c>
      <c r="J532" t="s">
        <v>181</v>
      </c>
      <c r="K532" t="s">
        <v>755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392</v>
      </c>
      <c r="AG532">
        <v>0.594</v>
      </c>
      <c r="AH532">
        <v>2</v>
      </c>
      <c r="AI532">
        <v>85263575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85263581</v>
      </c>
      <c r="C533">
        <v>85263571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108</v>
      </c>
      <c r="J533" t="s">
        <v>756</v>
      </c>
      <c r="K533" t="s">
        <v>109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392</v>
      </c>
      <c r="AG533">
        <v>0.594</v>
      </c>
      <c r="AH533">
        <v>2</v>
      </c>
      <c r="AI533">
        <v>85263576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85263582</v>
      </c>
      <c r="C534">
        <v>85263571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978</v>
      </c>
      <c r="J534" t="s">
        <v>181</v>
      </c>
      <c r="K534" t="s">
        <v>979</v>
      </c>
      <c r="L534">
        <v>1371</v>
      </c>
      <c r="N534">
        <v>1013</v>
      </c>
      <c r="O534" t="s">
        <v>210</v>
      </c>
      <c r="P534" t="s">
        <v>210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181</v>
      </c>
      <c r="AG534">
        <v>0</v>
      </c>
      <c r="AH534">
        <v>3</v>
      </c>
      <c r="AI534">
        <v>-1</v>
      </c>
      <c r="AJ534" t="s">
        <v>181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85263583</v>
      </c>
      <c r="C535">
        <v>85263571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980</v>
      </c>
      <c r="J535" t="s">
        <v>181</v>
      </c>
      <c r="K535" t="s">
        <v>981</v>
      </c>
      <c r="L535">
        <v>1371</v>
      </c>
      <c r="N535">
        <v>1013</v>
      </c>
      <c r="O535" t="s">
        <v>210</v>
      </c>
      <c r="P535" t="s">
        <v>210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181</v>
      </c>
      <c r="AG535">
        <v>0</v>
      </c>
      <c r="AH535">
        <v>3</v>
      </c>
      <c r="AI535">
        <v>-1</v>
      </c>
      <c r="AJ535" t="s">
        <v>181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85263577</v>
      </c>
      <c r="C536">
        <v>85263571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100</v>
      </c>
      <c r="J536" t="s">
        <v>181</v>
      </c>
      <c r="K536" t="s">
        <v>101</v>
      </c>
      <c r="L536">
        <v>1369</v>
      </c>
      <c r="N536">
        <v>1013</v>
      </c>
      <c r="O536" t="s">
        <v>99</v>
      </c>
      <c r="P536" t="s">
        <v>99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392</v>
      </c>
      <c r="AG536">
        <v>1.2285</v>
      </c>
      <c r="AH536">
        <v>2</v>
      </c>
      <c r="AI536">
        <v>85263572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85263578</v>
      </c>
      <c r="C537">
        <v>85263571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102</v>
      </c>
      <c r="J537" t="s">
        <v>181</v>
      </c>
      <c r="K537" t="s">
        <v>103</v>
      </c>
      <c r="L537">
        <v>1369</v>
      </c>
      <c r="N537">
        <v>1013</v>
      </c>
      <c r="O537" t="s">
        <v>99</v>
      </c>
      <c r="P537" t="s">
        <v>99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392</v>
      </c>
      <c r="AG537">
        <v>0.6075</v>
      </c>
      <c r="AH537">
        <v>2</v>
      </c>
      <c r="AI537">
        <v>85263573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85263579</v>
      </c>
      <c r="C538">
        <v>85263571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104</v>
      </c>
      <c r="J538" t="s">
        <v>181</v>
      </c>
      <c r="K538" t="s">
        <v>105</v>
      </c>
      <c r="L538">
        <v>1369</v>
      </c>
      <c r="N538">
        <v>1013</v>
      </c>
      <c r="O538" t="s">
        <v>99</v>
      </c>
      <c r="P538" t="s">
        <v>99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392</v>
      </c>
      <c r="AG538">
        <v>0.6075</v>
      </c>
      <c r="AH538">
        <v>2</v>
      </c>
      <c r="AI538">
        <v>85263574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85263580</v>
      </c>
      <c r="C539">
        <v>85263571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754</v>
      </c>
      <c r="J539" t="s">
        <v>181</v>
      </c>
      <c r="K539" t="s">
        <v>755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392</v>
      </c>
      <c r="AG539">
        <v>0.594</v>
      </c>
      <c r="AH539">
        <v>2</v>
      </c>
      <c r="AI539">
        <v>85263575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85263581</v>
      </c>
      <c r="C540">
        <v>85263571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108</v>
      </c>
      <c r="J540" t="s">
        <v>756</v>
      </c>
      <c r="K540" t="s">
        <v>109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392</v>
      </c>
      <c r="AG540">
        <v>0.594</v>
      </c>
      <c r="AH540">
        <v>2</v>
      </c>
      <c r="AI540">
        <v>85263576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85263582</v>
      </c>
      <c r="C541">
        <v>85263571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978</v>
      </c>
      <c r="J541" t="s">
        <v>181</v>
      </c>
      <c r="K541" t="s">
        <v>979</v>
      </c>
      <c r="L541">
        <v>1371</v>
      </c>
      <c r="N541">
        <v>1013</v>
      </c>
      <c r="O541" t="s">
        <v>210</v>
      </c>
      <c r="P541" t="s">
        <v>210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181</v>
      </c>
      <c r="AG541">
        <v>0</v>
      </c>
      <c r="AH541">
        <v>3</v>
      </c>
      <c r="AI541">
        <v>-1</v>
      </c>
      <c r="AJ541" t="s">
        <v>181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85263583</v>
      </c>
      <c r="C542">
        <v>85263571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980</v>
      </c>
      <c r="J542" t="s">
        <v>181</v>
      </c>
      <c r="K542" t="s">
        <v>981</v>
      </c>
      <c r="L542">
        <v>1371</v>
      </c>
      <c r="N542">
        <v>1013</v>
      </c>
      <c r="O542" t="s">
        <v>210</v>
      </c>
      <c r="P542" t="s">
        <v>210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181</v>
      </c>
      <c r="AG542">
        <v>0</v>
      </c>
      <c r="AH542">
        <v>3</v>
      </c>
      <c r="AI542">
        <v>-1</v>
      </c>
      <c r="AJ542" t="s">
        <v>181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85263595</v>
      </c>
      <c r="C543">
        <v>85263584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97</v>
      </c>
      <c r="J543" t="s">
        <v>181</v>
      </c>
      <c r="K543" t="s">
        <v>98</v>
      </c>
      <c r="L543">
        <v>1369</v>
      </c>
      <c r="N543">
        <v>1013</v>
      </c>
      <c r="O543" t="s">
        <v>99</v>
      </c>
      <c r="P543" t="s">
        <v>99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370</v>
      </c>
      <c r="AG543">
        <v>1.1385</v>
      </c>
      <c r="AH543">
        <v>2</v>
      </c>
      <c r="AI543">
        <v>85263585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85263596</v>
      </c>
      <c r="C544">
        <v>85263584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100</v>
      </c>
      <c r="J544" t="s">
        <v>181</v>
      </c>
      <c r="K544" t="s">
        <v>101</v>
      </c>
      <c r="L544">
        <v>1369</v>
      </c>
      <c r="N544">
        <v>1013</v>
      </c>
      <c r="O544" t="s">
        <v>99</v>
      </c>
      <c r="P544" t="s">
        <v>99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370</v>
      </c>
      <c r="AG544">
        <v>54.3835</v>
      </c>
      <c r="AH544">
        <v>2</v>
      </c>
      <c r="AI544">
        <v>85263586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85263597</v>
      </c>
      <c r="C545">
        <v>85263584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102</v>
      </c>
      <c r="J545" t="s">
        <v>181</v>
      </c>
      <c r="K545" t="s">
        <v>103</v>
      </c>
      <c r="L545">
        <v>1369</v>
      </c>
      <c r="N545">
        <v>1013</v>
      </c>
      <c r="O545" t="s">
        <v>99</v>
      </c>
      <c r="P545" t="s">
        <v>99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370</v>
      </c>
      <c r="AG545">
        <v>26.933</v>
      </c>
      <c r="AH545">
        <v>2</v>
      </c>
      <c r="AI545">
        <v>85263587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85263598</v>
      </c>
      <c r="C546">
        <v>85263584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104</v>
      </c>
      <c r="J546" t="s">
        <v>181</v>
      </c>
      <c r="K546" t="s">
        <v>105</v>
      </c>
      <c r="L546">
        <v>1369</v>
      </c>
      <c r="N546">
        <v>1013</v>
      </c>
      <c r="O546" t="s">
        <v>99</v>
      </c>
      <c r="P546" t="s">
        <v>99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370</v>
      </c>
      <c r="AG546">
        <v>26.933</v>
      </c>
      <c r="AH546">
        <v>2</v>
      </c>
      <c r="AI546">
        <v>85263588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85263599</v>
      </c>
      <c r="C547">
        <v>85263584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754</v>
      </c>
      <c r="J547" t="s">
        <v>181</v>
      </c>
      <c r="K547" t="s">
        <v>755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370</v>
      </c>
      <c r="AG547">
        <v>28.6235</v>
      </c>
      <c r="AH547">
        <v>2</v>
      </c>
      <c r="AI547">
        <v>85263589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85263600</v>
      </c>
      <c r="C548">
        <v>85263584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763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370</v>
      </c>
      <c r="AG548">
        <v>0.8625</v>
      </c>
      <c r="AH548">
        <v>2</v>
      </c>
      <c r="AI548">
        <v>85263590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85263601</v>
      </c>
      <c r="C549">
        <v>85263584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106</v>
      </c>
      <c r="J549" t="s">
        <v>830</v>
      </c>
      <c r="K549" t="s">
        <v>107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370</v>
      </c>
      <c r="AG549">
        <v>0.9315</v>
      </c>
      <c r="AH549">
        <v>2</v>
      </c>
      <c r="AI549">
        <v>85263591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85263602</v>
      </c>
      <c r="C550">
        <v>85263584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108</v>
      </c>
      <c r="J550" t="s">
        <v>756</v>
      </c>
      <c r="K550" t="s">
        <v>109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370</v>
      </c>
      <c r="AG550">
        <v>26.151</v>
      </c>
      <c r="AH550">
        <v>2</v>
      </c>
      <c r="AI550">
        <v>85263592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85263603</v>
      </c>
      <c r="C551">
        <v>85263584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83</v>
      </c>
      <c r="J551" t="s">
        <v>757</v>
      </c>
      <c r="K551" t="s">
        <v>84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370</v>
      </c>
      <c r="AG551">
        <v>0.6785</v>
      </c>
      <c r="AH551">
        <v>2</v>
      </c>
      <c r="AI551">
        <v>85263593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85263604</v>
      </c>
      <c r="C552">
        <v>85263584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110</v>
      </c>
      <c r="J552" t="s">
        <v>831</v>
      </c>
      <c r="K552" t="s">
        <v>111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370</v>
      </c>
      <c r="AG552">
        <v>0.9315</v>
      </c>
      <c r="AH552">
        <v>2</v>
      </c>
      <c r="AI552">
        <v>85263594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85263605</v>
      </c>
      <c r="C553">
        <v>85263584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978</v>
      </c>
      <c r="J553" t="s">
        <v>181</v>
      </c>
      <c r="K553" t="s">
        <v>979</v>
      </c>
      <c r="L553">
        <v>1371</v>
      </c>
      <c r="N553">
        <v>1013</v>
      </c>
      <c r="O553" t="s">
        <v>210</v>
      </c>
      <c r="P553" t="s">
        <v>210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181</v>
      </c>
      <c r="AG553">
        <v>0</v>
      </c>
      <c r="AH553">
        <v>3</v>
      </c>
      <c r="AI553">
        <v>-1</v>
      </c>
      <c r="AJ553" t="s">
        <v>181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85263606</v>
      </c>
      <c r="C554">
        <v>85263584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980</v>
      </c>
      <c r="J554" t="s">
        <v>181</v>
      </c>
      <c r="K554" t="s">
        <v>981</v>
      </c>
      <c r="L554">
        <v>1371</v>
      </c>
      <c r="N554">
        <v>1013</v>
      </c>
      <c r="O554" t="s">
        <v>210</v>
      </c>
      <c r="P554" t="s">
        <v>210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181</v>
      </c>
      <c r="AG554">
        <v>0</v>
      </c>
      <c r="AH554">
        <v>3</v>
      </c>
      <c r="AI554">
        <v>-1</v>
      </c>
      <c r="AJ554" t="s">
        <v>181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85263607</v>
      </c>
      <c r="C555">
        <v>85263584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982</v>
      </c>
      <c r="J555" t="s">
        <v>181</v>
      </c>
      <c r="K555" t="s">
        <v>983</v>
      </c>
      <c r="L555">
        <v>1477</v>
      </c>
      <c r="N555">
        <v>1013</v>
      </c>
      <c r="O555" t="s">
        <v>409</v>
      </c>
      <c r="P555" t="s">
        <v>411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181</v>
      </c>
      <c r="AG555">
        <v>0</v>
      </c>
      <c r="AH555">
        <v>3</v>
      </c>
      <c r="AI555">
        <v>-1</v>
      </c>
      <c r="AJ555" t="s">
        <v>181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85263595</v>
      </c>
      <c r="C556">
        <v>85263584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97</v>
      </c>
      <c r="J556" t="s">
        <v>181</v>
      </c>
      <c r="K556" t="s">
        <v>98</v>
      </c>
      <c r="L556">
        <v>1369</v>
      </c>
      <c r="N556">
        <v>1013</v>
      </c>
      <c r="O556" t="s">
        <v>99</v>
      </c>
      <c r="P556" t="s">
        <v>99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370</v>
      </c>
      <c r="AG556">
        <v>1.1385</v>
      </c>
      <c r="AH556">
        <v>2</v>
      </c>
      <c r="AI556">
        <v>85263585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85263596</v>
      </c>
      <c r="C557">
        <v>85263584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100</v>
      </c>
      <c r="J557" t="s">
        <v>181</v>
      </c>
      <c r="K557" t="s">
        <v>101</v>
      </c>
      <c r="L557">
        <v>1369</v>
      </c>
      <c r="N557">
        <v>1013</v>
      </c>
      <c r="O557" t="s">
        <v>99</v>
      </c>
      <c r="P557" t="s">
        <v>99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370</v>
      </c>
      <c r="AG557">
        <v>54.3835</v>
      </c>
      <c r="AH557">
        <v>2</v>
      </c>
      <c r="AI557">
        <v>85263586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85263597</v>
      </c>
      <c r="C558">
        <v>85263584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102</v>
      </c>
      <c r="J558" t="s">
        <v>181</v>
      </c>
      <c r="K558" t="s">
        <v>103</v>
      </c>
      <c r="L558">
        <v>1369</v>
      </c>
      <c r="N558">
        <v>1013</v>
      </c>
      <c r="O558" t="s">
        <v>99</v>
      </c>
      <c r="P558" t="s">
        <v>99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370</v>
      </c>
      <c r="AG558">
        <v>26.933</v>
      </c>
      <c r="AH558">
        <v>2</v>
      </c>
      <c r="AI558">
        <v>85263587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85263598</v>
      </c>
      <c r="C559">
        <v>85263584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104</v>
      </c>
      <c r="J559" t="s">
        <v>181</v>
      </c>
      <c r="K559" t="s">
        <v>105</v>
      </c>
      <c r="L559">
        <v>1369</v>
      </c>
      <c r="N559">
        <v>1013</v>
      </c>
      <c r="O559" t="s">
        <v>99</v>
      </c>
      <c r="P559" t="s">
        <v>99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370</v>
      </c>
      <c r="AG559">
        <v>26.933</v>
      </c>
      <c r="AH559">
        <v>2</v>
      </c>
      <c r="AI559">
        <v>85263588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85263599</v>
      </c>
      <c r="C560">
        <v>85263584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754</v>
      </c>
      <c r="J560" t="s">
        <v>181</v>
      </c>
      <c r="K560" t="s">
        <v>755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370</v>
      </c>
      <c r="AG560">
        <v>28.6235</v>
      </c>
      <c r="AH560">
        <v>2</v>
      </c>
      <c r="AI560">
        <v>85263589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85263600</v>
      </c>
      <c r="C561">
        <v>85263584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55</v>
      </c>
      <c r="J561" t="s">
        <v>763</v>
      </c>
      <c r="K561" t="s">
        <v>56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370</v>
      </c>
      <c r="AG561">
        <v>0.8625</v>
      </c>
      <c r="AH561">
        <v>2</v>
      </c>
      <c r="AI561">
        <v>85263590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85263601</v>
      </c>
      <c r="C562">
        <v>85263584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106</v>
      </c>
      <c r="J562" t="s">
        <v>830</v>
      </c>
      <c r="K562" t="s">
        <v>107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370</v>
      </c>
      <c r="AG562">
        <v>0.9315</v>
      </c>
      <c r="AH562">
        <v>2</v>
      </c>
      <c r="AI562">
        <v>85263591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85263602</v>
      </c>
      <c r="C563">
        <v>85263584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108</v>
      </c>
      <c r="J563" t="s">
        <v>756</v>
      </c>
      <c r="K563" t="s">
        <v>109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370</v>
      </c>
      <c r="AG563">
        <v>26.151</v>
      </c>
      <c r="AH563">
        <v>2</v>
      </c>
      <c r="AI563">
        <v>85263592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85263603</v>
      </c>
      <c r="C564">
        <v>85263584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83</v>
      </c>
      <c r="J564" t="s">
        <v>757</v>
      </c>
      <c r="K564" t="s">
        <v>84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370</v>
      </c>
      <c r="AG564">
        <v>0.6785</v>
      </c>
      <c r="AH564">
        <v>2</v>
      </c>
      <c r="AI564">
        <v>85263593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85263604</v>
      </c>
      <c r="C565">
        <v>85263584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110</v>
      </c>
      <c r="J565" t="s">
        <v>831</v>
      </c>
      <c r="K565" t="s">
        <v>111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370</v>
      </c>
      <c r="AG565">
        <v>0.9315</v>
      </c>
      <c r="AH565">
        <v>2</v>
      </c>
      <c r="AI565">
        <v>85263594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85263605</v>
      </c>
      <c r="C566">
        <v>85263584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978</v>
      </c>
      <c r="J566" t="s">
        <v>181</v>
      </c>
      <c r="K566" t="s">
        <v>979</v>
      </c>
      <c r="L566">
        <v>1371</v>
      </c>
      <c r="N566">
        <v>1013</v>
      </c>
      <c r="O566" t="s">
        <v>210</v>
      </c>
      <c r="P566" t="s">
        <v>210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181</v>
      </c>
      <c r="AG566">
        <v>0</v>
      </c>
      <c r="AH566">
        <v>3</v>
      </c>
      <c r="AI566">
        <v>-1</v>
      </c>
      <c r="AJ566" t="s">
        <v>181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85263606</v>
      </c>
      <c r="C567">
        <v>85263584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980</v>
      </c>
      <c r="J567" t="s">
        <v>181</v>
      </c>
      <c r="K567" t="s">
        <v>981</v>
      </c>
      <c r="L567">
        <v>1371</v>
      </c>
      <c r="N567">
        <v>1013</v>
      </c>
      <c r="O567" t="s">
        <v>210</v>
      </c>
      <c r="P567" t="s">
        <v>210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181</v>
      </c>
      <c r="AG567">
        <v>0</v>
      </c>
      <c r="AH567">
        <v>3</v>
      </c>
      <c r="AI567">
        <v>-1</v>
      </c>
      <c r="AJ567" t="s">
        <v>181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85263607</v>
      </c>
      <c r="C568">
        <v>85263584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982</v>
      </c>
      <c r="J568" t="s">
        <v>181</v>
      </c>
      <c r="K568" t="s">
        <v>983</v>
      </c>
      <c r="L568">
        <v>1477</v>
      </c>
      <c r="N568">
        <v>1013</v>
      </c>
      <c r="O568" t="s">
        <v>409</v>
      </c>
      <c r="P568" t="s">
        <v>411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181</v>
      </c>
      <c r="AG568">
        <v>0</v>
      </c>
      <c r="AH568">
        <v>3</v>
      </c>
      <c r="AI568">
        <v>-1</v>
      </c>
      <c r="AJ568" t="s">
        <v>181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85263619</v>
      </c>
      <c r="C569">
        <v>85263608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97</v>
      </c>
      <c r="J569" t="s">
        <v>181</v>
      </c>
      <c r="K569" t="s">
        <v>98</v>
      </c>
      <c r="L569">
        <v>1369</v>
      </c>
      <c r="N569">
        <v>1013</v>
      </c>
      <c r="O569" t="s">
        <v>99</v>
      </c>
      <c r="P569" t="s">
        <v>99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392</v>
      </c>
      <c r="AG569">
        <v>1.3365</v>
      </c>
      <c r="AH569">
        <v>2</v>
      </c>
      <c r="AI569">
        <v>85263609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85263620</v>
      </c>
      <c r="C570">
        <v>85263608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100</v>
      </c>
      <c r="J570" t="s">
        <v>181</v>
      </c>
      <c r="K570" t="s">
        <v>101</v>
      </c>
      <c r="L570">
        <v>1369</v>
      </c>
      <c r="N570">
        <v>1013</v>
      </c>
      <c r="O570" t="s">
        <v>99</v>
      </c>
      <c r="P570" t="s">
        <v>99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392</v>
      </c>
      <c r="AG570">
        <v>63.8415</v>
      </c>
      <c r="AH570">
        <v>2</v>
      </c>
      <c r="AI570">
        <v>85263610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85263621</v>
      </c>
      <c r="C571">
        <v>85263608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102</v>
      </c>
      <c r="J571" t="s">
        <v>181</v>
      </c>
      <c r="K571" t="s">
        <v>103</v>
      </c>
      <c r="L571">
        <v>1369</v>
      </c>
      <c r="N571">
        <v>1013</v>
      </c>
      <c r="O571" t="s">
        <v>99</v>
      </c>
      <c r="P571" t="s">
        <v>99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392</v>
      </c>
      <c r="AG571">
        <v>31.617</v>
      </c>
      <c r="AH571">
        <v>2</v>
      </c>
      <c r="AI571">
        <v>85263611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85263622</v>
      </c>
      <c r="C572">
        <v>85263608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104</v>
      </c>
      <c r="J572" t="s">
        <v>181</v>
      </c>
      <c r="K572" t="s">
        <v>105</v>
      </c>
      <c r="L572">
        <v>1369</v>
      </c>
      <c r="N572">
        <v>1013</v>
      </c>
      <c r="O572" t="s">
        <v>99</v>
      </c>
      <c r="P572" t="s">
        <v>99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392</v>
      </c>
      <c r="AG572">
        <v>31.617</v>
      </c>
      <c r="AH572">
        <v>2</v>
      </c>
      <c r="AI572">
        <v>85263612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85263623</v>
      </c>
      <c r="C573">
        <v>85263608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754</v>
      </c>
      <c r="J573" t="s">
        <v>181</v>
      </c>
      <c r="K573" t="s">
        <v>755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392</v>
      </c>
      <c r="AG573">
        <v>33.6015</v>
      </c>
      <c r="AH573">
        <v>2</v>
      </c>
      <c r="AI573">
        <v>85263613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85263624</v>
      </c>
      <c r="C574">
        <v>85263608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55</v>
      </c>
      <c r="J574" t="s">
        <v>763</v>
      </c>
      <c r="K574" t="s">
        <v>56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392</v>
      </c>
      <c r="AG574">
        <v>1.0125</v>
      </c>
      <c r="AH574">
        <v>2</v>
      </c>
      <c r="AI574">
        <v>85263614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85263625</v>
      </c>
      <c r="C575">
        <v>85263608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106</v>
      </c>
      <c r="J575" t="s">
        <v>830</v>
      </c>
      <c r="K575" t="s">
        <v>107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392</v>
      </c>
      <c r="AG575">
        <v>1.0935</v>
      </c>
      <c r="AH575">
        <v>2</v>
      </c>
      <c r="AI575">
        <v>85263615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85263626</v>
      </c>
      <c r="C576">
        <v>85263608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108</v>
      </c>
      <c r="J576" t="s">
        <v>756</v>
      </c>
      <c r="K576" t="s">
        <v>109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392</v>
      </c>
      <c r="AG576">
        <v>30.699</v>
      </c>
      <c r="AH576">
        <v>2</v>
      </c>
      <c r="AI576">
        <v>85263616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85263627</v>
      </c>
      <c r="C577">
        <v>85263608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83</v>
      </c>
      <c r="J577" t="s">
        <v>757</v>
      </c>
      <c r="K577" t="s">
        <v>84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392</v>
      </c>
      <c r="AG577">
        <v>0.7965</v>
      </c>
      <c r="AH577">
        <v>2</v>
      </c>
      <c r="AI577">
        <v>85263617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85263628</v>
      </c>
      <c r="C578">
        <v>85263608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110</v>
      </c>
      <c r="J578" t="s">
        <v>831</v>
      </c>
      <c r="K578" t="s">
        <v>111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392</v>
      </c>
      <c r="AG578">
        <v>1.0935</v>
      </c>
      <c r="AH578">
        <v>2</v>
      </c>
      <c r="AI578">
        <v>85263618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85263629</v>
      </c>
      <c r="C579">
        <v>85263608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978</v>
      </c>
      <c r="J579" t="s">
        <v>181</v>
      </c>
      <c r="K579" t="s">
        <v>979</v>
      </c>
      <c r="L579">
        <v>1371</v>
      </c>
      <c r="N579">
        <v>1013</v>
      </c>
      <c r="O579" t="s">
        <v>210</v>
      </c>
      <c r="P579" t="s">
        <v>210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181</v>
      </c>
      <c r="AG579">
        <v>0</v>
      </c>
      <c r="AH579">
        <v>3</v>
      </c>
      <c r="AI579">
        <v>-1</v>
      </c>
      <c r="AJ579" t="s">
        <v>181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85263630</v>
      </c>
      <c r="C580">
        <v>85263608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980</v>
      </c>
      <c r="J580" t="s">
        <v>181</v>
      </c>
      <c r="K580" t="s">
        <v>981</v>
      </c>
      <c r="L580">
        <v>1371</v>
      </c>
      <c r="N580">
        <v>1013</v>
      </c>
      <c r="O580" t="s">
        <v>210</v>
      </c>
      <c r="P580" t="s">
        <v>210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181</v>
      </c>
      <c r="AG580">
        <v>0</v>
      </c>
      <c r="AH580">
        <v>3</v>
      </c>
      <c r="AI580">
        <v>-1</v>
      </c>
      <c r="AJ580" t="s">
        <v>181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85263631</v>
      </c>
      <c r="C581">
        <v>85263608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982</v>
      </c>
      <c r="J581" t="s">
        <v>181</v>
      </c>
      <c r="K581" t="s">
        <v>983</v>
      </c>
      <c r="L581">
        <v>1477</v>
      </c>
      <c r="N581">
        <v>1013</v>
      </c>
      <c r="O581" t="s">
        <v>409</v>
      </c>
      <c r="P581" t="s">
        <v>411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181</v>
      </c>
      <c r="AG581">
        <v>0</v>
      </c>
      <c r="AH581">
        <v>3</v>
      </c>
      <c r="AI581">
        <v>-1</v>
      </c>
      <c r="AJ581" t="s">
        <v>181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85263619</v>
      </c>
      <c r="C582">
        <v>85263608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97</v>
      </c>
      <c r="J582" t="s">
        <v>181</v>
      </c>
      <c r="K582" t="s">
        <v>98</v>
      </c>
      <c r="L582">
        <v>1369</v>
      </c>
      <c r="N582">
        <v>1013</v>
      </c>
      <c r="O582" t="s">
        <v>99</v>
      </c>
      <c r="P582" t="s">
        <v>99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392</v>
      </c>
      <c r="AG582">
        <v>1.3365</v>
      </c>
      <c r="AH582">
        <v>2</v>
      </c>
      <c r="AI582">
        <v>85263609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85263620</v>
      </c>
      <c r="C583">
        <v>85263608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100</v>
      </c>
      <c r="J583" t="s">
        <v>181</v>
      </c>
      <c r="K583" t="s">
        <v>101</v>
      </c>
      <c r="L583">
        <v>1369</v>
      </c>
      <c r="N583">
        <v>1013</v>
      </c>
      <c r="O583" t="s">
        <v>99</v>
      </c>
      <c r="P583" t="s">
        <v>99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392</v>
      </c>
      <c r="AG583">
        <v>63.8415</v>
      </c>
      <c r="AH583">
        <v>2</v>
      </c>
      <c r="AI583">
        <v>85263610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85263621</v>
      </c>
      <c r="C584">
        <v>85263608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102</v>
      </c>
      <c r="J584" t="s">
        <v>181</v>
      </c>
      <c r="K584" t="s">
        <v>103</v>
      </c>
      <c r="L584">
        <v>1369</v>
      </c>
      <c r="N584">
        <v>1013</v>
      </c>
      <c r="O584" t="s">
        <v>99</v>
      </c>
      <c r="P584" t="s">
        <v>99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392</v>
      </c>
      <c r="AG584">
        <v>31.617</v>
      </c>
      <c r="AH584">
        <v>2</v>
      </c>
      <c r="AI584">
        <v>85263611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85263622</v>
      </c>
      <c r="C585">
        <v>85263608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104</v>
      </c>
      <c r="J585" t="s">
        <v>181</v>
      </c>
      <c r="K585" t="s">
        <v>105</v>
      </c>
      <c r="L585">
        <v>1369</v>
      </c>
      <c r="N585">
        <v>1013</v>
      </c>
      <c r="O585" t="s">
        <v>99</v>
      </c>
      <c r="P585" t="s">
        <v>99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392</v>
      </c>
      <c r="AG585">
        <v>31.617</v>
      </c>
      <c r="AH585">
        <v>2</v>
      </c>
      <c r="AI585">
        <v>85263612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85263623</v>
      </c>
      <c r="C586">
        <v>85263608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754</v>
      </c>
      <c r="J586" t="s">
        <v>181</v>
      </c>
      <c r="K586" t="s">
        <v>755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392</v>
      </c>
      <c r="AG586">
        <v>33.6015</v>
      </c>
      <c r="AH586">
        <v>2</v>
      </c>
      <c r="AI586">
        <v>85263613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85263624</v>
      </c>
      <c r="C587">
        <v>85263608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55</v>
      </c>
      <c r="J587" t="s">
        <v>763</v>
      </c>
      <c r="K587" t="s">
        <v>56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392</v>
      </c>
      <c r="AG587">
        <v>1.0125</v>
      </c>
      <c r="AH587">
        <v>2</v>
      </c>
      <c r="AI587">
        <v>85263614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85263625</v>
      </c>
      <c r="C588">
        <v>85263608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106</v>
      </c>
      <c r="J588" t="s">
        <v>830</v>
      </c>
      <c r="K588" t="s">
        <v>107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392</v>
      </c>
      <c r="AG588">
        <v>1.0935</v>
      </c>
      <c r="AH588">
        <v>2</v>
      </c>
      <c r="AI588">
        <v>85263615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85263626</v>
      </c>
      <c r="C589">
        <v>85263608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108</v>
      </c>
      <c r="J589" t="s">
        <v>756</v>
      </c>
      <c r="K589" t="s">
        <v>109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392</v>
      </c>
      <c r="AG589">
        <v>30.699</v>
      </c>
      <c r="AH589">
        <v>2</v>
      </c>
      <c r="AI589">
        <v>85263616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85263627</v>
      </c>
      <c r="C590">
        <v>85263608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83</v>
      </c>
      <c r="J590" t="s">
        <v>757</v>
      </c>
      <c r="K590" t="s">
        <v>84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392</v>
      </c>
      <c r="AG590">
        <v>0.7965</v>
      </c>
      <c r="AH590">
        <v>2</v>
      </c>
      <c r="AI590">
        <v>85263617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85263628</v>
      </c>
      <c r="C591">
        <v>85263608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110</v>
      </c>
      <c r="J591" t="s">
        <v>831</v>
      </c>
      <c r="K591" t="s">
        <v>111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392</v>
      </c>
      <c r="AG591">
        <v>1.0935</v>
      </c>
      <c r="AH591">
        <v>2</v>
      </c>
      <c r="AI591">
        <v>85263618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85263629</v>
      </c>
      <c r="C592">
        <v>85263608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978</v>
      </c>
      <c r="J592" t="s">
        <v>181</v>
      </c>
      <c r="K592" t="s">
        <v>979</v>
      </c>
      <c r="L592">
        <v>1371</v>
      </c>
      <c r="N592">
        <v>1013</v>
      </c>
      <c r="O592" t="s">
        <v>210</v>
      </c>
      <c r="P592" t="s">
        <v>210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181</v>
      </c>
      <c r="AG592">
        <v>0</v>
      </c>
      <c r="AH592">
        <v>3</v>
      </c>
      <c r="AI592">
        <v>-1</v>
      </c>
      <c r="AJ592" t="s">
        <v>181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85263630</v>
      </c>
      <c r="C593">
        <v>85263608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980</v>
      </c>
      <c r="J593" t="s">
        <v>181</v>
      </c>
      <c r="K593" t="s">
        <v>981</v>
      </c>
      <c r="L593">
        <v>1371</v>
      </c>
      <c r="N593">
        <v>1013</v>
      </c>
      <c r="O593" t="s">
        <v>210</v>
      </c>
      <c r="P593" t="s">
        <v>210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181</v>
      </c>
      <c r="AG593">
        <v>0</v>
      </c>
      <c r="AH593">
        <v>3</v>
      </c>
      <c r="AI593">
        <v>-1</v>
      </c>
      <c r="AJ593" t="s">
        <v>181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85263631</v>
      </c>
      <c r="C594">
        <v>85263608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982</v>
      </c>
      <c r="J594" t="s">
        <v>181</v>
      </c>
      <c r="K594" t="s">
        <v>983</v>
      </c>
      <c r="L594">
        <v>1477</v>
      </c>
      <c r="N594">
        <v>1013</v>
      </c>
      <c r="O594" t="s">
        <v>409</v>
      </c>
      <c r="P594" t="s">
        <v>411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181</v>
      </c>
      <c r="AG594">
        <v>0</v>
      </c>
      <c r="AH594">
        <v>3</v>
      </c>
      <c r="AI594">
        <v>-1</v>
      </c>
      <c r="AJ594" t="s">
        <v>181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85263638</v>
      </c>
      <c r="C595">
        <v>85263632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100</v>
      </c>
      <c r="J595" t="s">
        <v>181</v>
      </c>
      <c r="K595" t="s">
        <v>101</v>
      </c>
      <c r="L595">
        <v>1369</v>
      </c>
      <c r="N595">
        <v>1013</v>
      </c>
      <c r="O595" t="s">
        <v>99</v>
      </c>
      <c r="P595" t="s">
        <v>99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370</v>
      </c>
      <c r="AG595">
        <v>1.0465</v>
      </c>
      <c r="AH595">
        <v>2</v>
      </c>
      <c r="AI595">
        <v>85263633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85263639</v>
      </c>
      <c r="C596">
        <v>85263632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102</v>
      </c>
      <c r="J596" t="s">
        <v>181</v>
      </c>
      <c r="K596" t="s">
        <v>103</v>
      </c>
      <c r="L596">
        <v>1369</v>
      </c>
      <c r="N596">
        <v>1013</v>
      </c>
      <c r="O596" t="s">
        <v>99</v>
      </c>
      <c r="P596" t="s">
        <v>99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370</v>
      </c>
      <c r="AG596">
        <v>0.5175</v>
      </c>
      <c r="AH596">
        <v>2</v>
      </c>
      <c r="AI596">
        <v>85263634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85263640</v>
      </c>
      <c r="C597">
        <v>85263632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104</v>
      </c>
      <c r="J597" t="s">
        <v>181</v>
      </c>
      <c r="K597" t="s">
        <v>105</v>
      </c>
      <c r="L597">
        <v>1369</v>
      </c>
      <c r="N597">
        <v>1013</v>
      </c>
      <c r="O597" t="s">
        <v>99</v>
      </c>
      <c r="P597" t="s">
        <v>99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370</v>
      </c>
      <c r="AG597">
        <v>0.5175</v>
      </c>
      <c r="AH597">
        <v>2</v>
      </c>
      <c r="AI597">
        <v>85263635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85263641</v>
      </c>
      <c r="C598">
        <v>85263632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754</v>
      </c>
      <c r="J598" t="s">
        <v>181</v>
      </c>
      <c r="K598" t="s">
        <v>755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370</v>
      </c>
      <c r="AG598">
        <v>0.506</v>
      </c>
      <c r="AH598">
        <v>2</v>
      </c>
      <c r="AI598">
        <v>85263636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85263642</v>
      </c>
      <c r="C599">
        <v>85263632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108</v>
      </c>
      <c r="J599" t="s">
        <v>756</v>
      </c>
      <c r="K599" t="s">
        <v>109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370</v>
      </c>
      <c r="AG599">
        <v>0.506</v>
      </c>
      <c r="AH599">
        <v>2</v>
      </c>
      <c r="AI599">
        <v>85263637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85263643</v>
      </c>
      <c r="C600">
        <v>85263632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978</v>
      </c>
      <c r="J600" t="s">
        <v>181</v>
      </c>
      <c r="K600" t="s">
        <v>979</v>
      </c>
      <c r="L600">
        <v>1371</v>
      </c>
      <c r="N600">
        <v>1013</v>
      </c>
      <c r="O600" t="s">
        <v>210</v>
      </c>
      <c r="P600" t="s">
        <v>210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181</v>
      </c>
      <c r="AG600">
        <v>0</v>
      </c>
      <c r="AH600">
        <v>3</v>
      </c>
      <c r="AI600">
        <v>-1</v>
      </c>
      <c r="AJ600" t="s">
        <v>181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85263644</v>
      </c>
      <c r="C601">
        <v>85263632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980</v>
      </c>
      <c r="J601" t="s">
        <v>181</v>
      </c>
      <c r="K601" t="s">
        <v>981</v>
      </c>
      <c r="L601">
        <v>1371</v>
      </c>
      <c r="N601">
        <v>1013</v>
      </c>
      <c r="O601" t="s">
        <v>210</v>
      </c>
      <c r="P601" t="s">
        <v>210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181</v>
      </c>
      <c r="AG601">
        <v>0</v>
      </c>
      <c r="AH601">
        <v>3</v>
      </c>
      <c r="AI601">
        <v>-1</v>
      </c>
      <c r="AJ601" t="s">
        <v>181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85263638</v>
      </c>
      <c r="C602">
        <v>85263632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100</v>
      </c>
      <c r="J602" t="s">
        <v>181</v>
      </c>
      <c r="K602" t="s">
        <v>101</v>
      </c>
      <c r="L602">
        <v>1369</v>
      </c>
      <c r="N602">
        <v>1013</v>
      </c>
      <c r="O602" t="s">
        <v>99</v>
      </c>
      <c r="P602" t="s">
        <v>99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370</v>
      </c>
      <c r="AG602">
        <v>1.0465</v>
      </c>
      <c r="AH602">
        <v>2</v>
      </c>
      <c r="AI602">
        <v>85263633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85263639</v>
      </c>
      <c r="C603">
        <v>85263632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102</v>
      </c>
      <c r="J603" t="s">
        <v>181</v>
      </c>
      <c r="K603" t="s">
        <v>103</v>
      </c>
      <c r="L603">
        <v>1369</v>
      </c>
      <c r="N603">
        <v>1013</v>
      </c>
      <c r="O603" t="s">
        <v>99</v>
      </c>
      <c r="P603" t="s">
        <v>99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370</v>
      </c>
      <c r="AG603">
        <v>0.5175</v>
      </c>
      <c r="AH603">
        <v>2</v>
      </c>
      <c r="AI603">
        <v>85263634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85263640</v>
      </c>
      <c r="C604">
        <v>85263632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104</v>
      </c>
      <c r="J604" t="s">
        <v>181</v>
      </c>
      <c r="K604" t="s">
        <v>105</v>
      </c>
      <c r="L604">
        <v>1369</v>
      </c>
      <c r="N604">
        <v>1013</v>
      </c>
      <c r="O604" t="s">
        <v>99</v>
      </c>
      <c r="P604" t="s">
        <v>99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370</v>
      </c>
      <c r="AG604">
        <v>0.5175</v>
      </c>
      <c r="AH604">
        <v>2</v>
      </c>
      <c r="AI604">
        <v>85263635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85263641</v>
      </c>
      <c r="C605">
        <v>85263632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754</v>
      </c>
      <c r="J605" t="s">
        <v>181</v>
      </c>
      <c r="K605" t="s">
        <v>755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370</v>
      </c>
      <c r="AG605">
        <v>0.506</v>
      </c>
      <c r="AH605">
        <v>2</v>
      </c>
      <c r="AI605">
        <v>85263636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85263642</v>
      </c>
      <c r="C606">
        <v>85263632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108</v>
      </c>
      <c r="J606" t="s">
        <v>756</v>
      </c>
      <c r="K606" t="s">
        <v>109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370</v>
      </c>
      <c r="AG606">
        <v>0.506</v>
      </c>
      <c r="AH606">
        <v>2</v>
      </c>
      <c r="AI606">
        <v>85263637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85263643</v>
      </c>
      <c r="C607">
        <v>85263632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978</v>
      </c>
      <c r="J607" t="s">
        <v>181</v>
      </c>
      <c r="K607" t="s">
        <v>979</v>
      </c>
      <c r="L607">
        <v>1371</v>
      </c>
      <c r="N607">
        <v>1013</v>
      </c>
      <c r="O607" t="s">
        <v>210</v>
      </c>
      <c r="P607" t="s">
        <v>210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181</v>
      </c>
      <c r="AG607">
        <v>0</v>
      </c>
      <c r="AH607">
        <v>3</v>
      </c>
      <c r="AI607">
        <v>-1</v>
      </c>
      <c r="AJ607" t="s">
        <v>181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85263644</v>
      </c>
      <c r="C608">
        <v>85263632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980</v>
      </c>
      <c r="J608" t="s">
        <v>181</v>
      </c>
      <c r="K608" t="s">
        <v>981</v>
      </c>
      <c r="L608">
        <v>1371</v>
      </c>
      <c r="N608">
        <v>1013</v>
      </c>
      <c r="O608" t="s">
        <v>210</v>
      </c>
      <c r="P608" t="s">
        <v>210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181</v>
      </c>
      <c r="AG608">
        <v>0</v>
      </c>
      <c r="AH608">
        <v>3</v>
      </c>
      <c r="AI608">
        <v>-1</v>
      </c>
      <c r="AJ608" t="s">
        <v>181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85263651</v>
      </c>
      <c r="C609">
        <v>85263645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790</v>
      </c>
      <c r="J609" t="s">
        <v>181</v>
      </c>
      <c r="K609" t="s">
        <v>791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370</v>
      </c>
      <c r="AG609">
        <v>47.38</v>
      </c>
      <c r="AH609">
        <v>2</v>
      </c>
      <c r="AI609">
        <v>85263646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85263652</v>
      </c>
      <c r="C610">
        <v>85263645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754</v>
      </c>
      <c r="J610" t="s">
        <v>181</v>
      </c>
      <c r="K610" t="s">
        <v>755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370</v>
      </c>
      <c r="AG610">
        <v>0.23</v>
      </c>
      <c r="AH610">
        <v>2</v>
      </c>
      <c r="AI610">
        <v>85263647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85263653</v>
      </c>
      <c r="C611">
        <v>85263645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55</v>
      </c>
      <c r="J611" t="s">
        <v>763</v>
      </c>
      <c r="K611" t="s">
        <v>56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370</v>
      </c>
      <c r="AG611">
        <v>0.115</v>
      </c>
      <c r="AH611">
        <v>2</v>
      </c>
      <c r="AI611">
        <v>85263648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85263654</v>
      </c>
      <c r="C612">
        <v>85263645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83</v>
      </c>
      <c r="J612" t="s">
        <v>757</v>
      </c>
      <c r="K612" t="s">
        <v>84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370</v>
      </c>
      <c r="AG612">
        <v>0.115</v>
      </c>
      <c r="AH612">
        <v>2</v>
      </c>
      <c r="AI612">
        <v>85263649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85263655</v>
      </c>
      <c r="C613">
        <v>85263645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777</v>
      </c>
      <c r="J613" t="s">
        <v>778</v>
      </c>
      <c r="K613" t="s">
        <v>779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370</v>
      </c>
      <c r="AG613">
        <v>0.184</v>
      </c>
      <c r="AH613">
        <v>3</v>
      </c>
      <c r="AI613">
        <v>-1</v>
      </c>
      <c r="AJ613" t="s">
        <v>181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85263656</v>
      </c>
      <c r="C614">
        <v>85263645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984</v>
      </c>
      <c r="J614" t="s">
        <v>985</v>
      </c>
      <c r="K614" t="s">
        <v>986</v>
      </c>
      <c r="L614">
        <v>1348</v>
      </c>
      <c r="N614">
        <v>1009</v>
      </c>
      <c r="O614" t="s">
        <v>252</v>
      </c>
      <c r="P614" t="s">
        <v>252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181</v>
      </c>
      <c r="AG614">
        <v>0.003</v>
      </c>
      <c r="AH614">
        <v>3</v>
      </c>
      <c r="AI614">
        <v>-1</v>
      </c>
      <c r="AJ614" t="s">
        <v>181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85263657</v>
      </c>
      <c r="C615">
        <v>85263645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807</v>
      </c>
      <c r="J615" t="s">
        <v>808</v>
      </c>
      <c r="K615" t="s">
        <v>809</v>
      </c>
      <c r="L615">
        <v>1346</v>
      </c>
      <c r="N615">
        <v>1009</v>
      </c>
      <c r="O615" t="s">
        <v>88</v>
      </c>
      <c r="P615" t="s">
        <v>88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181</v>
      </c>
      <c r="AG615">
        <v>0.8</v>
      </c>
      <c r="AH615">
        <v>3</v>
      </c>
      <c r="AI615">
        <v>-1</v>
      </c>
      <c r="AJ615" t="s">
        <v>181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85263658</v>
      </c>
      <c r="C616">
        <v>85263645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987</v>
      </c>
      <c r="J616" t="s">
        <v>988</v>
      </c>
      <c r="K616" t="s">
        <v>989</v>
      </c>
      <c r="L616">
        <v>1425</v>
      </c>
      <c r="N616">
        <v>1013</v>
      </c>
      <c r="O616" t="s">
        <v>418</v>
      </c>
      <c r="P616" t="s">
        <v>418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181</v>
      </c>
      <c r="AG616">
        <v>1.02</v>
      </c>
      <c r="AH616">
        <v>3</v>
      </c>
      <c r="AI616">
        <v>-1</v>
      </c>
      <c r="AJ616" t="s">
        <v>181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85263659</v>
      </c>
      <c r="C617">
        <v>85263645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275</v>
      </c>
      <c r="J617" t="s">
        <v>181</v>
      </c>
      <c r="K617" t="s">
        <v>276</v>
      </c>
      <c r="L617">
        <v>3277935</v>
      </c>
      <c r="N617">
        <v>1013</v>
      </c>
      <c r="O617" t="s">
        <v>70</v>
      </c>
      <c r="P617" t="s">
        <v>70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181</v>
      </c>
      <c r="AG617">
        <v>2</v>
      </c>
      <c r="AH617">
        <v>2</v>
      </c>
      <c r="AI617">
        <v>85263650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85263651</v>
      </c>
      <c r="C618">
        <v>85263645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790</v>
      </c>
      <c r="J618" t="s">
        <v>181</v>
      </c>
      <c r="K618" t="s">
        <v>791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370</v>
      </c>
      <c r="AG618">
        <v>47.38</v>
      </c>
      <c r="AH618">
        <v>2</v>
      </c>
      <c r="AI618">
        <v>85263646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85263652</v>
      </c>
      <c r="C619">
        <v>85263645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754</v>
      </c>
      <c r="J619" t="s">
        <v>181</v>
      </c>
      <c r="K619" t="s">
        <v>755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370</v>
      </c>
      <c r="AG619">
        <v>0.23</v>
      </c>
      <c r="AH619">
        <v>2</v>
      </c>
      <c r="AI619">
        <v>85263647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85263653</v>
      </c>
      <c r="C620">
        <v>85263645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55</v>
      </c>
      <c r="J620" t="s">
        <v>763</v>
      </c>
      <c r="K620" t="s">
        <v>56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370</v>
      </c>
      <c r="AG620">
        <v>0.115</v>
      </c>
      <c r="AH620">
        <v>2</v>
      </c>
      <c r="AI620">
        <v>85263648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85263654</v>
      </c>
      <c r="C621">
        <v>85263645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83</v>
      </c>
      <c r="J621" t="s">
        <v>757</v>
      </c>
      <c r="K621" t="s">
        <v>84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370</v>
      </c>
      <c r="AG621">
        <v>0.115</v>
      </c>
      <c r="AH621">
        <v>2</v>
      </c>
      <c r="AI621">
        <v>85263649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85263655</v>
      </c>
      <c r="C622">
        <v>85263645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777</v>
      </c>
      <c r="J622" t="s">
        <v>778</v>
      </c>
      <c r="K622" t="s">
        <v>779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370</v>
      </c>
      <c r="AG622">
        <v>0.184</v>
      </c>
      <c r="AH622">
        <v>3</v>
      </c>
      <c r="AI622">
        <v>-1</v>
      </c>
      <c r="AJ622" t="s">
        <v>181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85263656</v>
      </c>
      <c r="C623">
        <v>85263645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984</v>
      </c>
      <c r="J623" t="s">
        <v>985</v>
      </c>
      <c r="K623" t="s">
        <v>986</v>
      </c>
      <c r="L623">
        <v>1348</v>
      </c>
      <c r="N623">
        <v>1009</v>
      </c>
      <c r="O623" t="s">
        <v>252</v>
      </c>
      <c r="P623" t="s">
        <v>252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181</v>
      </c>
      <c r="AG623">
        <v>0.003</v>
      </c>
      <c r="AH623">
        <v>3</v>
      </c>
      <c r="AI623">
        <v>-1</v>
      </c>
      <c r="AJ623" t="s">
        <v>181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85263657</v>
      </c>
      <c r="C624">
        <v>85263645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807</v>
      </c>
      <c r="J624" t="s">
        <v>808</v>
      </c>
      <c r="K624" t="s">
        <v>809</v>
      </c>
      <c r="L624">
        <v>1346</v>
      </c>
      <c r="N624">
        <v>1009</v>
      </c>
      <c r="O624" t="s">
        <v>88</v>
      </c>
      <c r="P624" t="s">
        <v>88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181</v>
      </c>
      <c r="AG624">
        <v>0.8</v>
      </c>
      <c r="AH624">
        <v>3</v>
      </c>
      <c r="AI624">
        <v>-1</v>
      </c>
      <c r="AJ624" t="s">
        <v>181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85263658</v>
      </c>
      <c r="C625">
        <v>85263645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987</v>
      </c>
      <c r="J625" t="s">
        <v>988</v>
      </c>
      <c r="K625" t="s">
        <v>989</v>
      </c>
      <c r="L625">
        <v>1425</v>
      </c>
      <c r="N625">
        <v>1013</v>
      </c>
      <c r="O625" t="s">
        <v>418</v>
      </c>
      <c r="P625" t="s">
        <v>418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181</v>
      </c>
      <c r="AG625">
        <v>1.02</v>
      </c>
      <c r="AH625">
        <v>3</v>
      </c>
      <c r="AI625">
        <v>-1</v>
      </c>
      <c r="AJ625" t="s">
        <v>181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85263659</v>
      </c>
      <c r="C626">
        <v>85263645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275</v>
      </c>
      <c r="J626" t="s">
        <v>181</v>
      </c>
      <c r="K626" t="s">
        <v>276</v>
      </c>
      <c r="L626">
        <v>3277935</v>
      </c>
      <c r="N626">
        <v>1013</v>
      </c>
      <c r="O626" t="s">
        <v>70</v>
      </c>
      <c r="P626" t="s">
        <v>70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181</v>
      </c>
      <c r="AG626">
        <v>2</v>
      </c>
      <c r="AH626">
        <v>2</v>
      </c>
      <c r="AI626">
        <v>85263650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85263667</v>
      </c>
      <c r="C627">
        <v>85263661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758</v>
      </c>
      <c r="J627" t="s">
        <v>181</v>
      </c>
      <c r="K627" t="s">
        <v>759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181</v>
      </c>
      <c r="AG627">
        <v>1.55</v>
      </c>
      <c r="AH627">
        <v>2</v>
      </c>
      <c r="AI627">
        <v>85263662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85263668</v>
      </c>
      <c r="C628">
        <v>85263661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754</v>
      </c>
      <c r="J628" t="s">
        <v>181</v>
      </c>
      <c r="K628" t="s">
        <v>755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181</v>
      </c>
      <c r="AG628">
        <v>0.15</v>
      </c>
      <c r="AH628">
        <v>2</v>
      </c>
      <c r="AI628">
        <v>85263663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85263669</v>
      </c>
      <c r="C629">
        <v>85263661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108</v>
      </c>
      <c r="J629" t="s">
        <v>756</v>
      </c>
      <c r="K629" t="s">
        <v>109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181</v>
      </c>
      <c r="AG629">
        <v>0.07</v>
      </c>
      <c r="AH629">
        <v>2</v>
      </c>
      <c r="AI629">
        <v>85263664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85263670</v>
      </c>
      <c r="C630">
        <v>85263661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83</v>
      </c>
      <c r="J630" t="s">
        <v>757</v>
      </c>
      <c r="K630" t="s">
        <v>84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181</v>
      </c>
      <c r="AG630">
        <v>0.08</v>
      </c>
      <c r="AH630">
        <v>2</v>
      </c>
      <c r="AI630">
        <v>85263665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85263671</v>
      </c>
      <c r="C631">
        <v>85263661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86</v>
      </c>
      <c r="J631" t="s">
        <v>769</v>
      </c>
      <c r="K631" t="s">
        <v>87</v>
      </c>
      <c r="L631">
        <v>1346</v>
      </c>
      <c r="N631">
        <v>1009</v>
      </c>
      <c r="O631" t="s">
        <v>88</v>
      </c>
      <c r="P631" t="s">
        <v>88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181</v>
      </c>
      <c r="AG631">
        <v>0.1</v>
      </c>
      <c r="AH631">
        <v>2</v>
      </c>
      <c r="AI631">
        <v>85263666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85263672</v>
      </c>
      <c r="C632">
        <v>85263661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792</v>
      </c>
      <c r="J632" t="s">
        <v>793</v>
      </c>
      <c r="K632" t="s">
        <v>794</v>
      </c>
      <c r="L632">
        <v>1346</v>
      </c>
      <c r="N632">
        <v>1009</v>
      </c>
      <c r="O632" t="s">
        <v>88</v>
      </c>
      <c r="P632" t="s">
        <v>88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181</v>
      </c>
      <c r="AG632">
        <v>0</v>
      </c>
      <c r="AH632">
        <v>3</v>
      </c>
      <c r="AI632">
        <v>-1</v>
      </c>
      <c r="AJ632" t="s">
        <v>181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85263673</v>
      </c>
      <c r="C633">
        <v>85263661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956</v>
      </c>
      <c r="J633" t="s">
        <v>181</v>
      </c>
      <c r="K633" t="s">
        <v>957</v>
      </c>
      <c r="L633">
        <v>1348</v>
      </c>
      <c r="N633">
        <v>1009</v>
      </c>
      <c r="O633" t="s">
        <v>252</v>
      </c>
      <c r="P633" t="s">
        <v>252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181</v>
      </c>
      <c r="AG633">
        <v>0</v>
      </c>
      <c r="AH633">
        <v>3</v>
      </c>
      <c r="AI633">
        <v>-1</v>
      </c>
      <c r="AJ633" t="s">
        <v>181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85263674</v>
      </c>
      <c r="C634">
        <v>85263661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265</v>
      </c>
      <c r="J634" t="s">
        <v>181</v>
      </c>
      <c r="K634" t="s">
        <v>958</v>
      </c>
      <c r="L634">
        <v>1346</v>
      </c>
      <c r="N634">
        <v>1009</v>
      </c>
      <c r="O634" t="s">
        <v>88</v>
      </c>
      <c r="P634" t="s">
        <v>88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181</v>
      </c>
      <c r="AG634">
        <v>0</v>
      </c>
      <c r="AH634">
        <v>3</v>
      </c>
      <c r="AI634">
        <v>-1</v>
      </c>
      <c r="AJ634" t="s">
        <v>181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85263675</v>
      </c>
      <c r="C635">
        <v>85263661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250</v>
      </c>
      <c r="J635" t="s">
        <v>181</v>
      </c>
      <c r="K635" t="s">
        <v>251</v>
      </c>
      <c r="L635">
        <v>1348</v>
      </c>
      <c r="N635">
        <v>1009</v>
      </c>
      <c r="O635" t="s">
        <v>252</v>
      </c>
      <c r="P635" t="s">
        <v>252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181</v>
      </c>
      <c r="AG635">
        <v>0</v>
      </c>
      <c r="AH635">
        <v>3</v>
      </c>
      <c r="AI635">
        <v>-1</v>
      </c>
      <c r="AJ635" t="s">
        <v>181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85263676</v>
      </c>
      <c r="C636">
        <v>85263661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970</v>
      </c>
      <c r="J636" t="s">
        <v>181</v>
      </c>
      <c r="K636" t="s">
        <v>990</v>
      </c>
      <c r="L636">
        <v>1371</v>
      </c>
      <c r="N636">
        <v>1013</v>
      </c>
      <c r="O636" t="s">
        <v>210</v>
      </c>
      <c r="P636" t="s">
        <v>210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181</v>
      </c>
      <c r="AG636">
        <v>0</v>
      </c>
      <c r="AH636">
        <v>3</v>
      </c>
      <c r="AI636">
        <v>-1</v>
      </c>
      <c r="AJ636" t="s">
        <v>181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85263677</v>
      </c>
      <c r="C637">
        <v>85263661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991</v>
      </c>
      <c r="J637" t="s">
        <v>181</v>
      </c>
      <c r="K637" t="s">
        <v>992</v>
      </c>
      <c r="L637">
        <v>1346</v>
      </c>
      <c r="N637">
        <v>1009</v>
      </c>
      <c r="O637" t="s">
        <v>88</v>
      </c>
      <c r="P637" t="s">
        <v>88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181</v>
      </c>
      <c r="AG637">
        <v>0</v>
      </c>
      <c r="AH637">
        <v>3</v>
      </c>
      <c r="AI637">
        <v>-1</v>
      </c>
      <c r="AJ637" t="s">
        <v>181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85263667</v>
      </c>
      <c r="C638">
        <v>85263661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758</v>
      </c>
      <c r="J638" t="s">
        <v>181</v>
      </c>
      <c r="K638" t="s">
        <v>759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181</v>
      </c>
      <c r="AG638">
        <v>1.55</v>
      </c>
      <c r="AH638">
        <v>2</v>
      </c>
      <c r="AI638">
        <v>85263662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85263668</v>
      </c>
      <c r="C639">
        <v>85263661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754</v>
      </c>
      <c r="J639" t="s">
        <v>181</v>
      </c>
      <c r="K639" t="s">
        <v>755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181</v>
      </c>
      <c r="AG639">
        <v>0.15</v>
      </c>
      <c r="AH639">
        <v>2</v>
      </c>
      <c r="AI639">
        <v>85263663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85263669</v>
      </c>
      <c r="C640">
        <v>85263661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108</v>
      </c>
      <c r="J640" t="s">
        <v>756</v>
      </c>
      <c r="K640" t="s">
        <v>109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181</v>
      </c>
      <c r="AG640">
        <v>0.07</v>
      </c>
      <c r="AH640">
        <v>2</v>
      </c>
      <c r="AI640">
        <v>85263664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85263670</v>
      </c>
      <c r="C641">
        <v>85263661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83</v>
      </c>
      <c r="J641" t="s">
        <v>757</v>
      </c>
      <c r="K641" t="s">
        <v>84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181</v>
      </c>
      <c r="AG641">
        <v>0.08</v>
      </c>
      <c r="AH641">
        <v>2</v>
      </c>
      <c r="AI641">
        <v>85263665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85263671</v>
      </c>
      <c r="C642">
        <v>85263661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86</v>
      </c>
      <c r="J642" t="s">
        <v>769</v>
      </c>
      <c r="K642" t="s">
        <v>87</v>
      </c>
      <c r="L642">
        <v>1346</v>
      </c>
      <c r="N642">
        <v>1009</v>
      </c>
      <c r="O642" t="s">
        <v>88</v>
      </c>
      <c r="P642" t="s">
        <v>88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181</v>
      </c>
      <c r="AG642">
        <v>0.1</v>
      </c>
      <c r="AH642">
        <v>2</v>
      </c>
      <c r="AI642">
        <v>85263666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85263672</v>
      </c>
      <c r="C643">
        <v>85263661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792</v>
      </c>
      <c r="J643" t="s">
        <v>793</v>
      </c>
      <c r="K643" t="s">
        <v>794</v>
      </c>
      <c r="L643">
        <v>1346</v>
      </c>
      <c r="N643">
        <v>1009</v>
      </c>
      <c r="O643" t="s">
        <v>88</v>
      </c>
      <c r="P643" t="s">
        <v>88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181</v>
      </c>
      <c r="AG643">
        <v>0</v>
      </c>
      <c r="AH643">
        <v>3</v>
      </c>
      <c r="AI643">
        <v>-1</v>
      </c>
      <c r="AJ643" t="s">
        <v>181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85263673</v>
      </c>
      <c r="C644">
        <v>85263661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956</v>
      </c>
      <c r="J644" t="s">
        <v>181</v>
      </c>
      <c r="K644" t="s">
        <v>957</v>
      </c>
      <c r="L644">
        <v>1348</v>
      </c>
      <c r="N644">
        <v>1009</v>
      </c>
      <c r="O644" t="s">
        <v>252</v>
      </c>
      <c r="P644" t="s">
        <v>252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181</v>
      </c>
      <c r="AG644">
        <v>0</v>
      </c>
      <c r="AH644">
        <v>3</v>
      </c>
      <c r="AI644">
        <v>-1</v>
      </c>
      <c r="AJ644" t="s">
        <v>181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85263674</v>
      </c>
      <c r="C645">
        <v>85263661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265</v>
      </c>
      <c r="J645" t="s">
        <v>181</v>
      </c>
      <c r="K645" t="s">
        <v>958</v>
      </c>
      <c r="L645">
        <v>1346</v>
      </c>
      <c r="N645">
        <v>1009</v>
      </c>
      <c r="O645" t="s">
        <v>88</v>
      </c>
      <c r="P645" t="s">
        <v>88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181</v>
      </c>
      <c r="AG645">
        <v>0</v>
      </c>
      <c r="AH645">
        <v>3</v>
      </c>
      <c r="AI645">
        <v>-1</v>
      </c>
      <c r="AJ645" t="s">
        <v>181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85263675</v>
      </c>
      <c r="C646">
        <v>85263661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250</v>
      </c>
      <c r="J646" t="s">
        <v>181</v>
      </c>
      <c r="K646" t="s">
        <v>251</v>
      </c>
      <c r="L646">
        <v>1348</v>
      </c>
      <c r="N646">
        <v>1009</v>
      </c>
      <c r="O646" t="s">
        <v>252</v>
      </c>
      <c r="P646" t="s">
        <v>252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181</v>
      </c>
      <c r="AG646">
        <v>0</v>
      </c>
      <c r="AH646">
        <v>3</v>
      </c>
      <c r="AI646">
        <v>-1</v>
      </c>
      <c r="AJ646" t="s">
        <v>181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85263676</v>
      </c>
      <c r="C647">
        <v>85263661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970</v>
      </c>
      <c r="J647" t="s">
        <v>181</v>
      </c>
      <c r="K647" t="s">
        <v>990</v>
      </c>
      <c r="L647">
        <v>1371</v>
      </c>
      <c r="N647">
        <v>1013</v>
      </c>
      <c r="O647" t="s">
        <v>210</v>
      </c>
      <c r="P647" t="s">
        <v>210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181</v>
      </c>
      <c r="AG647">
        <v>0</v>
      </c>
      <c r="AH647">
        <v>3</v>
      </c>
      <c r="AI647">
        <v>-1</v>
      </c>
      <c r="AJ647" t="s">
        <v>181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85263677</v>
      </c>
      <c r="C648">
        <v>85263661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991</v>
      </c>
      <c r="J648" t="s">
        <v>181</v>
      </c>
      <c r="K648" t="s">
        <v>992</v>
      </c>
      <c r="L648">
        <v>1346</v>
      </c>
      <c r="N648">
        <v>1009</v>
      </c>
      <c r="O648" t="s">
        <v>88</v>
      </c>
      <c r="P648" t="s">
        <v>88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181</v>
      </c>
      <c r="AG648">
        <v>0</v>
      </c>
      <c r="AH648">
        <v>3</v>
      </c>
      <c r="AI648">
        <v>-1</v>
      </c>
      <c r="AJ648" t="s">
        <v>181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85263684</v>
      </c>
      <c r="C649">
        <v>85263678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758</v>
      </c>
      <c r="J649" t="s">
        <v>181</v>
      </c>
      <c r="K649" t="s">
        <v>759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213</v>
      </c>
      <c r="AG649">
        <v>3.6294</v>
      </c>
      <c r="AH649">
        <v>2</v>
      </c>
      <c r="AI649">
        <v>85263679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85263685</v>
      </c>
      <c r="C650">
        <v>85263678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754</v>
      </c>
      <c r="J650" t="s">
        <v>181</v>
      </c>
      <c r="K650" t="s">
        <v>755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213</v>
      </c>
      <c r="AG650">
        <v>0.3726</v>
      </c>
      <c r="AH650">
        <v>2</v>
      </c>
      <c r="AI650">
        <v>85263680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85263686</v>
      </c>
      <c r="C651">
        <v>85263678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108</v>
      </c>
      <c r="J651" t="s">
        <v>756</v>
      </c>
      <c r="K651" t="s">
        <v>109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213</v>
      </c>
      <c r="AG651">
        <v>0.1656</v>
      </c>
      <c r="AH651">
        <v>2</v>
      </c>
      <c r="AI651">
        <v>85263681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85263687</v>
      </c>
      <c r="C652">
        <v>85263678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83</v>
      </c>
      <c r="J652" t="s">
        <v>757</v>
      </c>
      <c r="K652" t="s">
        <v>84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213</v>
      </c>
      <c r="AG652">
        <v>0.207</v>
      </c>
      <c r="AH652">
        <v>2</v>
      </c>
      <c r="AI652">
        <v>85263682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85263688</v>
      </c>
      <c r="C653">
        <v>85263678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86</v>
      </c>
      <c r="J653" t="s">
        <v>769</v>
      </c>
      <c r="K653" t="s">
        <v>87</v>
      </c>
      <c r="L653">
        <v>1346</v>
      </c>
      <c r="N653">
        <v>1009</v>
      </c>
      <c r="O653" t="s">
        <v>88</v>
      </c>
      <c r="P653" t="s">
        <v>88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181</v>
      </c>
      <c r="AG653">
        <v>0.5</v>
      </c>
      <c r="AH653">
        <v>2</v>
      </c>
      <c r="AI653">
        <v>85263683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85263689</v>
      </c>
      <c r="C654">
        <v>85263678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792</v>
      </c>
      <c r="J654" t="s">
        <v>793</v>
      </c>
      <c r="K654" t="s">
        <v>794</v>
      </c>
      <c r="L654">
        <v>1346</v>
      </c>
      <c r="N654">
        <v>1009</v>
      </c>
      <c r="O654" t="s">
        <v>88</v>
      </c>
      <c r="P654" t="s">
        <v>88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181</v>
      </c>
      <c r="AG654">
        <v>0</v>
      </c>
      <c r="AH654">
        <v>3</v>
      </c>
      <c r="AI654">
        <v>-1</v>
      </c>
      <c r="AJ654" t="s">
        <v>181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85263690</v>
      </c>
      <c r="C655">
        <v>85263678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956</v>
      </c>
      <c r="J655" t="s">
        <v>181</v>
      </c>
      <c r="K655" t="s">
        <v>957</v>
      </c>
      <c r="L655">
        <v>1348</v>
      </c>
      <c r="N655">
        <v>1009</v>
      </c>
      <c r="O655" t="s">
        <v>252</v>
      </c>
      <c r="P655" t="s">
        <v>252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181</v>
      </c>
      <c r="AG655">
        <v>0</v>
      </c>
      <c r="AH655">
        <v>3</v>
      </c>
      <c r="AI655">
        <v>-1</v>
      </c>
      <c r="AJ655" t="s">
        <v>181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85263691</v>
      </c>
      <c r="C656">
        <v>85263678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265</v>
      </c>
      <c r="J656" t="s">
        <v>181</v>
      </c>
      <c r="K656" t="s">
        <v>958</v>
      </c>
      <c r="L656">
        <v>1346</v>
      </c>
      <c r="N656">
        <v>1009</v>
      </c>
      <c r="O656" t="s">
        <v>88</v>
      </c>
      <c r="P656" t="s">
        <v>88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181</v>
      </c>
      <c r="AG656">
        <v>0</v>
      </c>
      <c r="AH656">
        <v>3</v>
      </c>
      <c r="AI656">
        <v>-1</v>
      </c>
      <c r="AJ656" t="s">
        <v>181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85263692</v>
      </c>
      <c r="C657">
        <v>85263678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250</v>
      </c>
      <c r="J657" t="s">
        <v>181</v>
      </c>
      <c r="K657" t="s">
        <v>251</v>
      </c>
      <c r="L657">
        <v>1348</v>
      </c>
      <c r="N657">
        <v>1009</v>
      </c>
      <c r="O657" t="s">
        <v>252</v>
      </c>
      <c r="P657" t="s">
        <v>252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181</v>
      </c>
      <c r="AG657">
        <v>0</v>
      </c>
      <c r="AH657">
        <v>3</v>
      </c>
      <c r="AI657">
        <v>-1</v>
      </c>
      <c r="AJ657" t="s">
        <v>181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85263693</v>
      </c>
      <c r="C658">
        <v>85263678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970</v>
      </c>
      <c r="J658" t="s">
        <v>181</v>
      </c>
      <c r="K658" t="s">
        <v>990</v>
      </c>
      <c r="L658">
        <v>1371</v>
      </c>
      <c r="N658">
        <v>1013</v>
      </c>
      <c r="O658" t="s">
        <v>210</v>
      </c>
      <c r="P658" t="s">
        <v>210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181</v>
      </c>
      <c r="AG658">
        <v>0</v>
      </c>
      <c r="AH658">
        <v>3</v>
      </c>
      <c r="AI658">
        <v>-1</v>
      </c>
      <c r="AJ658" t="s">
        <v>181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85263694</v>
      </c>
      <c r="C659">
        <v>85263678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991</v>
      </c>
      <c r="J659" t="s">
        <v>181</v>
      </c>
      <c r="K659" t="s">
        <v>992</v>
      </c>
      <c r="L659">
        <v>1346</v>
      </c>
      <c r="N659">
        <v>1009</v>
      </c>
      <c r="O659" t="s">
        <v>88</v>
      </c>
      <c r="P659" t="s">
        <v>88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181</v>
      </c>
      <c r="AG659">
        <v>0</v>
      </c>
      <c r="AH659">
        <v>3</v>
      </c>
      <c r="AI659">
        <v>-1</v>
      </c>
      <c r="AJ659" t="s">
        <v>181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85263684</v>
      </c>
      <c r="C660">
        <v>85263678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758</v>
      </c>
      <c r="J660" t="s">
        <v>181</v>
      </c>
      <c r="K660" t="s">
        <v>759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213</v>
      </c>
      <c r="AG660">
        <v>3.6294</v>
      </c>
      <c r="AH660">
        <v>2</v>
      </c>
      <c r="AI660">
        <v>85263679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85263685</v>
      </c>
      <c r="C661">
        <v>85263678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754</v>
      </c>
      <c r="J661" t="s">
        <v>181</v>
      </c>
      <c r="K661" t="s">
        <v>755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213</v>
      </c>
      <c r="AG661">
        <v>0.3726</v>
      </c>
      <c r="AH661">
        <v>2</v>
      </c>
      <c r="AI661">
        <v>85263680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85263686</v>
      </c>
      <c r="C662">
        <v>85263678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108</v>
      </c>
      <c r="J662" t="s">
        <v>756</v>
      </c>
      <c r="K662" t="s">
        <v>109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213</v>
      </c>
      <c r="AG662">
        <v>0.1656</v>
      </c>
      <c r="AH662">
        <v>2</v>
      </c>
      <c r="AI662">
        <v>85263681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85263687</v>
      </c>
      <c r="C663">
        <v>85263678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83</v>
      </c>
      <c r="J663" t="s">
        <v>757</v>
      </c>
      <c r="K663" t="s">
        <v>84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213</v>
      </c>
      <c r="AG663">
        <v>0.207</v>
      </c>
      <c r="AH663">
        <v>2</v>
      </c>
      <c r="AI663">
        <v>85263682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85263688</v>
      </c>
      <c r="C664">
        <v>85263678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86</v>
      </c>
      <c r="J664" t="s">
        <v>769</v>
      </c>
      <c r="K664" t="s">
        <v>87</v>
      </c>
      <c r="L664">
        <v>1346</v>
      </c>
      <c r="N664">
        <v>1009</v>
      </c>
      <c r="O664" t="s">
        <v>88</v>
      </c>
      <c r="P664" t="s">
        <v>88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181</v>
      </c>
      <c r="AG664">
        <v>0.5</v>
      </c>
      <c r="AH664">
        <v>2</v>
      </c>
      <c r="AI664">
        <v>85263683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85263689</v>
      </c>
      <c r="C665">
        <v>85263678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792</v>
      </c>
      <c r="J665" t="s">
        <v>793</v>
      </c>
      <c r="K665" t="s">
        <v>794</v>
      </c>
      <c r="L665">
        <v>1346</v>
      </c>
      <c r="N665">
        <v>1009</v>
      </c>
      <c r="O665" t="s">
        <v>88</v>
      </c>
      <c r="P665" t="s">
        <v>88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181</v>
      </c>
      <c r="AG665">
        <v>0</v>
      </c>
      <c r="AH665">
        <v>3</v>
      </c>
      <c r="AI665">
        <v>-1</v>
      </c>
      <c r="AJ665" t="s">
        <v>181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85263690</v>
      </c>
      <c r="C666">
        <v>85263678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956</v>
      </c>
      <c r="J666" t="s">
        <v>181</v>
      </c>
      <c r="K666" t="s">
        <v>957</v>
      </c>
      <c r="L666">
        <v>1348</v>
      </c>
      <c r="N666">
        <v>1009</v>
      </c>
      <c r="O666" t="s">
        <v>252</v>
      </c>
      <c r="P666" t="s">
        <v>252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181</v>
      </c>
      <c r="AG666">
        <v>0</v>
      </c>
      <c r="AH666">
        <v>3</v>
      </c>
      <c r="AI666">
        <v>-1</v>
      </c>
      <c r="AJ666" t="s">
        <v>181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85263691</v>
      </c>
      <c r="C667">
        <v>85263678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265</v>
      </c>
      <c r="J667" t="s">
        <v>181</v>
      </c>
      <c r="K667" t="s">
        <v>958</v>
      </c>
      <c r="L667">
        <v>1346</v>
      </c>
      <c r="N667">
        <v>1009</v>
      </c>
      <c r="O667" t="s">
        <v>88</v>
      </c>
      <c r="P667" t="s">
        <v>88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181</v>
      </c>
      <c r="AG667">
        <v>0</v>
      </c>
      <c r="AH667">
        <v>3</v>
      </c>
      <c r="AI667">
        <v>-1</v>
      </c>
      <c r="AJ667" t="s">
        <v>181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85263692</v>
      </c>
      <c r="C668">
        <v>85263678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250</v>
      </c>
      <c r="J668" t="s">
        <v>181</v>
      </c>
      <c r="K668" t="s">
        <v>251</v>
      </c>
      <c r="L668">
        <v>1348</v>
      </c>
      <c r="N668">
        <v>1009</v>
      </c>
      <c r="O668" t="s">
        <v>252</v>
      </c>
      <c r="P668" t="s">
        <v>252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181</v>
      </c>
      <c r="AG668">
        <v>0</v>
      </c>
      <c r="AH668">
        <v>3</v>
      </c>
      <c r="AI668">
        <v>-1</v>
      </c>
      <c r="AJ668" t="s">
        <v>181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85263693</v>
      </c>
      <c r="C669">
        <v>85263678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970</v>
      </c>
      <c r="J669" t="s">
        <v>181</v>
      </c>
      <c r="K669" t="s">
        <v>990</v>
      </c>
      <c r="L669">
        <v>1371</v>
      </c>
      <c r="N669">
        <v>1013</v>
      </c>
      <c r="O669" t="s">
        <v>210</v>
      </c>
      <c r="P669" t="s">
        <v>210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181</v>
      </c>
      <c r="AG669">
        <v>0</v>
      </c>
      <c r="AH669">
        <v>3</v>
      </c>
      <c r="AI669">
        <v>-1</v>
      </c>
      <c r="AJ669" t="s">
        <v>181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85263694</v>
      </c>
      <c r="C670">
        <v>85263678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991</v>
      </c>
      <c r="J670" t="s">
        <v>181</v>
      </c>
      <c r="K670" t="s">
        <v>992</v>
      </c>
      <c r="L670">
        <v>1346</v>
      </c>
      <c r="N670">
        <v>1009</v>
      </c>
      <c r="O670" t="s">
        <v>88</v>
      </c>
      <c r="P670" t="s">
        <v>88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181</v>
      </c>
      <c r="AG670">
        <v>0</v>
      </c>
      <c r="AH670">
        <v>3</v>
      </c>
      <c r="AI670">
        <v>-1</v>
      </c>
      <c r="AJ670" t="s">
        <v>181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85263707</v>
      </c>
      <c r="C671">
        <v>85263695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832</v>
      </c>
      <c r="J671" t="s">
        <v>181</v>
      </c>
      <c r="K671" t="s">
        <v>833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181</v>
      </c>
      <c r="AG671">
        <v>4</v>
      </c>
      <c r="AH671">
        <v>2</v>
      </c>
      <c r="AI671">
        <v>85263696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85263708</v>
      </c>
      <c r="C672">
        <v>85263695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834</v>
      </c>
      <c r="J672" t="s">
        <v>835</v>
      </c>
      <c r="K672" t="s">
        <v>836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181</v>
      </c>
      <c r="AG672">
        <v>0.558</v>
      </c>
      <c r="AH672">
        <v>2</v>
      </c>
      <c r="AI672">
        <v>85263697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85263709</v>
      </c>
      <c r="C673">
        <v>85263695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837</v>
      </c>
      <c r="J673" t="s">
        <v>838</v>
      </c>
      <c r="K673" t="s">
        <v>839</v>
      </c>
      <c r="L673">
        <v>1346</v>
      </c>
      <c r="N673">
        <v>1009</v>
      </c>
      <c r="O673" t="s">
        <v>88</v>
      </c>
      <c r="P673" t="s">
        <v>88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181</v>
      </c>
      <c r="AG673">
        <v>0.036</v>
      </c>
      <c r="AH673">
        <v>2</v>
      </c>
      <c r="AI673">
        <v>85263698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85263710</v>
      </c>
      <c r="C674">
        <v>85263695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840</v>
      </c>
      <c r="J674" t="s">
        <v>841</v>
      </c>
      <c r="K674" t="s">
        <v>842</v>
      </c>
      <c r="L674">
        <v>1346</v>
      </c>
      <c r="N674">
        <v>1009</v>
      </c>
      <c r="O674" t="s">
        <v>88</v>
      </c>
      <c r="P674" t="s">
        <v>88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181</v>
      </c>
      <c r="AG674">
        <v>0.014</v>
      </c>
      <c r="AH674">
        <v>2</v>
      </c>
      <c r="AI674">
        <v>85263699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85263711</v>
      </c>
      <c r="C675">
        <v>85263695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780</v>
      </c>
      <c r="J675" t="s">
        <v>781</v>
      </c>
      <c r="K675" t="s">
        <v>782</v>
      </c>
      <c r="L675">
        <v>1383</v>
      </c>
      <c r="N675">
        <v>1013</v>
      </c>
      <c r="O675" t="s">
        <v>783</v>
      </c>
      <c r="P675" t="s">
        <v>783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181</v>
      </c>
      <c r="AG675">
        <v>0.0312</v>
      </c>
      <c r="AH675">
        <v>2</v>
      </c>
      <c r="AI675">
        <v>85263700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85263712</v>
      </c>
      <c r="C676">
        <v>85263695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843</v>
      </c>
      <c r="J676" t="s">
        <v>844</v>
      </c>
      <c r="K676" t="s">
        <v>845</v>
      </c>
      <c r="L676">
        <v>1301</v>
      </c>
      <c r="N676">
        <v>1003</v>
      </c>
      <c r="O676" t="s">
        <v>494</v>
      </c>
      <c r="P676" t="s">
        <v>494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181</v>
      </c>
      <c r="AG676">
        <v>11</v>
      </c>
      <c r="AH676">
        <v>2</v>
      </c>
      <c r="AI676">
        <v>85263701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85263713</v>
      </c>
      <c r="C677">
        <v>85263695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792</v>
      </c>
      <c r="J677" t="s">
        <v>793</v>
      </c>
      <c r="K677" t="s">
        <v>794</v>
      </c>
      <c r="L677">
        <v>1346</v>
      </c>
      <c r="N677">
        <v>1009</v>
      </c>
      <c r="O677" t="s">
        <v>88</v>
      </c>
      <c r="P677" t="s">
        <v>88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181</v>
      </c>
      <c r="AG677">
        <v>0.54</v>
      </c>
      <c r="AH677">
        <v>2</v>
      </c>
      <c r="AI677">
        <v>85263702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85263714</v>
      </c>
      <c r="C678">
        <v>85263695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846</v>
      </c>
      <c r="J678" t="s">
        <v>847</v>
      </c>
      <c r="K678" t="s">
        <v>848</v>
      </c>
      <c r="L678">
        <v>1346</v>
      </c>
      <c r="N678">
        <v>1009</v>
      </c>
      <c r="O678" t="s">
        <v>88</v>
      </c>
      <c r="P678" t="s">
        <v>88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181</v>
      </c>
      <c r="AG678">
        <v>0.005</v>
      </c>
      <c r="AH678">
        <v>2</v>
      </c>
      <c r="AI678">
        <v>85263703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85263715</v>
      </c>
      <c r="C679">
        <v>85263695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807</v>
      </c>
      <c r="J679" t="s">
        <v>808</v>
      </c>
      <c r="K679" t="s">
        <v>809</v>
      </c>
      <c r="L679">
        <v>1346</v>
      </c>
      <c r="N679">
        <v>1009</v>
      </c>
      <c r="O679" t="s">
        <v>88</v>
      </c>
      <c r="P679" t="s">
        <v>88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181</v>
      </c>
      <c r="AG679">
        <v>0.073</v>
      </c>
      <c r="AH679">
        <v>2</v>
      </c>
      <c r="AI679">
        <v>85263704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85263716</v>
      </c>
      <c r="C680">
        <v>85263695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849</v>
      </c>
      <c r="J680" t="s">
        <v>850</v>
      </c>
      <c r="K680" t="s">
        <v>851</v>
      </c>
      <c r="L680">
        <v>1346</v>
      </c>
      <c r="N680">
        <v>1009</v>
      </c>
      <c r="O680" t="s">
        <v>88</v>
      </c>
      <c r="P680" t="s">
        <v>88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181</v>
      </c>
      <c r="AG680">
        <v>0.05</v>
      </c>
      <c r="AH680">
        <v>2</v>
      </c>
      <c r="AI680">
        <v>85263705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85263717</v>
      </c>
      <c r="C681">
        <v>85263695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275</v>
      </c>
      <c r="J681" t="s">
        <v>181</v>
      </c>
      <c r="K681" t="s">
        <v>276</v>
      </c>
      <c r="L681">
        <v>3277935</v>
      </c>
      <c r="N681">
        <v>1013</v>
      </c>
      <c r="O681" t="s">
        <v>70</v>
      </c>
      <c r="P681" t="s">
        <v>70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181</v>
      </c>
      <c r="AG681">
        <v>2</v>
      </c>
      <c r="AH681">
        <v>2</v>
      </c>
      <c r="AI681">
        <v>85263706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85263707</v>
      </c>
      <c r="C682">
        <v>85263695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832</v>
      </c>
      <c r="J682" t="s">
        <v>181</v>
      </c>
      <c r="K682" t="s">
        <v>833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181</v>
      </c>
      <c r="AG682">
        <v>4</v>
      </c>
      <c r="AH682">
        <v>2</v>
      </c>
      <c r="AI682">
        <v>85263696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85263708</v>
      </c>
      <c r="C683">
        <v>85263695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834</v>
      </c>
      <c r="J683" t="s">
        <v>835</v>
      </c>
      <c r="K683" t="s">
        <v>836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181</v>
      </c>
      <c r="AG683">
        <v>0.558</v>
      </c>
      <c r="AH683">
        <v>2</v>
      </c>
      <c r="AI683">
        <v>85263697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85263709</v>
      </c>
      <c r="C684">
        <v>85263695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837</v>
      </c>
      <c r="J684" t="s">
        <v>838</v>
      </c>
      <c r="K684" t="s">
        <v>839</v>
      </c>
      <c r="L684">
        <v>1346</v>
      </c>
      <c r="N684">
        <v>1009</v>
      </c>
      <c r="O684" t="s">
        <v>88</v>
      </c>
      <c r="P684" t="s">
        <v>88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181</v>
      </c>
      <c r="AG684">
        <v>0.036</v>
      </c>
      <c r="AH684">
        <v>2</v>
      </c>
      <c r="AI684">
        <v>85263698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85263710</v>
      </c>
      <c r="C685">
        <v>85263695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840</v>
      </c>
      <c r="J685" t="s">
        <v>841</v>
      </c>
      <c r="K685" t="s">
        <v>842</v>
      </c>
      <c r="L685">
        <v>1346</v>
      </c>
      <c r="N685">
        <v>1009</v>
      </c>
      <c r="O685" t="s">
        <v>88</v>
      </c>
      <c r="P685" t="s">
        <v>88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181</v>
      </c>
      <c r="AG685">
        <v>0.014</v>
      </c>
      <c r="AH685">
        <v>2</v>
      </c>
      <c r="AI685">
        <v>85263699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85263711</v>
      </c>
      <c r="C686">
        <v>85263695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780</v>
      </c>
      <c r="J686" t="s">
        <v>781</v>
      </c>
      <c r="K686" t="s">
        <v>782</v>
      </c>
      <c r="L686">
        <v>1383</v>
      </c>
      <c r="N686">
        <v>1013</v>
      </c>
      <c r="O686" t="s">
        <v>783</v>
      </c>
      <c r="P686" t="s">
        <v>783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181</v>
      </c>
      <c r="AG686">
        <v>0.0312</v>
      </c>
      <c r="AH686">
        <v>2</v>
      </c>
      <c r="AI686">
        <v>85263700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85263712</v>
      </c>
      <c r="C687">
        <v>85263695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843</v>
      </c>
      <c r="J687" t="s">
        <v>844</v>
      </c>
      <c r="K687" t="s">
        <v>845</v>
      </c>
      <c r="L687">
        <v>1301</v>
      </c>
      <c r="N687">
        <v>1003</v>
      </c>
      <c r="O687" t="s">
        <v>494</v>
      </c>
      <c r="P687" t="s">
        <v>494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181</v>
      </c>
      <c r="AG687">
        <v>11</v>
      </c>
      <c r="AH687">
        <v>2</v>
      </c>
      <c r="AI687">
        <v>85263701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85263713</v>
      </c>
      <c r="C688">
        <v>85263695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792</v>
      </c>
      <c r="J688" t="s">
        <v>793</v>
      </c>
      <c r="K688" t="s">
        <v>794</v>
      </c>
      <c r="L688">
        <v>1346</v>
      </c>
      <c r="N688">
        <v>1009</v>
      </c>
      <c r="O688" t="s">
        <v>88</v>
      </c>
      <c r="P688" t="s">
        <v>88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181</v>
      </c>
      <c r="AG688">
        <v>0.54</v>
      </c>
      <c r="AH688">
        <v>2</v>
      </c>
      <c r="AI688">
        <v>85263702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85263714</v>
      </c>
      <c r="C689">
        <v>85263695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846</v>
      </c>
      <c r="J689" t="s">
        <v>847</v>
      </c>
      <c r="K689" t="s">
        <v>848</v>
      </c>
      <c r="L689">
        <v>1346</v>
      </c>
      <c r="N689">
        <v>1009</v>
      </c>
      <c r="O689" t="s">
        <v>88</v>
      </c>
      <c r="P689" t="s">
        <v>88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181</v>
      </c>
      <c r="AG689">
        <v>0.005</v>
      </c>
      <c r="AH689">
        <v>2</v>
      </c>
      <c r="AI689">
        <v>85263703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85263715</v>
      </c>
      <c r="C690">
        <v>85263695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807</v>
      </c>
      <c r="J690" t="s">
        <v>808</v>
      </c>
      <c r="K690" t="s">
        <v>809</v>
      </c>
      <c r="L690">
        <v>1346</v>
      </c>
      <c r="N690">
        <v>1009</v>
      </c>
      <c r="O690" t="s">
        <v>88</v>
      </c>
      <c r="P690" t="s">
        <v>88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181</v>
      </c>
      <c r="AG690">
        <v>0.073</v>
      </c>
      <c r="AH690">
        <v>2</v>
      </c>
      <c r="AI690">
        <v>85263704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85263716</v>
      </c>
      <c r="C691">
        <v>85263695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849</v>
      </c>
      <c r="J691" t="s">
        <v>850</v>
      </c>
      <c r="K691" t="s">
        <v>851</v>
      </c>
      <c r="L691">
        <v>1346</v>
      </c>
      <c r="N691">
        <v>1009</v>
      </c>
      <c r="O691" t="s">
        <v>88</v>
      </c>
      <c r="P691" t="s">
        <v>88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181</v>
      </c>
      <c r="AG691">
        <v>0.05</v>
      </c>
      <c r="AH691">
        <v>2</v>
      </c>
      <c r="AI691">
        <v>85263705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85263717</v>
      </c>
      <c r="C692">
        <v>85263695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275</v>
      </c>
      <c r="J692" t="s">
        <v>181</v>
      </c>
      <c r="K692" t="s">
        <v>276</v>
      </c>
      <c r="L692">
        <v>3277935</v>
      </c>
      <c r="N692">
        <v>1013</v>
      </c>
      <c r="O692" t="s">
        <v>70</v>
      </c>
      <c r="P692" t="s">
        <v>70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181</v>
      </c>
      <c r="AG692">
        <v>2</v>
      </c>
      <c r="AH692">
        <v>2</v>
      </c>
      <c r="AI692">
        <v>85263706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85263739</v>
      </c>
      <c r="C693">
        <v>85263719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852</v>
      </c>
      <c r="J693" t="s">
        <v>181</v>
      </c>
      <c r="K693" t="s">
        <v>853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434</v>
      </c>
      <c r="AG693">
        <v>2.737</v>
      </c>
      <c r="AH693">
        <v>2</v>
      </c>
      <c r="AI693">
        <v>85263720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85263740</v>
      </c>
      <c r="C694">
        <v>85263719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754</v>
      </c>
      <c r="J694" t="s">
        <v>181</v>
      </c>
      <c r="K694" t="s">
        <v>755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434</v>
      </c>
      <c r="AG694">
        <v>0.023</v>
      </c>
      <c r="AH694">
        <v>2</v>
      </c>
      <c r="AI694">
        <v>85263721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85263741</v>
      </c>
      <c r="C695">
        <v>85263719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55</v>
      </c>
      <c r="J695" t="s">
        <v>763</v>
      </c>
      <c r="K695" t="s">
        <v>56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434</v>
      </c>
      <c r="AG695">
        <v>0.0115</v>
      </c>
      <c r="AH695">
        <v>2</v>
      </c>
      <c r="AI695">
        <v>85263722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85263742</v>
      </c>
      <c r="C696">
        <v>85263719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83</v>
      </c>
      <c r="J696" t="s">
        <v>757</v>
      </c>
      <c r="K696" t="s">
        <v>84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434</v>
      </c>
      <c r="AG696">
        <v>0.0115</v>
      </c>
      <c r="AH696">
        <v>2</v>
      </c>
      <c r="AI696">
        <v>85263723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85263743</v>
      </c>
      <c r="C697">
        <v>85263719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777</v>
      </c>
      <c r="J697" t="s">
        <v>778</v>
      </c>
      <c r="K697" t="s">
        <v>779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434</v>
      </c>
      <c r="AG697">
        <v>0.1242</v>
      </c>
      <c r="AH697">
        <v>2</v>
      </c>
      <c r="AI697">
        <v>85263724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85263744</v>
      </c>
      <c r="C698">
        <v>85263719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834</v>
      </c>
      <c r="J698" t="s">
        <v>835</v>
      </c>
      <c r="K698" t="s">
        <v>836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434</v>
      </c>
      <c r="AG698">
        <v>0.2277</v>
      </c>
      <c r="AH698">
        <v>2</v>
      </c>
      <c r="AI698">
        <v>85263725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85263745</v>
      </c>
      <c r="C699">
        <v>85263719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837</v>
      </c>
      <c r="J699" t="s">
        <v>838</v>
      </c>
      <c r="K699" t="s">
        <v>839</v>
      </c>
      <c r="L699">
        <v>1346</v>
      </c>
      <c r="N699">
        <v>1009</v>
      </c>
      <c r="O699" t="s">
        <v>88</v>
      </c>
      <c r="P699" t="s">
        <v>88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181</v>
      </c>
      <c r="AG699">
        <v>0.009</v>
      </c>
      <c r="AH699">
        <v>2</v>
      </c>
      <c r="AI699">
        <v>85263726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85263746</v>
      </c>
      <c r="C700">
        <v>85263719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840</v>
      </c>
      <c r="J700" t="s">
        <v>841</v>
      </c>
      <c r="K700" t="s">
        <v>842</v>
      </c>
      <c r="L700">
        <v>1346</v>
      </c>
      <c r="N700">
        <v>1009</v>
      </c>
      <c r="O700" t="s">
        <v>88</v>
      </c>
      <c r="P700" t="s">
        <v>88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181</v>
      </c>
      <c r="AG700">
        <v>0.004</v>
      </c>
      <c r="AH700">
        <v>2</v>
      </c>
      <c r="AI700">
        <v>85263727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85263747</v>
      </c>
      <c r="C701">
        <v>85263719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780</v>
      </c>
      <c r="J701" t="s">
        <v>781</v>
      </c>
      <c r="K701" t="s">
        <v>782</v>
      </c>
      <c r="L701">
        <v>1383</v>
      </c>
      <c r="N701">
        <v>1013</v>
      </c>
      <c r="O701" t="s">
        <v>783</v>
      </c>
      <c r="P701" t="s">
        <v>783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181</v>
      </c>
      <c r="AG701">
        <v>0.0208</v>
      </c>
      <c r="AH701">
        <v>2</v>
      </c>
      <c r="AI701">
        <v>85263728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85263748</v>
      </c>
      <c r="C702">
        <v>85263719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843</v>
      </c>
      <c r="J702" t="s">
        <v>844</v>
      </c>
      <c r="K702" t="s">
        <v>845</v>
      </c>
      <c r="L702">
        <v>1301</v>
      </c>
      <c r="N702">
        <v>1003</v>
      </c>
      <c r="O702" t="s">
        <v>494</v>
      </c>
      <c r="P702" t="s">
        <v>494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181</v>
      </c>
      <c r="AG702">
        <v>3.5</v>
      </c>
      <c r="AH702">
        <v>2</v>
      </c>
      <c r="AI702">
        <v>85263729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85263749</v>
      </c>
      <c r="C703">
        <v>85263719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784</v>
      </c>
      <c r="J703" t="s">
        <v>785</v>
      </c>
      <c r="K703" t="s">
        <v>786</v>
      </c>
      <c r="L703">
        <v>1346</v>
      </c>
      <c r="N703">
        <v>1009</v>
      </c>
      <c r="O703" t="s">
        <v>88</v>
      </c>
      <c r="P703" t="s">
        <v>88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181</v>
      </c>
      <c r="AG703">
        <v>0.07</v>
      </c>
      <c r="AH703">
        <v>2</v>
      </c>
      <c r="AI703">
        <v>85263730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85263750</v>
      </c>
      <c r="C704">
        <v>85263719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792</v>
      </c>
      <c r="J704" t="s">
        <v>793</v>
      </c>
      <c r="K704" t="s">
        <v>794</v>
      </c>
      <c r="L704">
        <v>1346</v>
      </c>
      <c r="N704">
        <v>1009</v>
      </c>
      <c r="O704" t="s">
        <v>88</v>
      </c>
      <c r="P704" t="s">
        <v>88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181</v>
      </c>
      <c r="AG704">
        <v>0.431</v>
      </c>
      <c r="AH704">
        <v>2</v>
      </c>
      <c r="AI704">
        <v>85263731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85263751</v>
      </c>
      <c r="C705">
        <v>85263719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854</v>
      </c>
      <c r="J705" t="s">
        <v>855</v>
      </c>
      <c r="K705" t="s">
        <v>856</v>
      </c>
      <c r="L705">
        <v>1425</v>
      </c>
      <c r="N705">
        <v>1013</v>
      </c>
      <c r="O705" t="s">
        <v>418</v>
      </c>
      <c r="P705" t="s">
        <v>418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181</v>
      </c>
      <c r="AG705">
        <v>0.014</v>
      </c>
      <c r="AH705">
        <v>2</v>
      </c>
      <c r="AI705">
        <v>85263732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85263752</v>
      </c>
      <c r="C706">
        <v>85263719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846</v>
      </c>
      <c r="J706" t="s">
        <v>847</v>
      </c>
      <c r="K706" t="s">
        <v>848</v>
      </c>
      <c r="L706">
        <v>1346</v>
      </c>
      <c r="N706">
        <v>1009</v>
      </c>
      <c r="O706" t="s">
        <v>88</v>
      </c>
      <c r="P706" t="s">
        <v>88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181</v>
      </c>
      <c r="AG706">
        <v>0.002</v>
      </c>
      <c r="AH706">
        <v>2</v>
      </c>
      <c r="AI706">
        <v>85263733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85263753</v>
      </c>
      <c r="C707">
        <v>85263719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821</v>
      </c>
      <c r="J707" t="s">
        <v>822</v>
      </c>
      <c r="K707" t="s">
        <v>823</v>
      </c>
      <c r="L707">
        <v>1348</v>
      </c>
      <c r="N707">
        <v>1009</v>
      </c>
      <c r="O707" t="s">
        <v>252</v>
      </c>
      <c r="P707" t="s">
        <v>252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181</v>
      </c>
      <c r="AG707">
        <v>0.003</v>
      </c>
      <c r="AH707">
        <v>2</v>
      </c>
      <c r="AI707">
        <v>85263734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85263754</v>
      </c>
      <c r="C708">
        <v>85263719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807</v>
      </c>
      <c r="J708" t="s">
        <v>808</v>
      </c>
      <c r="K708" t="s">
        <v>809</v>
      </c>
      <c r="L708">
        <v>1346</v>
      </c>
      <c r="N708">
        <v>1009</v>
      </c>
      <c r="O708" t="s">
        <v>88</v>
      </c>
      <c r="P708" t="s">
        <v>88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181</v>
      </c>
      <c r="AG708">
        <v>0.047</v>
      </c>
      <c r="AH708">
        <v>2</v>
      </c>
      <c r="AI708">
        <v>85263735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85263755</v>
      </c>
      <c r="C709">
        <v>85263719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849</v>
      </c>
      <c r="J709" t="s">
        <v>850</v>
      </c>
      <c r="K709" t="s">
        <v>851</v>
      </c>
      <c r="L709">
        <v>1346</v>
      </c>
      <c r="N709">
        <v>1009</v>
      </c>
      <c r="O709" t="s">
        <v>88</v>
      </c>
      <c r="P709" t="s">
        <v>88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181</v>
      </c>
      <c r="AG709">
        <v>0.016</v>
      </c>
      <c r="AH709">
        <v>2</v>
      </c>
      <c r="AI709">
        <v>85263736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85263756</v>
      </c>
      <c r="C710">
        <v>85263719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857</v>
      </c>
      <c r="J710" t="s">
        <v>858</v>
      </c>
      <c r="K710" t="s">
        <v>859</v>
      </c>
      <c r="L710">
        <v>1455</v>
      </c>
      <c r="N710">
        <v>1013</v>
      </c>
      <c r="O710" t="s">
        <v>488</v>
      </c>
      <c r="P710" t="s">
        <v>488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181</v>
      </c>
      <c r="AG710">
        <v>0.1</v>
      </c>
      <c r="AH710">
        <v>2</v>
      </c>
      <c r="AI710">
        <v>85263737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85263757</v>
      </c>
      <c r="C711">
        <v>85263719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275</v>
      </c>
      <c r="J711" t="s">
        <v>181</v>
      </c>
      <c r="K711" t="s">
        <v>276</v>
      </c>
      <c r="L711">
        <v>3277935</v>
      </c>
      <c r="N711">
        <v>1013</v>
      </c>
      <c r="O711" t="s">
        <v>70</v>
      </c>
      <c r="P711" t="s">
        <v>70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181</v>
      </c>
      <c r="AG711">
        <v>2</v>
      </c>
      <c r="AH711">
        <v>2</v>
      </c>
      <c r="AI711">
        <v>85263738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85263739</v>
      </c>
      <c r="C712">
        <v>85263719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852</v>
      </c>
      <c r="J712" t="s">
        <v>181</v>
      </c>
      <c r="K712" t="s">
        <v>853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434</v>
      </c>
      <c r="AG712">
        <v>2.737</v>
      </c>
      <c r="AH712">
        <v>2</v>
      </c>
      <c r="AI712">
        <v>85263720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85263740</v>
      </c>
      <c r="C713">
        <v>85263719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754</v>
      </c>
      <c r="J713" t="s">
        <v>181</v>
      </c>
      <c r="K713" t="s">
        <v>755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434</v>
      </c>
      <c r="AG713">
        <v>0.023</v>
      </c>
      <c r="AH713">
        <v>2</v>
      </c>
      <c r="AI713">
        <v>85263721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85263741</v>
      </c>
      <c r="C714">
        <v>85263719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55</v>
      </c>
      <c r="J714" t="s">
        <v>763</v>
      </c>
      <c r="K714" t="s">
        <v>56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434</v>
      </c>
      <c r="AG714">
        <v>0.0115</v>
      </c>
      <c r="AH714">
        <v>2</v>
      </c>
      <c r="AI714">
        <v>85263722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85263742</v>
      </c>
      <c r="C715">
        <v>85263719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83</v>
      </c>
      <c r="J715" t="s">
        <v>757</v>
      </c>
      <c r="K715" t="s">
        <v>84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434</v>
      </c>
      <c r="AG715">
        <v>0.0115</v>
      </c>
      <c r="AH715">
        <v>2</v>
      </c>
      <c r="AI715">
        <v>85263723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85263743</v>
      </c>
      <c r="C716">
        <v>85263719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777</v>
      </c>
      <c r="J716" t="s">
        <v>778</v>
      </c>
      <c r="K716" t="s">
        <v>779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434</v>
      </c>
      <c r="AG716">
        <v>0.1242</v>
      </c>
      <c r="AH716">
        <v>2</v>
      </c>
      <c r="AI716">
        <v>85263724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85263744</v>
      </c>
      <c r="C717">
        <v>85263719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834</v>
      </c>
      <c r="J717" t="s">
        <v>835</v>
      </c>
      <c r="K717" t="s">
        <v>836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434</v>
      </c>
      <c r="AG717">
        <v>0.2277</v>
      </c>
      <c r="AH717">
        <v>2</v>
      </c>
      <c r="AI717">
        <v>85263725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85263745</v>
      </c>
      <c r="C718">
        <v>85263719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837</v>
      </c>
      <c r="J718" t="s">
        <v>838</v>
      </c>
      <c r="K718" t="s">
        <v>839</v>
      </c>
      <c r="L718">
        <v>1346</v>
      </c>
      <c r="N718">
        <v>1009</v>
      </c>
      <c r="O718" t="s">
        <v>88</v>
      </c>
      <c r="P718" t="s">
        <v>88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181</v>
      </c>
      <c r="AG718">
        <v>0.009</v>
      </c>
      <c r="AH718">
        <v>2</v>
      </c>
      <c r="AI718">
        <v>85263726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85263746</v>
      </c>
      <c r="C719">
        <v>85263719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840</v>
      </c>
      <c r="J719" t="s">
        <v>841</v>
      </c>
      <c r="K719" t="s">
        <v>842</v>
      </c>
      <c r="L719">
        <v>1346</v>
      </c>
      <c r="N719">
        <v>1009</v>
      </c>
      <c r="O719" t="s">
        <v>88</v>
      </c>
      <c r="P719" t="s">
        <v>88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181</v>
      </c>
      <c r="AG719">
        <v>0.004</v>
      </c>
      <c r="AH719">
        <v>2</v>
      </c>
      <c r="AI719">
        <v>85263727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85263747</v>
      </c>
      <c r="C720">
        <v>85263719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780</v>
      </c>
      <c r="J720" t="s">
        <v>781</v>
      </c>
      <c r="K720" t="s">
        <v>782</v>
      </c>
      <c r="L720">
        <v>1383</v>
      </c>
      <c r="N720">
        <v>1013</v>
      </c>
      <c r="O720" t="s">
        <v>783</v>
      </c>
      <c r="P720" t="s">
        <v>783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181</v>
      </c>
      <c r="AG720">
        <v>0.0208</v>
      </c>
      <c r="AH720">
        <v>2</v>
      </c>
      <c r="AI720">
        <v>85263728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85263748</v>
      </c>
      <c r="C721">
        <v>85263719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843</v>
      </c>
      <c r="J721" t="s">
        <v>844</v>
      </c>
      <c r="K721" t="s">
        <v>845</v>
      </c>
      <c r="L721">
        <v>1301</v>
      </c>
      <c r="N721">
        <v>1003</v>
      </c>
      <c r="O721" t="s">
        <v>494</v>
      </c>
      <c r="P721" t="s">
        <v>494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181</v>
      </c>
      <c r="AG721">
        <v>3.5</v>
      </c>
      <c r="AH721">
        <v>2</v>
      </c>
      <c r="AI721">
        <v>85263729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85263749</v>
      </c>
      <c r="C722">
        <v>85263719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784</v>
      </c>
      <c r="J722" t="s">
        <v>785</v>
      </c>
      <c r="K722" t="s">
        <v>786</v>
      </c>
      <c r="L722">
        <v>1346</v>
      </c>
      <c r="N722">
        <v>1009</v>
      </c>
      <c r="O722" t="s">
        <v>88</v>
      </c>
      <c r="P722" t="s">
        <v>88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181</v>
      </c>
      <c r="AG722">
        <v>0.07</v>
      </c>
      <c r="AH722">
        <v>2</v>
      </c>
      <c r="AI722">
        <v>85263730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85263750</v>
      </c>
      <c r="C723">
        <v>85263719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792</v>
      </c>
      <c r="J723" t="s">
        <v>793</v>
      </c>
      <c r="K723" t="s">
        <v>794</v>
      </c>
      <c r="L723">
        <v>1346</v>
      </c>
      <c r="N723">
        <v>1009</v>
      </c>
      <c r="O723" t="s">
        <v>88</v>
      </c>
      <c r="P723" t="s">
        <v>88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181</v>
      </c>
      <c r="AG723">
        <v>0.431</v>
      </c>
      <c r="AH723">
        <v>2</v>
      </c>
      <c r="AI723">
        <v>85263731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85263751</v>
      </c>
      <c r="C724">
        <v>85263719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854</v>
      </c>
      <c r="J724" t="s">
        <v>855</v>
      </c>
      <c r="K724" t="s">
        <v>856</v>
      </c>
      <c r="L724">
        <v>1425</v>
      </c>
      <c r="N724">
        <v>1013</v>
      </c>
      <c r="O724" t="s">
        <v>418</v>
      </c>
      <c r="P724" t="s">
        <v>418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181</v>
      </c>
      <c r="AG724">
        <v>0.014</v>
      </c>
      <c r="AH724">
        <v>2</v>
      </c>
      <c r="AI724">
        <v>85263732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85263752</v>
      </c>
      <c r="C725">
        <v>85263719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846</v>
      </c>
      <c r="J725" t="s">
        <v>847</v>
      </c>
      <c r="K725" t="s">
        <v>848</v>
      </c>
      <c r="L725">
        <v>1346</v>
      </c>
      <c r="N725">
        <v>1009</v>
      </c>
      <c r="O725" t="s">
        <v>88</v>
      </c>
      <c r="P725" t="s">
        <v>88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181</v>
      </c>
      <c r="AG725">
        <v>0.002</v>
      </c>
      <c r="AH725">
        <v>2</v>
      </c>
      <c r="AI725">
        <v>85263733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85263753</v>
      </c>
      <c r="C726">
        <v>85263719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821</v>
      </c>
      <c r="J726" t="s">
        <v>822</v>
      </c>
      <c r="K726" t="s">
        <v>823</v>
      </c>
      <c r="L726">
        <v>1348</v>
      </c>
      <c r="N726">
        <v>1009</v>
      </c>
      <c r="O726" t="s">
        <v>252</v>
      </c>
      <c r="P726" t="s">
        <v>252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181</v>
      </c>
      <c r="AG726">
        <v>0.003</v>
      </c>
      <c r="AH726">
        <v>2</v>
      </c>
      <c r="AI726">
        <v>85263734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85263754</v>
      </c>
      <c r="C727">
        <v>85263719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807</v>
      </c>
      <c r="J727" t="s">
        <v>808</v>
      </c>
      <c r="K727" t="s">
        <v>809</v>
      </c>
      <c r="L727">
        <v>1346</v>
      </c>
      <c r="N727">
        <v>1009</v>
      </c>
      <c r="O727" t="s">
        <v>88</v>
      </c>
      <c r="P727" t="s">
        <v>88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181</v>
      </c>
      <c r="AG727">
        <v>0.047</v>
      </c>
      <c r="AH727">
        <v>2</v>
      </c>
      <c r="AI727">
        <v>85263735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85263755</v>
      </c>
      <c r="C728">
        <v>85263719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849</v>
      </c>
      <c r="J728" t="s">
        <v>850</v>
      </c>
      <c r="K728" t="s">
        <v>851</v>
      </c>
      <c r="L728">
        <v>1346</v>
      </c>
      <c r="N728">
        <v>1009</v>
      </c>
      <c r="O728" t="s">
        <v>88</v>
      </c>
      <c r="P728" t="s">
        <v>88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181</v>
      </c>
      <c r="AG728">
        <v>0.016</v>
      </c>
      <c r="AH728">
        <v>2</v>
      </c>
      <c r="AI728">
        <v>85263736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85263756</v>
      </c>
      <c r="C729">
        <v>85263719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857</v>
      </c>
      <c r="J729" t="s">
        <v>858</v>
      </c>
      <c r="K729" t="s">
        <v>859</v>
      </c>
      <c r="L729">
        <v>1455</v>
      </c>
      <c r="N729">
        <v>1013</v>
      </c>
      <c r="O729" t="s">
        <v>488</v>
      </c>
      <c r="P729" t="s">
        <v>488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181</v>
      </c>
      <c r="AG729">
        <v>0.1</v>
      </c>
      <c r="AH729">
        <v>2</v>
      </c>
      <c r="AI729">
        <v>85263737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85263757</v>
      </c>
      <c r="C730">
        <v>85263719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275</v>
      </c>
      <c r="J730" t="s">
        <v>181</v>
      </c>
      <c r="K730" t="s">
        <v>276</v>
      </c>
      <c r="L730">
        <v>3277935</v>
      </c>
      <c r="N730">
        <v>1013</v>
      </c>
      <c r="O730" t="s">
        <v>70</v>
      </c>
      <c r="P730" t="s">
        <v>70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181</v>
      </c>
      <c r="AG730">
        <v>2</v>
      </c>
      <c r="AH730">
        <v>2</v>
      </c>
      <c r="AI730">
        <v>85263738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85263762</v>
      </c>
      <c r="C731">
        <v>85263759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764</v>
      </c>
      <c r="J731" t="s">
        <v>181</v>
      </c>
      <c r="K731" t="s">
        <v>765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392</v>
      </c>
      <c r="AG731">
        <v>100.98</v>
      </c>
      <c r="AH731">
        <v>2</v>
      </c>
      <c r="AI731">
        <v>85263760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85263763</v>
      </c>
      <c r="C732">
        <v>85263759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860</v>
      </c>
      <c r="J732" t="s">
        <v>861</v>
      </c>
      <c r="K732" t="s">
        <v>862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392</v>
      </c>
      <c r="AG732">
        <v>28.4985</v>
      </c>
      <c r="AH732">
        <v>2</v>
      </c>
      <c r="AI732">
        <v>85263761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85263762</v>
      </c>
      <c r="C733">
        <v>85263759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764</v>
      </c>
      <c r="J733" t="s">
        <v>181</v>
      </c>
      <c r="K733" t="s">
        <v>765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392</v>
      </c>
      <c r="AG733">
        <v>100.98</v>
      </c>
      <c r="AH733">
        <v>2</v>
      </c>
      <c r="AI733">
        <v>85263760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85263763</v>
      </c>
      <c r="C734">
        <v>85263759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860</v>
      </c>
      <c r="J734" t="s">
        <v>861</v>
      </c>
      <c r="K734" t="s">
        <v>862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392</v>
      </c>
      <c r="AG734">
        <v>28.4985</v>
      </c>
      <c r="AH734">
        <v>2</v>
      </c>
      <c r="AI734">
        <v>85263761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85263776</v>
      </c>
      <c r="C735">
        <v>85263764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799</v>
      </c>
      <c r="J735" t="s">
        <v>181</v>
      </c>
      <c r="K735" t="s">
        <v>800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392</v>
      </c>
      <c r="AG735">
        <v>59.4</v>
      </c>
      <c r="AH735">
        <v>2</v>
      </c>
      <c r="AI735">
        <v>85263765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85263777</v>
      </c>
      <c r="C736">
        <v>85263764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754</v>
      </c>
      <c r="J736" t="s">
        <v>181</v>
      </c>
      <c r="K736" t="s">
        <v>755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392</v>
      </c>
      <c r="AG736">
        <v>3.618</v>
      </c>
      <c r="AH736">
        <v>2</v>
      </c>
      <c r="AI736">
        <v>85263766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85263778</v>
      </c>
      <c r="C737">
        <v>85263764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55</v>
      </c>
      <c r="J737" t="s">
        <v>763</v>
      </c>
      <c r="K737" t="s">
        <v>56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392</v>
      </c>
      <c r="AG737">
        <v>1.809</v>
      </c>
      <c r="AH737">
        <v>2</v>
      </c>
      <c r="AI737">
        <v>85263767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85263779</v>
      </c>
      <c r="C738">
        <v>85263764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83</v>
      </c>
      <c r="J738" t="s">
        <v>757</v>
      </c>
      <c r="K738" t="s">
        <v>84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392</v>
      </c>
      <c r="AG738">
        <v>1.809</v>
      </c>
      <c r="AH738">
        <v>2</v>
      </c>
      <c r="AI738">
        <v>85263768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85263780</v>
      </c>
      <c r="C739">
        <v>85263764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777</v>
      </c>
      <c r="J739" t="s">
        <v>778</v>
      </c>
      <c r="K739" t="s">
        <v>779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392</v>
      </c>
      <c r="AG739">
        <v>6.669</v>
      </c>
      <c r="AH739">
        <v>2</v>
      </c>
      <c r="AI739">
        <v>85263769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85263781</v>
      </c>
      <c r="C740">
        <v>85263764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863</v>
      </c>
      <c r="J740" t="s">
        <v>864</v>
      </c>
      <c r="K740" t="s">
        <v>865</v>
      </c>
      <c r="L740">
        <v>1346</v>
      </c>
      <c r="N740">
        <v>1009</v>
      </c>
      <c r="O740" t="s">
        <v>88</v>
      </c>
      <c r="P740" t="s">
        <v>88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181</v>
      </c>
      <c r="AG740">
        <v>0.99</v>
      </c>
      <c r="AH740">
        <v>2</v>
      </c>
      <c r="AI740">
        <v>85263770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85263782</v>
      </c>
      <c r="C741">
        <v>85263764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780</v>
      </c>
      <c r="J741" t="s">
        <v>781</v>
      </c>
      <c r="K741" t="s">
        <v>782</v>
      </c>
      <c r="L741">
        <v>1383</v>
      </c>
      <c r="N741">
        <v>1013</v>
      </c>
      <c r="O741" t="s">
        <v>783</v>
      </c>
      <c r="P741" t="s">
        <v>783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181</v>
      </c>
      <c r="AG741">
        <v>2.5428</v>
      </c>
      <c r="AH741">
        <v>2</v>
      </c>
      <c r="AI741">
        <v>85263771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85263783</v>
      </c>
      <c r="C742">
        <v>85263764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784</v>
      </c>
      <c r="J742" t="s">
        <v>785</v>
      </c>
      <c r="K742" t="s">
        <v>786</v>
      </c>
      <c r="L742">
        <v>1346</v>
      </c>
      <c r="N742">
        <v>1009</v>
      </c>
      <c r="O742" t="s">
        <v>88</v>
      </c>
      <c r="P742" t="s">
        <v>88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181</v>
      </c>
      <c r="AG742">
        <v>3</v>
      </c>
      <c r="AH742">
        <v>2</v>
      </c>
      <c r="AI742">
        <v>85263772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85263784</v>
      </c>
      <c r="C743">
        <v>85263764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866</v>
      </c>
      <c r="J743" t="s">
        <v>867</v>
      </c>
      <c r="K743" t="s">
        <v>868</v>
      </c>
      <c r="L743">
        <v>1348</v>
      </c>
      <c r="N743">
        <v>1009</v>
      </c>
      <c r="O743" t="s">
        <v>252</v>
      </c>
      <c r="P743" t="s">
        <v>252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181</v>
      </c>
      <c r="AG743">
        <v>0.0016</v>
      </c>
      <c r="AH743">
        <v>2</v>
      </c>
      <c r="AI743">
        <v>85263773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85263785</v>
      </c>
      <c r="C744">
        <v>85263764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807</v>
      </c>
      <c r="J744" t="s">
        <v>808</v>
      </c>
      <c r="K744" t="s">
        <v>809</v>
      </c>
      <c r="L744">
        <v>1346</v>
      </c>
      <c r="N744">
        <v>1009</v>
      </c>
      <c r="O744" t="s">
        <v>88</v>
      </c>
      <c r="P744" t="s">
        <v>88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181</v>
      </c>
      <c r="AG744">
        <v>0.1</v>
      </c>
      <c r="AH744">
        <v>2</v>
      </c>
      <c r="AI744">
        <v>85263774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85263786</v>
      </c>
      <c r="C745">
        <v>85263764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275</v>
      </c>
      <c r="J745" t="s">
        <v>181</v>
      </c>
      <c r="K745" t="s">
        <v>276</v>
      </c>
      <c r="L745">
        <v>3277935</v>
      </c>
      <c r="N745">
        <v>1013</v>
      </c>
      <c r="O745" t="s">
        <v>70</v>
      </c>
      <c r="P745" t="s">
        <v>70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181</v>
      </c>
      <c r="AG745">
        <v>2</v>
      </c>
      <c r="AH745">
        <v>2</v>
      </c>
      <c r="AI745">
        <v>85263775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85263776</v>
      </c>
      <c r="C746">
        <v>85263764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799</v>
      </c>
      <c r="J746" t="s">
        <v>181</v>
      </c>
      <c r="K746" t="s">
        <v>800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392</v>
      </c>
      <c r="AG746">
        <v>59.4</v>
      </c>
      <c r="AH746">
        <v>2</v>
      </c>
      <c r="AI746">
        <v>85263765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85263777</v>
      </c>
      <c r="C747">
        <v>85263764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754</v>
      </c>
      <c r="J747" t="s">
        <v>181</v>
      </c>
      <c r="K747" t="s">
        <v>755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392</v>
      </c>
      <c r="AG747">
        <v>3.618</v>
      </c>
      <c r="AH747">
        <v>2</v>
      </c>
      <c r="AI747">
        <v>85263766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85263778</v>
      </c>
      <c r="C748">
        <v>85263764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55</v>
      </c>
      <c r="J748" t="s">
        <v>763</v>
      </c>
      <c r="K748" t="s">
        <v>56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392</v>
      </c>
      <c r="AG748">
        <v>1.809</v>
      </c>
      <c r="AH748">
        <v>2</v>
      </c>
      <c r="AI748">
        <v>85263767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85263779</v>
      </c>
      <c r="C749">
        <v>85263764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83</v>
      </c>
      <c r="J749" t="s">
        <v>757</v>
      </c>
      <c r="K749" t="s">
        <v>84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392</v>
      </c>
      <c r="AG749">
        <v>1.809</v>
      </c>
      <c r="AH749">
        <v>2</v>
      </c>
      <c r="AI749">
        <v>85263768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85263780</v>
      </c>
      <c r="C750">
        <v>85263764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777</v>
      </c>
      <c r="J750" t="s">
        <v>778</v>
      </c>
      <c r="K750" t="s">
        <v>779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392</v>
      </c>
      <c r="AG750">
        <v>6.669</v>
      </c>
      <c r="AH750">
        <v>2</v>
      </c>
      <c r="AI750">
        <v>85263769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85263781</v>
      </c>
      <c r="C751">
        <v>85263764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863</v>
      </c>
      <c r="J751" t="s">
        <v>864</v>
      </c>
      <c r="K751" t="s">
        <v>865</v>
      </c>
      <c r="L751">
        <v>1346</v>
      </c>
      <c r="N751">
        <v>1009</v>
      </c>
      <c r="O751" t="s">
        <v>88</v>
      </c>
      <c r="P751" t="s">
        <v>88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181</v>
      </c>
      <c r="AG751">
        <v>0.99</v>
      </c>
      <c r="AH751">
        <v>2</v>
      </c>
      <c r="AI751">
        <v>85263770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85263782</v>
      </c>
      <c r="C752">
        <v>85263764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780</v>
      </c>
      <c r="J752" t="s">
        <v>781</v>
      </c>
      <c r="K752" t="s">
        <v>782</v>
      </c>
      <c r="L752">
        <v>1383</v>
      </c>
      <c r="N752">
        <v>1013</v>
      </c>
      <c r="O752" t="s">
        <v>783</v>
      </c>
      <c r="P752" t="s">
        <v>783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181</v>
      </c>
      <c r="AG752">
        <v>2.5428</v>
      </c>
      <c r="AH752">
        <v>2</v>
      </c>
      <c r="AI752">
        <v>85263771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85263783</v>
      </c>
      <c r="C753">
        <v>85263764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784</v>
      </c>
      <c r="J753" t="s">
        <v>785</v>
      </c>
      <c r="K753" t="s">
        <v>786</v>
      </c>
      <c r="L753">
        <v>1346</v>
      </c>
      <c r="N753">
        <v>1009</v>
      </c>
      <c r="O753" t="s">
        <v>88</v>
      </c>
      <c r="P753" t="s">
        <v>88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181</v>
      </c>
      <c r="AG753">
        <v>3</v>
      </c>
      <c r="AH753">
        <v>2</v>
      </c>
      <c r="AI753">
        <v>85263772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85263784</v>
      </c>
      <c r="C754">
        <v>85263764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866</v>
      </c>
      <c r="J754" t="s">
        <v>867</v>
      </c>
      <c r="K754" t="s">
        <v>868</v>
      </c>
      <c r="L754">
        <v>1348</v>
      </c>
      <c r="N754">
        <v>1009</v>
      </c>
      <c r="O754" t="s">
        <v>252</v>
      </c>
      <c r="P754" t="s">
        <v>252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181</v>
      </c>
      <c r="AG754">
        <v>0.0016</v>
      </c>
      <c r="AH754">
        <v>2</v>
      </c>
      <c r="AI754">
        <v>85263773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85263785</v>
      </c>
      <c r="C755">
        <v>85263764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807</v>
      </c>
      <c r="J755" t="s">
        <v>808</v>
      </c>
      <c r="K755" t="s">
        <v>809</v>
      </c>
      <c r="L755">
        <v>1346</v>
      </c>
      <c r="N755">
        <v>1009</v>
      </c>
      <c r="O755" t="s">
        <v>88</v>
      </c>
      <c r="P755" t="s">
        <v>88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181</v>
      </c>
      <c r="AG755">
        <v>0.1</v>
      </c>
      <c r="AH755">
        <v>2</v>
      </c>
      <c r="AI755">
        <v>85263774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85263786</v>
      </c>
      <c r="C756">
        <v>85263764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275</v>
      </c>
      <c r="J756" t="s">
        <v>181</v>
      </c>
      <c r="K756" t="s">
        <v>276</v>
      </c>
      <c r="L756">
        <v>3277935</v>
      </c>
      <c r="N756">
        <v>1013</v>
      </c>
      <c r="O756" t="s">
        <v>70</v>
      </c>
      <c r="P756" t="s">
        <v>70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181</v>
      </c>
      <c r="AG756">
        <v>2</v>
      </c>
      <c r="AH756">
        <v>2</v>
      </c>
      <c r="AI756">
        <v>85263775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85263798</v>
      </c>
      <c r="C757">
        <v>85263788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799</v>
      </c>
      <c r="J757" t="s">
        <v>181</v>
      </c>
      <c r="K757" t="s">
        <v>800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392</v>
      </c>
      <c r="AG757">
        <v>42.228</v>
      </c>
      <c r="AH757">
        <v>2</v>
      </c>
      <c r="AI757">
        <v>85263789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85263799</v>
      </c>
      <c r="C758">
        <v>85263788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754</v>
      </c>
      <c r="J758" t="s">
        <v>181</v>
      </c>
      <c r="K758" t="s">
        <v>755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392</v>
      </c>
      <c r="AG758">
        <v>0.945</v>
      </c>
      <c r="AH758">
        <v>2</v>
      </c>
      <c r="AI758">
        <v>85263790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85263800</v>
      </c>
      <c r="C759">
        <v>85263788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55</v>
      </c>
      <c r="J759" t="s">
        <v>763</v>
      </c>
      <c r="K759" t="s">
        <v>56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392</v>
      </c>
      <c r="AG759">
        <v>0.4725</v>
      </c>
      <c r="AH759">
        <v>2</v>
      </c>
      <c r="AI759">
        <v>85263791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85263801</v>
      </c>
      <c r="C760">
        <v>85263788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83</v>
      </c>
      <c r="J760" t="s">
        <v>757</v>
      </c>
      <c r="K760" t="s">
        <v>84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392</v>
      </c>
      <c r="AG760">
        <v>0.4725</v>
      </c>
      <c r="AH760">
        <v>2</v>
      </c>
      <c r="AI760">
        <v>85263792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85263802</v>
      </c>
      <c r="C761">
        <v>85263788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777</v>
      </c>
      <c r="J761" t="s">
        <v>778</v>
      </c>
      <c r="K761" t="s">
        <v>779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392</v>
      </c>
      <c r="AG761">
        <v>2.916</v>
      </c>
      <c r="AH761">
        <v>2</v>
      </c>
      <c r="AI761">
        <v>85263793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85263803</v>
      </c>
      <c r="C762">
        <v>85263788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780</v>
      </c>
      <c r="J762" t="s">
        <v>781</v>
      </c>
      <c r="K762" t="s">
        <v>782</v>
      </c>
      <c r="L762">
        <v>1383</v>
      </c>
      <c r="N762">
        <v>1013</v>
      </c>
      <c r="O762" t="s">
        <v>783</v>
      </c>
      <c r="P762" t="s">
        <v>783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181</v>
      </c>
      <c r="AG762">
        <v>1.1488</v>
      </c>
      <c r="AH762">
        <v>2</v>
      </c>
      <c r="AI762">
        <v>85263794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85263804</v>
      </c>
      <c r="C763">
        <v>85263788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784</v>
      </c>
      <c r="J763" t="s">
        <v>785</v>
      </c>
      <c r="K763" t="s">
        <v>786</v>
      </c>
      <c r="L763">
        <v>1346</v>
      </c>
      <c r="N763">
        <v>1009</v>
      </c>
      <c r="O763" t="s">
        <v>88</v>
      </c>
      <c r="P763" t="s">
        <v>88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181</v>
      </c>
      <c r="AG763">
        <v>0.96</v>
      </c>
      <c r="AH763">
        <v>2</v>
      </c>
      <c r="AI763">
        <v>85263795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85263805</v>
      </c>
      <c r="C764">
        <v>85263788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869</v>
      </c>
      <c r="J764" t="s">
        <v>870</v>
      </c>
      <c r="K764" t="s">
        <v>871</v>
      </c>
      <c r="L764">
        <v>1346</v>
      </c>
      <c r="N764">
        <v>1009</v>
      </c>
      <c r="O764" t="s">
        <v>88</v>
      </c>
      <c r="P764" t="s">
        <v>88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181</v>
      </c>
      <c r="AG764">
        <v>0.55</v>
      </c>
      <c r="AH764">
        <v>2</v>
      </c>
      <c r="AI764">
        <v>85263796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85263806</v>
      </c>
      <c r="C765">
        <v>85263788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275</v>
      </c>
      <c r="J765" t="s">
        <v>181</v>
      </c>
      <c r="K765" t="s">
        <v>276</v>
      </c>
      <c r="L765">
        <v>3277935</v>
      </c>
      <c r="N765">
        <v>1013</v>
      </c>
      <c r="O765" t="s">
        <v>70</v>
      </c>
      <c r="P765" t="s">
        <v>70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181</v>
      </c>
      <c r="AG765">
        <v>2</v>
      </c>
      <c r="AH765">
        <v>2</v>
      </c>
      <c r="AI765">
        <v>85263797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85263798</v>
      </c>
      <c r="C766">
        <v>85263788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799</v>
      </c>
      <c r="J766" t="s">
        <v>181</v>
      </c>
      <c r="K766" t="s">
        <v>800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392</v>
      </c>
      <c r="AG766">
        <v>42.228</v>
      </c>
      <c r="AH766">
        <v>2</v>
      </c>
      <c r="AI766">
        <v>85263789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85263799</v>
      </c>
      <c r="C767">
        <v>85263788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754</v>
      </c>
      <c r="J767" t="s">
        <v>181</v>
      </c>
      <c r="K767" t="s">
        <v>755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392</v>
      </c>
      <c r="AG767">
        <v>0.945</v>
      </c>
      <c r="AH767">
        <v>2</v>
      </c>
      <c r="AI767">
        <v>85263790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85263800</v>
      </c>
      <c r="C768">
        <v>85263788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55</v>
      </c>
      <c r="J768" t="s">
        <v>763</v>
      </c>
      <c r="K768" t="s">
        <v>56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392</v>
      </c>
      <c r="AG768">
        <v>0.4725</v>
      </c>
      <c r="AH768">
        <v>2</v>
      </c>
      <c r="AI768">
        <v>85263791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85263801</v>
      </c>
      <c r="C769">
        <v>85263788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83</v>
      </c>
      <c r="J769" t="s">
        <v>757</v>
      </c>
      <c r="K769" t="s">
        <v>84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392</v>
      </c>
      <c r="AG769">
        <v>0.4725</v>
      </c>
      <c r="AH769">
        <v>2</v>
      </c>
      <c r="AI769">
        <v>85263792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85263802</v>
      </c>
      <c r="C770">
        <v>85263788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777</v>
      </c>
      <c r="J770" t="s">
        <v>778</v>
      </c>
      <c r="K770" t="s">
        <v>779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392</v>
      </c>
      <c r="AG770">
        <v>2.916</v>
      </c>
      <c r="AH770">
        <v>2</v>
      </c>
      <c r="AI770">
        <v>85263793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85263803</v>
      </c>
      <c r="C771">
        <v>85263788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780</v>
      </c>
      <c r="J771" t="s">
        <v>781</v>
      </c>
      <c r="K771" t="s">
        <v>782</v>
      </c>
      <c r="L771">
        <v>1383</v>
      </c>
      <c r="N771">
        <v>1013</v>
      </c>
      <c r="O771" t="s">
        <v>783</v>
      </c>
      <c r="P771" t="s">
        <v>783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181</v>
      </c>
      <c r="AG771">
        <v>1.1488</v>
      </c>
      <c r="AH771">
        <v>2</v>
      </c>
      <c r="AI771">
        <v>85263794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85263804</v>
      </c>
      <c r="C772">
        <v>85263788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784</v>
      </c>
      <c r="J772" t="s">
        <v>785</v>
      </c>
      <c r="K772" t="s">
        <v>786</v>
      </c>
      <c r="L772">
        <v>1346</v>
      </c>
      <c r="N772">
        <v>1009</v>
      </c>
      <c r="O772" t="s">
        <v>88</v>
      </c>
      <c r="P772" t="s">
        <v>88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181</v>
      </c>
      <c r="AG772">
        <v>0.96</v>
      </c>
      <c r="AH772">
        <v>2</v>
      </c>
      <c r="AI772">
        <v>85263795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85263805</v>
      </c>
      <c r="C773">
        <v>85263788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869</v>
      </c>
      <c r="J773" t="s">
        <v>870</v>
      </c>
      <c r="K773" t="s">
        <v>871</v>
      </c>
      <c r="L773">
        <v>1346</v>
      </c>
      <c r="N773">
        <v>1009</v>
      </c>
      <c r="O773" t="s">
        <v>88</v>
      </c>
      <c r="P773" t="s">
        <v>88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181</v>
      </c>
      <c r="AG773">
        <v>0.55</v>
      </c>
      <c r="AH773">
        <v>2</v>
      </c>
      <c r="AI773">
        <v>85263796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85263806</v>
      </c>
      <c r="C774">
        <v>85263788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275</v>
      </c>
      <c r="J774" t="s">
        <v>181</v>
      </c>
      <c r="K774" t="s">
        <v>276</v>
      </c>
      <c r="L774">
        <v>3277935</v>
      </c>
      <c r="N774">
        <v>1013</v>
      </c>
      <c r="O774" t="s">
        <v>70</v>
      </c>
      <c r="P774" t="s">
        <v>70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181</v>
      </c>
      <c r="AG774">
        <v>2</v>
      </c>
      <c r="AH774">
        <v>2</v>
      </c>
      <c r="AI774">
        <v>85263797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85263819</v>
      </c>
      <c r="C775">
        <v>85263808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799</v>
      </c>
      <c r="J775" t="s">
        <v>181</v>
      </c>
      <c r="K775" t="s">
        <v>800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392</v>
      </c>
      <c r="AG775">
        <v>42.444</v>
      </c>
      <c r="AH775">
        <v>2</v>
      </c>
      <c r="AI775">
        <v>85263809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85263820</v>
      </c>
      <c r="C776">
        <v>85263808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754</v>
      </c>
      <c r="J776" t="s">
        <v>181</v>
      </c>
      <c r="K776" t="s">
        <v>755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392</v>
      </c>
      <c r="AG776">
        <v>0.864</v>
      </c>
      <c r="AH776">
        <v>2</v>
      </c>
      <c r="AI776">
        <v>85263810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85263821</v>
      </c>
      <c r="C777">
        <v>85263808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55</v>
      </c>
      <c r="J777" t="s">
        <v>763</v>
      </c>
      <c r="K777" t="s">
        <v>56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392</v>
      </c>
      <c r="AG777">
        <v>0.432</v>
      </c>
      <c r="AH777">
        <v>2</v>
      </c>
      <c r="AI777">
        <v>85263811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85263822</v>
      </c>
      <c r="C778">
        <v>85263808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83</v>
      </c>
      <c r="J778" t="s">
        <v>757</v>
      </c>
      <c r="K778" t="s">
        <v>84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392</v>
      </c>
      <c r="AG778">
        <v>0.432</v>
      </c>
      <c r="AH778">
        <v>2</v>
      </c>
      <c r="AI778">
        <v>85263812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85263823</v>
      </c>
      <c r="C779">
        <v>85263808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843</v>
      </c>
      <c r="J779" t="s">
        <v>844</v>
      </c>
      <c r="K779" t="s">
        <v>845</v>
      </c>
      <c r="L779">
        <v>1301</v>
      </c>
      <c r="N779">
        <v>1003</v>
      </c>
      <c r="O779" t="s">
        <v>494</v>
      </c>
      <c r="P779" t="s">
        <v>494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181</v>
      </c>
      <c r="AG779">
        <v>33.33</v>
      </c>
      <c r="AH779">
        <v>2</v>
      </c>
      <c r="AI779">
        <v>85263813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85263824</v>
      </c>
      <c r="C780">
        <v>85263808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872</v>
      </c>
      <c r="J780" t="s">
        <v>873</v>
      </c>
      <c r="K780" t="s">
        <v>874</v>
      </c>
      <c r="L780">
        <v>1348</v>
      </c>
      <c r="N780">
        <v>1009</v>
      </c>
      <c r="O780" t="s">
        <v>252</v>
      </c>
      <c r="P780" t="s">
        <v>252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181</v>
      </c>
      <c r="AG780">
        <v>0.00157</v>
      </c>
      <c r="AH780">
        <v>2</v>
      </c>
      <c r="AI780">
        <v>85263814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85263825</v>
      </c>
      <c r="C781">
        <v>85263808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807</v>
      </c>
      <c r="J781" t="s">
        <v>808</v>
      </c>
      <c r="K781" t="s">
        <v>809</v>
      </c>
      <c r="L781">
        <v>1346</v>
      </c>
      <c r="N781">
        <v>1009</v>
      </c>
      <c r="O781" t="s">
        <v>88</v>
      </c>
      <c r="P781" t="s">
        <v>88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181</v>
      </c>
      <c r="AG781">
        <v>0.02</v>
      </c>
      <c r="AH781">
        <v>2</v>
      </c>
      <c r="AI781">
        <v>85263815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85263826</v>
      </c>
      <c r="C782">
        <v>85263808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875</v>
      </c>
      <c r="J782" t="s">
        <v>876</v>
      </c>
      <c r="K782" t="s">
        <v>877</v>
      </c>
      <c r="L782">
        <v>1425</v>
      </c>
      <c r="N782">
        <v>1013</v>
      </c>
      <c r="O782" t="s">
        <v>418</v>
      </c>
      <c r="P782" t="s">
        <v>418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181</v>
      </c>
      <c r="AG782">
        <v>0.05</v>
      </c>
      <c r="AH782">
        <v>2</v>
      </c>
      <c r="AI782">
        <v>85263816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85263827</v>
      </c>
      <c r="C783">
        <v>85263808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878</v>
      </c>
      <c r="J783" t="s">
        <v>879</v>
      </c>
      <c r="K783" t="s">
        <v>880</v>
      </c>
      <c r="L783">
        <v>1407</v>
      </c>
      <c r="N783">
        <v>1013</v>
      </c>
      <c r="O783" t="s">
        <v>881</v>
      </c>
      <c r="P783" t="s">
        <v>881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181</v>
      </c>
      <c r="AG783">
        <v>0.0122</v>
      </c>
      <c r="AH783">
        <v>2</v>
      </c>
      <c r="AI783">
        <v>85263817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85263828</v>
      </c>
      <c r="C784">
        <v>85263808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275</v>
      </c>
      <c r="J784" t="s">
        <v>181</v>
      </c>
      <c r="K784" t="s">
        <v>276</v>
      </c>
      <c r="L784">
        <v>3277935</v>
      </c>
      <c r="N784">
        <v>1013</v>
      </c>
      <c r="O784" t="s">
        <v>70</v>
      </c>
      <c r="P784" t="s">
        <v>70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181</v>
      </c>
      <c r="AG784">
        <v>2</v>
      </c>
      <c r="AH784">
        <v>2</v>
      </c>
      <c r="AI784">
        <v>85263818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85263819</v>
      </c>
      <c r="C785">
        <v>85263808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799</v>
      </c>
      <c r="J785" t="s">
        <v>181</v>
      </c>
      <c r="K785" t="s">
        <v>800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392</v>
      </c>
      <c r="AG785">
        <v>42.444</v>
      </c>
      <c r="AH785">
        <v>2</v>
      </c>
      <c r="AI785">
        <v>85263809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85263820</v>
      </c>
      <c r="C786">
        <v>85263808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754</v>
      </c>
      <c r="J786" t="s">
        <v>181</v>
      </c>
      <c r="K786" t="s">
        <v>755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392</v>
      </c>
      <c r="AG786">
        <v>0.864</v>
      </c>
      <c r="AH786">
        <v>2</v>
      </c>
      <c r="AI786">
        <v>85263810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85263821</v>
      </c>
      <c r="C787">
        <v>85263808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55</v>
      </c>
      <c r="J787" t="s">
        <v>763</v>
      </c>
      <c r="K787" t="s">
        <v>56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392</v>
      </c>
      <c r="AG787">
        <v>0.432</v>
      </c>
      <c r="AH787">
        <v>2</v>
      </c>
      <c r="AI787">
        <v>85263811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85263822</v>
      </c>
      <c r="C788">
        <v>85263808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83</v>
      </c>
      <c r="J788" t="s">
        <v>757</v>
      </c>
      <c r="K788" t="s">
        <v>84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392</v>
      </c>
      <c r="AG788">
        <v>0.432</v>
      </c>
      <c r="AH788">
        <v>2</v>
      </c>
      <c r="AI788">
        <v>85263812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85263823</v>
      </c>
      <c r="C789">
        <v>85263808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843</v>
      </c>
      <c r="J789" t="s">
        <v>844</v>
      </c>
      <c r="K789" t="s">
        <v>845</v>
      </c>
      <c r="L789">
        <v>1301</v>
      </c>
      <c r="N789">
        <v>1003</v>
      </c>
      <c r="O789" t="s">
        <v>494</v>
      </c>
      <c r="P789" t="s">
        <v>494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181</v>
      </c>
      <c r="AG789">
        <v>33.33</v>
      </c>
      <c r="AH789">
        <v>2</v>
      </c>
      <c r="AI789">
        <v>85263813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85263824</v>
      </c>
      <c r="C790">
        <v>85263808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872</v>
      </c>
      <c r="J790" t="s">
        <v>873</v>
      </c>
      <c r="K790" t="s">
        <v>874</v>
      </c>
      <c r="L790">
        <v>1348</v>
      </c>
      <c r="N790">
        <v>1009</v>
      </c>
      <c r="O790" t="s">
        <v>252</v>
      </c>
      <c r="P790" t="s">
        <v>252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181</v>
      </c>
      <c r="AG790">
        <v>0.00157</v>
      </c>
      <c r="AH790">
        <v>2</v>
      </c>
      <c r="AI790">
        <v>85263814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85263825</v>
      </c>
      <c r="C791">
        <v>85263808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807</v>
      </c>
      <c r="J791" t="s">
        <v>808</v>
      </c>
      <c r="K791" t="s">
        <v>809</v>
      </c>
      <c r="L791">
        <v>1346</v>
      </c>
      <c r="N791">
        <v>1009</v>
      </c>
      <c r="O791" t="s">
        <v>88</v>
      </c>
      <c r="P791" t="s">
        <v>88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181</v>
      </c>
      <c r="AG791">
        <v>0.02</v>
      </c>
      <c r="AH791">
        <v>2</v>
      </c>
      <c r="AI791">
        <v>85263815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85263826</v>
      </c>
      <c r="C792">
        <v>85263808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875</v>
      </c>
      <c r="J792" t="s">
        <v>876</v>
      </c>
      <c r="K792" t="s">
        <v>877</v>
      </c>
      <c r="L792">
        <v>1425</v>
      </c>
      <c r="N792">
        <v>1013</v>
      </c>
      <c r="O792" t="s">
        <v>418</v>
      </c>
      <c r="P792" t="s">
        <v>418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181</v>
      </c>
      <c r="AG792">
        <v>0.05</v>
      </c>
      <c r="AH792">
        <v>2</v>
      </c>
      <c r="AI792">
        <v>85263816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85263827</v>
      </c>
      <c r="C793">
        <v>85263808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878</v>
      </c>
      <c r="J793" t="s">
        <v>879</v>
      </c>
      <c r="K793" t="s">
        <v>880</v>
      </c>
      <c r="L793">
        <v>1407</v>
      </c>
      <c r="N793">
        <v>1013</v>
      </c>
      <c r="O793" t="s">
        <v>881</v>
      </c>
      <c r="P793" t="s">
        <v>881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181</v>
      </c>
      <c r="AG793">
        <v>0.0122</v>
      </c>
      <c r="AH793">
        <v>2</v>
      </c>
      <c r="AI793">
        <v>85263817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85263828</v>
      </c>
      <c r="C794">
        <v>85263808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275</v>
      </c>
      <c r="J794" t="s">
        <v>181</v>
      </c>
      <c r="K794" t="s">
        <v>276</v>
      </c>
      <c r="L794">
        <v>3277935</v>
      </c>
      <c r="N794">
        <v>1013</v>
      </c>
      <c r="O794" t="s">
        <v>70</v>
      </c>
      <c r="P794" t="s">
        <v>70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181</v>
      </c>
      <c r="AG794">
        <v>2</v>
      </c>
      <c r="AH794">
        <v>2</v>
      </c>
      <c r="AI794">
        <v>85263818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85263842</v>
      </c>
      <c r="C795">
        <v>85263830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799</v>
      </c>
      <c r="J795" t="s">
        <v>181</v>
      </c>
      <c r="K795" t="s">
        <v>800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213</v>
      </c>
      <c r="AG795">
        <v>19.4304</v>
      </c>
      <c r="AH795">
        <v>2</v>
      </c>
      <c r="AI795">
        <v>85263831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85263843</v>
      </c>
      <c r="C796">
        <v>85263830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754</v>
      </c>
      <c r="J796" t="s">
        <v>181</v>
      </c>
      <c r="K796" t="s">
        <v>755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213</v>
      </c>
      <c r="AG796">
        <v>0.552</v>
      </c>
      <c r="AH796">
        <v>2</v>
      </c>
      <c r="AI796">
        <v>85263832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85263844</v>
      </c>
      <c r="C797">
        <v>85263830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55</v>
      </c>
      <c r="J797" t="s">
        <v>763</v>
      </c>
      <c r="K797" t="s">
        <v>56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213</v>
      </c>
      <c r="AG797">
        <v>0.276</v>
      </c>
      <c r="AH797">
        <v>2</v>
      </c>
      <c r="AI797">
        <v>85263833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85263845</v>
      </c>
      <c r="C798">
        <v>85263830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882</v>
      </c>
      <c r="J798" t="s">
        <v>883</v>
      </c>
      <c r="K798" t="s">
        <v>884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213</v>
      </c>
      <c r="AG798">
        <v>4.6092</v>
      </c>
      <c r="AH798">
        <v>2</v>
      </c>
      <c r="AI798">
        <v>85263834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85263846</v>
      </c>
      <c r="C799">
        <v>85263830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885</v>
      </c>
      <c r="J799" t="s">
        <v>886</v>
      </c>
      <c r="K799" t="s">
        <v>887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213</v>
      </c>
      <c r="AG799">
        <v>4.6092</v>
      </c>
      <c r="AH799">
        <v>2</v>
      </c>
      <c r="AI799">
        <v>85263835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85263847</v>
      </c>
      <c r="C800">
        <v>85263830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83</v>
      </c>
      <c r="J800" t="s">
        <v>757</v>
      </c>
      <c r="K800" t="s">
        <v>84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213</v>
      </c>
      <c r="AG800">
        <v>0.276</v>
      </c>
      <c r="AH800">
        <v>2</v>
      </c>
      <c r="AI800">
        <v>85263836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85263848</v>
      </c>
      <c r="C801">
        <v>85263830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888</v>
      </c>
      <c r="J801" t="s">
        <v>889</v>
      </c>
      <c r="K801" t="s">
        <v>890</v>
      </c>
      <c r="L801">
        <v>1302</v>
      </c>
      <c r="N801">
        <v>1003</v>
      </c>
      <c r="O801" t="s">
        <v>891</v>
      </c>
      <c r="P801" t="s">
        <v>891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181</v>
      </c>
      <c r="AG801">
        <v>0.245</v>
      </c>
      <c r="AH801">
        <v>2</v>
      </c>
      <c r="AI801">
        <v>85263837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85263849</v>
      </c>
      <c r="C802">
        <v>85263830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892</v>
      </c>
      <c r="J802" t="s">
        <v>893</v>
      </c>
      <c r="K802" t="s">
        <v>894</v>
      </c>
      <c r="L802">
        <v>1348</v>
      </c>
      <c r="N802">
        <v>1009</v>
      </c>
      <c r="O802" t="s">
        <v>252</v>
      </c>
      <c r="P802" t="s">
        <v>252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181</v>
      </c>
      <c r="AG802">
        <v>0.00062</v>
      </c>
      <c r="AH802">
        <v>2</v>
      </c>
      <c r="AI802">
        <v>85263838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85263850</v>
      </c>
      <c r="C803">
        <v>85263830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895</v>
      </c>
      <c r="J803" t="s">
        <v>896</v>
      </c>
      <c r="K803" t="s">
        <v>897</v>
      </c>
      <c r="L803">
        <v>1346</v>
      </c>
      <c r="N803">
        <v>1009</v>
      </c>
      <c r="O803" t="s">
        <v>88</v>
      </c>
      <c r="P803" t="s">
        <v>88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181</v>
      </c>
      <c r="AG803">
        <v>0.25</v>
      </c>
      <c r="AH803">
        <v>2</v>
      </c>
      <c r="AI803">
        <v>85263839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85263851</v>
      </c>
      <c r="C804">
        <v>85263830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898</v>
      </c>
      <c r="J804" t="s">
        <v>899</v>
      </c>
      <c r="K804" t="s">
        <v>900</v>
      </c>
      <c r="L804">
        <v>1348</v>
      </c>
      <c r="N804">
        <v>1009</v>
      </c>
      <c r="O804" t="s">
        <v>252</v>
      </c>
      <c r="P804" t="s">
        <v>252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181</v>
      </c>
      <c r="AG804">
        <v>0.00072</v>
      </c>
      <c r="AH804">
        <v>2</v>
      </c>
      <c r="AI804">
        <v>85263840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85263852</v>
      </c>
      <c r="C805">
        <v>85263830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275</v>
      </c>
      <c r="J805" t="s">
        <v>181</v>
      </c>
      <c r="K805" t="s">
        <v>276</v>
      </c>
      <c r="L805">
        <v>3277935</v>
      </c>
      <c r="N805">
        <v>1013</v>
      </c>
      <c r="O805" t="s">
        <v>70</v>
      </c>
      <c r="P805" t="s">
        <v>70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181</v>
      </c>
      <c r="AG805">
        <v>2</v>
      </c>
      <c r="AH805">
        <v>2</v>
      </c>
      <c r="AI805">
        <v>85263841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85263842</v>
      </c>
      <c r="C806">
        <v>85263830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799</v>
      </c>
      <c r="J806" t="s">
        <v>181</v>
      </c>
      <c r="K806" t="s">
        <v>800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213</v>
      </c>
      <c r="AG806">
        <v>19.4304</v>
      </c>
      <c r="AH806">
        <v>2</v>
      </c>
      <c r="AI806">
        <v>85263831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85263843</v>
      </c>
      <c r="C807">
        <v>85263830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754</v>
      </c>
      <c r="J807" t="s">
        <v>181</v>
      </c>
      <c r="K807" t="s">
        <v>755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213</v>
      </c>
      <c r="AG807">
        <v>0.552</v>
      </c>
      <c r="AH807">
        <v>2</v>
      </c>
      <c r="AI807">
        <v>85263832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85263844</v>
      </c>
      <c r="C808">
        <v>85263830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55</v>
      </c>
      <c r="J808" t="s">
        <v>763</v>
      </c>
      <c r="K808" t="s">
        <v>56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213</v>
      </c>
      <c r="AG808">
        <v>0.276</v>
      </c>
      <c r="AH808">
        <v>2</v>
      </c>
      <c r="AI808">
        <v>85263833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85263845</v>
      </c>
      <c r="C809">
        <v>85263830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882</v>
      </c>
      <c r="J809" t="s">
        <v>883</v>
      </c>
      <c r="K809" t="s">
        <v>884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213</v>
      </c>
      <c r="AG809">
        <v>4.6092</v>
      </c>
      <c r="AH809">
        <v>2</v>
      </c>
      <c r="AI809">
        <v>85263834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85263846</v>
      </c>
      <c r="C810">
        <v>85263830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885</v>
      </c>
      <c r="J810" t="s">
        <v>886</v>
      </c>
      <c r="K810" t="s">
        <v>887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213</v>
      </c>
      <c r="AG810">
        <v>4.6092</v>
      </c>
      <c r="AH810">
        <v>2</v>
      </c>
      <c r="AI810">
        <v>85263835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85263847</v>
      </c>
      <c r="C811">
        <v>85263830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83</v>
      </c>
      <c r="J811" t="s">
        <v>757</v>
      </c>
      <c r="K811" t="s">
        <v>84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213</v>
      </c>
      <c r="AG811">
        <v>0.276</v>
      </c>
      <c r="AH811">
        <v>2</v>
      </c>
      <c r="AI811">
        <v>85263836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85263848</v>
      </c>
      <c r="C812">
        <v>85263830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888</v>
      </c>
      <c r="J812" t="s">
        <v>889</v>
      </c>
      <c r="K812" t="s">
        <v>890</v>
      </c>
      <c r="L812">
        <v>1302</v>
      </c>
      <c r="N812">
        <v>1003</v>
      </c>
      <c r="O812" t="s">
        <v>891</v>
      </c>
      <c r="P812" t="s">
        <v>891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181</v>
      </c>
      <c r="AG812">
        <v>0.245</v>
      </c>
      <c r="AH812">
        <v>2</v>
      </c>
      <c r="AI812">
        <v>85263837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85263849</v>
      </c>
      <c r="C813">
        <v>85263830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892</v>
      </c>
      <c r="J813" t="s">
        <v>893</v>
      </c>
      <c r="K813" t="s">
        <v>894</v>
      </c>
      <c r="L813">
        <v>1348</v>
      </c>
      <c r="N813">
        <v>1009</v>
      </c>
      <c r="O813" t="s">
        <v>252</v>
      </c>
      <c r="P813" t="s">
        <v>252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181</v>
      </c>
      <c r="AG813">
        <v>0.00062</v>
      </c>
      <c r="AH813">
        <v>2</v>
      </c>
      <c r="AI813">
        <v>85263838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85263850</v>
      </c>
      <c r="C814">
        <v>85263830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895</v>
      </c>
      <c r="J814" t="s">
        <v>896</v>
      </c>
      <c r="K814" t="s">
        <v>897</v>
      </c>
      <c r="L814">
        <v>1346</v>
      </c>
      <c r="N814">
        <v>1009</v>
      </c>
      <c r="O814" t="s">
        <v>88</v>
      </c>
      <c r="P814" t="s">
        <v>88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181</v>
      </c>
      <c r="AG814">
        <v>0.25</v>
      </c>
      <c r="AH814">
        <v>2</v>
      </c>
      <c r="AI814">
        <v>85263839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85263851</v>
      </c>
      <c r="C815">
        <v>85263830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898</v>
      </c>
      <c r="J815" t="s">
        <v>899</v>
      </c>
      <c r="K815" t="s">
        <v>900</v>
      </c>
      <c r="L815">
        <v>1348</v>
      </c>
      <c r="N815">
        <v>1009</v>
      </c>
      <c r="O815" t="s">
        <v>252</v>
      </c>
      <c r="P815" t="s">
        <v>252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181</v>
      </c>
      <c r="AG815">
        <v>0.00072</v>
      </c>
      <c r="AH815">
        <v>2</v>
      </c>
      <c r="AI815">
        <v>85263840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85263852</v>
      </c>
      <c r="C816">
        <v>85263830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275</v>
      </c>
      <c r="J816" t="s">
        <v>181</v>
      </c>
      <c r="K816" t="s">
        <v>276</v>
      </c>
      <c r="L816">
        <v>3277935</v>
      </c>
      <c r="N816">
        <v>1013</v>
      </c>
      <c r="O816" t="s">
        <v>70</v>
      </c>
      <c r="P816" t="s">
        <v>70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181</v>
      </c>
      <c r="AG816">
        <v>2</v>
      </c>
      <c r="AH816">
        <v>2</v>
      </c>
      <c r="AI816">
        <v>85263841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85263866</v>
      </c>
      <c r="C817">
        <v>85263854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799</v>
      </c>
      <c r="J817" t="s">
        <v>181</v>
      </c>
      <c r="K817" t="s">
        <v>800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392</v>
      </c>
      <c r="AG817">
        <v>55.512</v>
      </c>
      <c r="AH817">
        <v>2</v>
      </c>
      <c r="AI817">
        <v>85263855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85263867</v>
      </c>
      <c r="C818">
        <v>85263854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754</v>
      </c>
      <c r="J818" t="s">
        <v>181</v>
      </c>
      <c r="K818" t="s">
        <v>755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392</v>
      </c>
      <c r="AG818">
        <v>2.079</v>
      </c>
      <c r="AH818">
        <v>2</v>
      </c>
      <c r="AI818">
        <v>85263856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85263868</v>
      </c>
      <c r="C819">
        <v>85263854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55</v>
      </c>
      <c r="J819" t="s">
        <v>763</v>
      </c>
      <c r="K819" t="s">
        <v>56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392</v>
      </c>
      <c r="AG819">
        <v>1.0395</v>
      </c>
      <c r="AH819">
        <v>2</v>
      </c>
      <c r="AI819">
        <v>85263857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85263869</v>
      </c>
      <c r="C820">
        <v>85263854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83</v>
      </c>
      <c r="J820" t="s">
        <v>757</v>
      </c>
      <c r="K820" t="s">
        <v>84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392</v>
      </c>
      <c r="AG820">
        <v>1.0395</v>
      </c>
      <c r="AH820">
        <v>2</v>
      </c>
      <c r="AI820">
        <v>85263858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85263870</v>
      </c>
      <c r="C821">
        <v>85263854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777</v>
      </c>
      <c r="J821" t="s">
        <v>778</v>
      </c>
      <c r="K821" t="s">
        <v>779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392</v>
      </c>
      <c r="AG821">
        <v>6.669</v>
      </c>
      <c r="AH821">
        <v>2</v>
      </c>
      <c r="AI821">
        <v>85263859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85263871</v>
      </c>
      <c r="C822">
        <v>85263854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863</v>
      </c>
      <c r="J822" t="s">
        <v>864</v>
      </c>
      <c r="K822" t="s">
        <v>865</v>
      </c>
      <c r="L822">
        <v>1346</v>
      </c>
      <c r="N822">
        <v>1009</v>
      </c>
      <c r="O822" t="s">
        <v>88</v>
      </c>
      <c r="P822" t="s">
        <v>88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181</v>
      </c>
      <c r="AG822">
        <v>0.99</v>
      </c>
      <c r="AH822">
        <v>2</v>
      </c>
      <c r="AI822">
        <v>85263860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85263872</v>
      </c>
      <c r="C823">
        <v>85263854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780</v>
      </c>
      <c r="J823" t="s">
        <v>781</v>
      </c>
      <c r="K823" t="s">
        <v>782</v>
      </c>
      <c r="L823">
        <v>1383</v>
      </c>
      <c r="N823">
        <v>1013</v>
      </c>
      <c r="O823" t="s">
        <v>783</v>
      </c>
      <c r="P823" t="s">
        <v>783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181</v>
      </c>
      <c r="AG823">
        <v>2.5428</v>
      </c>
      <c r="AH823">
        <v>2</v>
      </c>
      <c r="AI823">
        <v>85263861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85263873</v>
      </c>
      <c r="C824">
        <v>85263854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784</v>
      </c>
      <c r="J824" t="s">
        <v>785</v>
      </c>
      <c r="K824" t="s">
        <v>786</v>
      </c>
      <c r="L824">
        <v>1346</v>
      </c>
      <c r="N824">
        <v>1009</v>
      </c>
      <c r="O824" t="s">
        <v>88</v>
      </c>
      <c r="P824" t="s">
        <v>88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181</v>
      </c>
      <c r="AG824">
        <v>3</v>
      </c>
      <c r="AH824">
        <v>2</v>
      </c>
      <c r="AI824">
        <v>85263862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85263874</v>
      </c>
      <c r="C825">
        <v>85263854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866</v>
      </c>
      <c r="J825" t="s">
        <v>867</v>
      </c>
      <c r="K825" t="s">
        <v>868</v>
      </c>
      <c r="L825">
        <v>1348</v>
      </c>
      <c r="N825">
        <v>1009</v>
      </c>
      <c r="O825" t="s">
        <v>252</v>
      </c>
      <c r="P825" t="s">
        <v>252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181</v>
      </c>
      <c r="AG825">
        <v>0.00155</v>
      </c>
      <c r="AH825">
        <v>2</v>
      </c>
      <c r="AI825">
        <v>85263863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85263875</v>
      </c>
      <c r="C826">
        <v>85263854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807</v>
      </c>
      <c r="J826" t="s">
        <v>808</v>
      </c>
      <c r="K826" t="s">
        <v>809</v>
      </c>
      <c r="L826">
        <v>1346</v>
      </c>
      <c r="N826">
        <v>1009</v>
      </c>
      <c r="O826" t="s">
        <v>88</v>
      </c>
      <c r="P826" t="s">
        <v>88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181</v>
      </c>
      <c r="AG826">
        <v>0.1</v>
      </c>
      <c r="AH826">
        <v>2</v>
      </c>
      <c r="AI826">
        <v>85263864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85263876</v>
      </c>
      <c r="C827">
        <v>85263854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275</v>
      </c>
      <c r="J827" t="s">
        <v>181</v>
      </c>
      <c r="K827" t="s">
        <v>276</v>
      </c>
      <c r="L827">
        <v>3277935</v>
      </c>
      <c r="N827">
        <v>1013</v>
      </c>
      <c r="O827" t="s">
        <v>70</v>
      </c>
      <c r="P827" t="s">
        <v>70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181</v>
      </c>
      <c r="AG827">
        <v>2</v>
      </c>
      <c r="AH827">
        <v>2</v>
      </c>
      <c r="AI827">
        <v>85263865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85263866</v>
      </c>
      <c r="C828">
        <v>85263854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799</v>
      </c>
      <c r="J828" t="s">
        <v>181</v>
      </c>
      <c r="K828" t="s">
        <v>800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392</v>
      </c>
      <c r="AG828">
        <v>55.512</v>
      </c>
      <c r="AH828">
        <v>2</v>
      </c>
      <c r="AI828">
        <v>85263855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85263867</v>
      </c>
      <c r="C829">
        <v>85263854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754</v>
      </c>
      <c r="J829" t="s">
        <v>181</v>
      </c>
      <c r="K829" t="s">
        <v>755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392</v>
      </c>
      <c r="AG829">
        <v>2.079</v>
      </c>
      <c r="AH829">
        <v>2</v>
      </c>
      <c r="AI829">
        <v>85263856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85263868</v>
      </c>
      <c r="C830">
        <v>85263854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55</v>
      </c>
      <c r="J830" t="s">
        <v>763</v>
      </c>
      <c r="K830" t="s">
        <v>56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392</v>
      </c>
      <c r="AG830">
        <v>1.0395</v>
      </c>
      <c r="AH830">
        <v>2</v>
      </c>
      <c r="AI830">
        <v>85263857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85263869</v>
      </c>
      <c r="C831">
        <v>85263854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83</v>
      </c>
      <c r="J831" t="s">
        <v>757</v>
      </c>
      <c r="K831" t="s">
        <v>84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392</v>
      </c>
      <c r="AG831">
        <v>1.0395</v>
      </c>
      <c r="AH831">
        <v>2</v>
      </c>
      <c r="AI831">
        <v>85263858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85263870</v>
      </c>
      <c r="C832">
        <v>85263854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777</v>
      </c>
      <c r="J832" t="s">
        <v>778</v>
      </c>
      <c r="K832" t="s">
        <v>779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392</v>
      </c>
      <c r="AG832">
        <v>6.669</v>
      </c>
      <c r="AH832">
        <v>2</v>
      </c>
      <c r="AI832">
        <v>85263859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85263871</v>
      </c>
      <c r="C833">
        <v>85263854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863</v>
      </c>
      <c r="J833" t="s">
        <v>864</v>
      </c>
      <c r="K833" t="s">
        <v>865</v>
      </c>
      <c r="L833">
        <v>1346</v>
      </c>
      <c r="N833">
        <v>1009</v>
      </c>
      <c r="O833" t="s">
        <v>88</v>
      </c>
      <c r="P833" t="s">
        <v>88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181</v>
      </c>
      <c r="AG833">
        <v>0.99</v>
      </c>
      <c r="AH833">
        <v>2</v>
      </c>
      <c r="AI833">
        <v>85263860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85263872</v>
      </c>
      <c r="C834">
        <v>85263854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780</v>
      </c>
      <c r="J834" t="s">
        <v>781</v>
      </c>
      <c r="K834" t="s">
        <v>782</v>
      </c>
      <c r="L834">
        <v>1383</v>
      </c>
      <c r="N834">
        <v>1013</v>
      </c>
      <c r="O834" t="s">
        <v>783</v>
      </c>
      <c r="P834" t="s">
        <v>783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181</v>
      </c>
      <c r="AG834">
        <v>2.5428</v>
      </c>
      <c r="AH834">
        <v>2</v>
      </c>
      <c r="AI834">
        <v>85263861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85263873</v>
      </c>
      <c r="C835">
        <v>85263854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784</v>
      </c>
      <c r="J835" t="s">
        <v>785</v>
      </c>
      <c r="K835" t="s">
        <v>786</v>
      </c>
      <c r="L835">
        <v>1346</v>
      </c>
      <c r="N835">
        <v>1009</v>
      </c>
      <c r="O835" t="s">
        <v>88</v>
      </c>
      <c r="P835" t="s">
        <v>88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181</v>
      </c>
      <c r="AG835">
        <v>3</v>
      </c>
      <c r="AH835">
        <v>2</v>
      </c>
      <c r="AI835">
        <v>85263862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85263874</v>
      </c>
      <c r="C836">
        <v>85263854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866</v>
      </c>
      <c r="J836" t="s">
        <v>867</v>
      </c>
      <c r="K836" t="s">
        <v>868</v>
      </c>
      <c r="L836">
        <v>1348</v>
      </c>
      <c r="N836">
        <v>1009</v>
      </c>
      <c r="O836" t="s">
        <v>252</v>
      </c>
      <c r="P836" t="s">
        <v>252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181</v>
      </c>
      <c r="AG836">
        <v>0.00155</v>
      </c>
      <c r="AH836">
        <v>2</v>
      </c>
      <c r="AI836">
        <v>85263863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85263875</v>
      </c>
      <c r="C837">
        <v>85263854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807</v>
      </c>
      <c r="J837" t="s">
        <v>808</v>
      </c>
      <c r="K837" t="s">
        <v>809</v>
      </c>
      <c r="L837">
        <v>1346</v>
      </c>
      <c r="N837">
        <v>1009</v>
      </c>
      <c r="O837" t="s">
        <v>88</v>
      </c>
      <c r="P837" t="s">
        <v>88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181</v>
      </c>
      <c r="AG837">
        <v>0.1</v>
      </c>
      <c r="AH837">
        <v>2</v>
      </c>
      <c r="AI837">
        <v>85263864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85263876</v>
      </c>
      <c r="C838">
        <v>85263854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275</v>
      </c>
      <c r="J838" t="s">
        <v>181</v>
      </c>
      <c r="K838" t="s">
        <v>276</v>
      </c>
      <c r="L838">
        <v>3277935</v>
      </c>
      <c r="N838">
        <v>1013</v>
      </c>
      <c r="O838" t="s">
        <v>70</v>
      </c>
      <c r="P838" t="s">
        <v>70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181</v>
      </c>
      <c r="AG838">
        <v>2</v>
      </c>
      <c r="AH838">
        <v>2</v>
      </c>
      <c r="AI838">
        <v>85263865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85263887</v>
      </c>
      <c r="C839">
        <v>85263878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901</v>
      </c>
      <c r="J839" t="s">
        <v>181</v>
      </c>
      <c r="K839" t="s">
        <v>902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370</v>
      </c>
      <c r="AG839">
        <v>22.08</v>
      </c>
      <c r="AH839">
        <v>2</v>
      </c>
      <c r="AI839">
        <v>85263879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85263888</v>
      </c>
      <c r="C840">
        <v>85263878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754</v>
      </c>
      <c r="J840" t="s">
        <v>181</v>
      </c>
      <c r="K840" t="s">
        <v>755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370</v>
      </c>
      <c r="AG840">
        <v>0.069</v>
      </c>
      <c r="AH840">
        <v>2</v>
      </c>
      <c r="AI840">
        <v>85263880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85263889</v>
      </c>
      <c r="C841">
        <v>85263878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903</v>
      </c>
      <c r="J841" t="s">
        <v>904</v>
      </c>
      <c r="K841" t="s">
        <v>905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370</v>
      </c>
      <c r="AG841">
        <v>0.0115</v>
      </c>
      <c r="AH841">
        <v>2</v>
      </c>
      <c r="AI841">
        <v>85263881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85263890</v>
      </c>
      <c r="C842">
        <v>85263878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83</v>
      </c>
      <c r="J842" t="s">
        <v>757</v>
      </c>
      <c r="K842" t="s">
        <v>84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370</v>
      </c>
      <c r="AG842">
        <v>0.0575</v>
      </c>
      <c r="AH842">
        <v>2</v>
      </c>
      <c r="AI842">
        <v>85263882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85263891</v>
      </c>
      <c r="C843">
        <v>85263878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907</v>
      </c>
      <c r="J843" t="s">
        <v>908</v>
      </c>
      <c r="K843" t="s">
        <v>909</v>
      </c>
      <c r="L843">
        <v>1346</v>
      </c>
      <c r="N843">
        <v>1009</v>
      </c>
      <c r="O843" t="s">
        <v>88</v>
      </c>
      <c r="P843" t="s">
        <v>88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181</v>
      </c>
      <c r="AG843">
        <v>0.24</v>
      </c>
      <c r="AH843">
        <v>2</v>
      </c>
      <c r="AI843">
        <v>85263883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85263892</v>
      </c>
      <c r="C844">
        <v>85263878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910</v>
      </c>
      <c r="J844" t="s">
        <v>911</v>
      </c>
      <c r="K844" t="s">
        <v>912</v>
      </c>
      <c r="L844">
        <v>1327</v>
      </c>
      <c r="N844">
        <v>1005</v>
      </c>
      <c r="O844" t="s">
        <v>913</v>
      </c>
      <c r="P844" t="s">
        <v>913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181</v>
      </c>
      <c r="AG844">
        <v>0.8</v>
      </c>
      <c r="AH844">
        <v>2</v>
      </c>
      <c r="AI844">
        <v>85263884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85263893</v>
      </c>
      <c r="C845">
        <v>85263878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91</v>
      </c>
      <c r="J845" t="s">
        <v>770</v>
      </c>
      <c r="K845" t="s">
        <v>92</v>
      </c>
      <c r="L845">
        <v>1346</v>
      </c>
      <c r="N845">
        <v>1009</v>
      </c>
      <c r="O845" t="s">
        <v>88</v>
      </c>
      <c r="P845" t="s">
        <v>88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181</v>
      </c>
      <c r="AG845">
        <v>0.21</v>
      </c>
      <c r="AH845">
        <v>2</v>
      </c>
      <c r="AI845">
        <v>85263885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85263894</v>
      </c>
      <c r="C846">
        <v>85263878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952</v>
      </c>
      <c r="J846" t="s">
        <v>181</v>
      </c>
      <c r="K846" t="s">
        <v>993</v>
      </c>
      <c r="L846">
        <v>1346</v>
      </c>
      <c r="N846">
        <v>1009</v>
      </c>
      <c r="O846" t="s">
        <v>88</v>
      </c>
      <c r="P846" t="s">
        <v>88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181</v>
      </c>
      <c r="AG846">
        <v>26.7</v>
      </c>
      <c r="AH846">
        <v>3</v>
      </c>
      <c r="AI846">
        <v>-1</v>
      </c>
      <c r="AJ846" t="s">
        <v>181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85263895</v>
      </c>
      <c r="C847">
        <v>85263878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994</v>
      </c>
      <c r="J847" t="s">
        <v>181</v>
      </c>
      <c r="K847" t="s">
        <v>995</v>
      </c>
      <c r="L847">
        <v>1348</v>
      </c>
      <c r="N847">
        <v>1009</v>
      </c>
      <c r="O847" t="s">
        <v>252</v>
      </c>
      <c r="P847" t="s">
        <v>252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181</v>
      </c>
      <c r="AG847">
        <v>0.0103</v>
      </c>
      <c r="AH847">
        <v>3</v>
      </c>
      <c r="AI847">
        <v>-1</v>
      </c>
      <c r="AJ847" t="s">
        <v>181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85263896</v>
      </c>
      <c r="C848">
        <v>85263878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914</v>
      </c>
      <c r="J848" t="s">
        <v>915</v>
      </c>
      <c r="K848" t="s">
        <v>916</v>
      </c>
      <c r="L848">
        <v>1348</v>
      </c>
      <c r="N848">
        <v>1009</v>
      </c>
      <c r="O848" t="s">
        <v>252</v>
      </c>
      <c r="P848" t="s">
        <v>252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181</v>
      </c>
      <c r="AG848">
        <v>0.005</v>
      </c>
      <c r="AH848">
        <v>2</v>
      </c>
      <c r="AI848">
        <v>85263886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85263887</v>
      </c>
      <c r="C849">
        <v>85263878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901</v>
      </c>
      <c r="J849" t="s">
        <v>181</v>
      </c>
      <c r="K849" t="s">
        <v>902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370</v>
      </c>
      <c r="AG849">
        <v>22.08</v>
      </c>
      <c r="AH849">
        <v>2</v>
      </c>
      <c r="AI849">
        <v>85263879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85263888</v>
      </c>
      <c r="C850">
        <v>85263878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754</v>
      </c>
      <c r="J850" t="s">
        <v>181</v>
      </c>
      <c r="K850" t="s">
        <v>755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370</v>
      </c>
      <c r="AG850">
        <v>0.069</v>
      </c>
      <c r="AH850">
        <v>2</v>
      </c>
      <c r="AI850">
        <v>85263880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85263889</v>
      </c>
      <c r="C851">
        <v>85263878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903</v>
      </c>
      <c r="J851" t="s">
        <v>904</v>
      </c>
      <c r="K851" t="s">
        <v>905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370</v>
      </c>
      <c r="AG851">
        <v>0.0115</v>
      </c>
      <c r="AH851">
        <v>2</v>
      </c>
      <c r="AI851">
        <v>85263881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85263890</v>
      </c>
      <c r="C852">
        <v>85263878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83</v>
      </c>
      <c r="J852" t="s">
        <v>757</v>
      </c>
      <c r="K852" t="s">
        <v>84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370</v>
      </c>
      <c r="AG852">
        <v>0.0575</v>
      </c>
      <c r="AH852">
        <v>2</v>
      </c>
      <c r="AI852">
        <v>85263882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85263891</v>
      </c>
      <c r="C853">
        <v>85263878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907</v>
      </c>
      <c r="J853" t="s">
        <v>908</v>
      </c>
      <c r="K853" t="s">
        <v>909</v>
      </c>
      <c r="L853">
        <v>1346</v>
      </c>
      <c r="N853">
        <v>1009</v>
      </c>
      <c r="O853" t="s">
        <v>88</v>
      </c>
      <c r="P853" t="s">
        <v>88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181</v>
      </c>
      <c r="AG853">
        <v>0.24</v>
      </c>
      <c r="AH853">
        <v>2</v>
      </c>
      <c r="AI853">
        <v>85263883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85263892</v>
      </c>
      <c r="C854">
        <v>85263878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910</v>
      </c>
      <c r="J854" t="s">
        <v>911</v>
      </c>
      <c r="K854" t="s">
        <v>912</v>
      </c>
      <c r="L854">
        <v>1327</v>
      </c>
      <c r="N854">
        <v>1005</v>
      </c>
      <c r="O854" t="s">
        <v>913</v>
      </c>
      <c r="P854" t="s">
        <v>913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181</v>
      </c>
      <c r="AG854">
        <v>0.8</v>
      </c>
      <c r="AH854">
        <v>2</v>
      </c>
      <c r="AI854">
        <v>85263884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85263893</v>
      </c>
      <c r="C855">
        <v>85263878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91</v>
      </c>
      <c r="J855" t="s">
        <v>770</v>
      </c>
      <c r="K855" t="s">
        <v>92</v>
      </c>
      <c r="L855">
        <v>1346</v>
      </c>
      <c r="N855">
        <v>1009</v>
      </c>
      <c r="O855" t="s">
        <v>88</v>
      </c>
      <c r="P855" t="s">
        <v>88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181</v>
      </c>
      <c r="AG855">
        <v>0.21</v>
      </c>
      <c r="AH855">
        <v>2</v>
      </c>
      <c r="AI855">
        <v>85263885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85263894</v>
      </c>
      <c r="C856">
        <v>85263878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952</v>
      </c>
      <c r="J856" t="s">
        <v>181</v>
      </c>
      <c r="K856" t="s">
        <v>993</v>
      </c>
      <c r="L856">
        <v>1346</v>
      </c>
      <c r="N856">
        <v>1009</v>
      </c>
      <c r="O856" t="s">
        <v>88</v>
      </c>
      <c r="P856" t="s">
        <v>88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181</v>
      </c>
      <c r="AG856">
        <v>26.7</v>
      </c>
      <c r="AH856">
        <v>3</v>
      </c>
      <c r="AI856">
        <v>-1</v>
      </c>
      <c r="AJ856" t="s">
        <v>181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85263895</v>
      </c>
      <c r="C857">
        <v>85263878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994</v>
      </c>
      <c r="J857" t="s">
        <v>181</v>
      </c>
      <c r="K857" t="s">
        <v>995</v>
      </c>
      <c r="L857">
        <v>1348</v>
      </c>
      <c r="N857">
        <v>1009</v>
      </c>
      <c r="O857" t="s">
        <v>252</v>
      </c>
      <c r="P857" t="s">
        <v>252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181</v>
      </c>
      <c r="AG857">
        <v>0.0103</v>
      </c>
      <c r="AH857">
        <v>3</v>
      </c>
      <c r="AI857">
        <v>-1</v>
      </c>
      <c r="AJ857" t="s">
        <v>181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85263896</v>
      </c>
      <c r="C858">
        <v>85263878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914</v>
      </c>
      <c r="J858" t="s">
        <v>915</v>
      </c>
      <c r="K858" t="s">
        <v>916</v>
      </c>
      <c r="L858">
        <v>1348</v>
      </c>
      <c r="N858">
        <v>1009</v>
      </c>
      <c r="O858" t="s">
        <v>252</v>
      </c>
      <c r="P858" t="s">
        <v>252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181</v>
      </c>
      <c r="AG858">
        <v>0.005</v>
      </c>
      <c r="AH858">
        <v>2</v>
      </c>
      <c r="AI858">
        <v>85263886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85263904</v>
      </c>
      <c r="C859">
        <v>85263897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917</v>
      </c>
      <c r="J859" t="s">
        <v>181</v>
      </c>
      <c r="K859" t="s">
        <v>918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370</v>
      </c>
      <c r="AG859">
        <v>24.38</v>
      </c>
      <c r="AH859">
        <v>2</v>
      </c>
      <c r="AI859">
        <v>85263898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85263905</v>
      </c>
      <c r="C860">
        <v>85263897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754</v>
      </c>
      <c r="J860" t="s">
        <v>181</v>
      </c>
      <c r="K860" t="s">
        <v>755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370</v>
      </c>
      <c r="AG860">
        <v>0.23</v>
      </c>
      <c r="AH860">
        <v>2</v>
      </c>
      <c r="AI860">
        <v>85263899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85263906</v>
      </c>
      <c r="C861">
        <v>85263897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919</v>
      </c>
      <c r="J861" t="s">
        <v>920</v>
      </c>
      <c r="K861" t="s">
        <v>921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370</v>
      </c>
      <c r="AG861">
        <v>2.2425</v>
      </c>
      <c r="AH861">
        <v>2</v>
      </c>
      <c r="AI861">
        <v>85263900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85263907</v>
      </c>
      <c r="C862">
        <v>85263897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83</v>
      </c>
      <c r="J862" t="s">
        <v>757</v>
      </c>
      <c r="K862" t="s">
        <v>84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370</v>
      </c>
      <c r="AG862">
        <v>0.23</v>
      </c>
      <c r="AH862">
        <v>2</v>
      </c>
      <c r="AI862">
        <v>85263901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85263908</v>
      </c>
      <c r="C863">
        <v>85263897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996</v>
      </c>
      <c r="J863" t="s">
        <v>181</v>
      </c>
      <c r="K863" t="s">
        <v>997</v>
      </c>
      <c r="L863">
        <v>1348</v>
      </c>
      <c r="N863">
        <v>1009</v>
      </c>
      <c r="O863" t="s">
        <v>252</v>
      </c>
      <c r="P863" t="s">
        <v>252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181</v>
      </c>
      <c r="AG863">
        <v>0.016</v>
      </c>
      <c r="AH863">
        <v>3</v>
      </c>
      <c r="AI863">
        <v>-1</v>
      </c>
      <c r="AJ863" t="s">
        <v>181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85263909</v>
      </c>
      <c r="C864">
        <v>85263897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998</v>
      </c>
      <c r="J864" t="s">
        <v>181</v>
      </c>
      <c r="K864" t="s">
        <v>999</v>
      </c>
      <c r="L864">
        <v>1348</v>
      </c>
      <c r="N864">
        <v>1009</v>
      </c>
      <c r="O864" t="s">
        <v>252</v>
      </c>
      <c r="P864" t="s">
        <v>252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181</v>
      </c>
      <c r="AG864">
        <v>0.24</v>
      </c>
      <c r="AH864">
        <v>3</v>
      </c>
      <c r="AI864">
        <v>-1</v>
      </c>
      <c r="AJ864" t="s">
        <v>181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85263910</v>
      </c>
      <c r="C865">
        <v>85263897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922</v>
      </c>
      <c r="J865" t="s">
        <v>923</v>
      </c>
      <c r="K865" t="s">
        <v>924</v>
      </c>
      <c r="L865">
        <v>1348</v>
      </c>
      <c r="N865">
        <v>1009</v>
      </c>
      <c r="O865" t="s">
        <v>252</v>
      </c>
      <c r="P865" t="s">
        <v>252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181</v>
      </c>
      <c r="AG865">
        <v>0.024</v>
      </c>
      <c r="AH865">
        <v>2</v>
      </c>
      <c r="AI865">
        <v>85263902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85263911</v>
      </c>
      <c r="C866">
        <v>85263897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91</v>
      </c>
      <c r="J866" t="s">
        <v>770</v>
      </c>
      <c r="K866" t="s">
        <v>92</v>
      </c>
      <c r="L866">
        <v>1346</v>
      </c>
      <c r="N866">
        <v>1009</v>
      </c>
      <c r="O866" t="s">
        <v>88</v>
      </c>
      <c r="P866" t="s">
        <v>88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181</v>
      </c>
      <c r="AG866">
        <v>0.1</v>
      </c>
      <c r="AH866">
        <v>2</v>
      </c>
      <c r="AI866">
        <v>85263903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85263904</v>
      </c>
      <c r="C867">
        <v>85263897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917</v>
      </c>
      <c r="J867" t="s">
        <v>181</v>
      </c>
      <c r="K867" t="s">
        <v>918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370</v>
      </c>
      <c r="AG867">
        <v>24.38</v>
      </c>
      <c r="AH867">
        <v>2</v>
      </c>
      <c r="AI867">
        <v>85263898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85263905</v>
      </c>
      <c r="C868">
        <v>85263897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754</v>
      </c>
      <c r="J868" t="s">
        <v>181</v>
      </c>
      <c r="K868" t="s">
        <v>755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370</v>
      </c>
      <c r="AG868">
        <v>0.23</v>
      </c>
      <c r="AH868">
        <v>2</v>
      </c>
      <c r="AI868">
        <v>85263899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85263906</v>
      </c>
      <c r="C869">
        <v>85263897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919</v>
      </c>
      <c r="J869" t="s">
        <v>920</v>
      </c>
      <c r="K869" t="s">
        <v>921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370</v>
      </c>
      <c r="AG869">
        <v>2.2425</v>
      </c>
      <c r="AH869">
        <v>2</v>
      </c>
      <c r="AI869">
        <v>85263900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85263907</v>
      </c>
      <c r="C870">
        <v>85263897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83</v>
      </c>
      <c r="J870" t="s">
        <v>757</v>
      </c>
      <c r="K870" t="s">
        <v>84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370</v>
      </c>
      <c r="AG870">
        <v>0.23</v>
      </c>
      <c r="AH870">
        <v>2</v>
      </c>
      <c r="AI870">
        <v>85263901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85263908</v>
      </c>
      <c r="C871">
        <v>85263897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996</v>
      </c>
      <c r="J871" t="s">
        <v>181</v>
      </c>
      <c r="K871" t="s">
        <v>997</v>
      </c>
      <c r="L871">
        <v>1348</v>
      </c>
      <c r="N871">
        <v>1009</v>
      </c>
      <c r="O871" t="s">
        <v>252</v>
      </c>
      <c r="P871" t="s">
        <v>252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181</v>
      </c>
      <c r="AG871">
        <v>0.016</v>
      </c>
      <c r="AH871">
        <v>3</v>
      </c>
      <c r="AI871">
        <v>-1</v>
      </c>
      <c r="AJ871" t="s">
        <v>181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85263909</v>
      </c>
      <c r="C872">
        <v>85263897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998</v>
      </c>
      <c r="J872" t="s">
        <v>181</v>
      </c>
      <c r="K872" t="s">
        <v>999</v>
      </c>
      <c r="L872">
        <v>1348</v>
      </c>
      <c r="N872">
        <v>1009</v>
      </c>
      <c r="O872" t="s">
        <v>252</v>
      </c>
      <c r="P872" t="s">
        <v>252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181</v>
      </c>
      <c r="AG872">
        <v>0.24</v>
      </c>
      <c r="AH872">
        <v>3</v>
      </c>
      <c r="AI872">
        <v>-1</v>
      </c>
      <c r="AJ872" t="s">
        <v>181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85263910</v>
      </c>
      <c r="C873">
        <v>85263897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922</v>
      </c>
      <c r="J873" t="s">
        <v>923</v>
      </c>
      <c r="K873" t="s">
        <v>924</v>
      </c>
      <c r="L873">
        <v>1348</v>
      </c>
      <c r="N873">
        <v>1009</v>
      </c>
      <c r="O873" t="s">
        <v>252</v>
      </c>
      <c r="P873" t="s">
        <v>252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181</v>
      </c>
      <c r="AG873">
        <v>0.024</v>
      </c>
      <c r="AH873">
        <v>2</v>
      </c>
      <c r="AI873">
        <v>85263902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85263911</v>
      </c>
      <c r="C874">
        <v>85263897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91</v>
      </c>
      <c r="J874" t="s">
        <v>770</v>
      </c>
      <c r="K874" t="s">
        <v>92</v>
      </c>
      <c r="L874">
        <v>1346</v>
      </c>
      <c r="N874">
        <v>1009</v>
      </c>
      <c r="O874" t="s">
        <v>88</v>
      </c>
      <c r="P874" t="s">
        <v>88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181</v>
      </c>
      <c r="AG874">
        <v>0.1</v>
      </c>
      <c r="AH874">
        <v>2</v>
      </c>
      <c r="AI874">
        <v>85263903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85263922</v>
      </c>
      <c r="C875">
        <v>85263912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819</v>
      </c>
      <c r="J875" t="s">
        <v>181</v>
      </c>
      <c r="K875" t="s">
        <v>820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213</v>
      </c>
      <c r="AG875">
        <v>2.8428</v>
      </c>
      <c r="AH875">
        <v>2</v>
      </c>
      <c r="AI875">
        <v>85263913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85263923</v>
      </c>
      <c r="C876">
        <v>85263912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754</v>
      </c>
      <c r="J876" t="s">
        <v>181</v>
      </c>
      <c r="K876" t="s">
        <v>755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213</v>
      </c>
      <c r="AG876">
        <v>0.2484</v>
      </c>
      <c r="AH876">
        <v>2</v>
      </c>
      <c r="AI876">
        <v>85263914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85263924</v>
      </c>
      <c r="C877">
        <v>85263912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55</v>
      </c>
      <c r="J877" t="s">
        <v>763</v>
      </c>
      <c r="K877" t="s">
        <v>56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213</v>
      </c>
      <c r="AG877">
        <v>0.1242</v>
      </c>
      <c r="AH877">
        <v>2</v>
      </c>
      <c r="AI877">
        <v>85263915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85263925</v>
      </c>
      <c r="C878">
        <v>85263912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83</v>
      </c>
      <c r="J878" t="s">
        <v>757</v>
      </c>
      <c r="K878" t="s">
        <v>84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213</v>
      </c>
      <c r="AG878">
        <v>0.1242</v>
      </c>
      <c r="AH878">
        <v>2</v>
      </c>
      <c r="AI878">
        <v>85263916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85263926</v>
      </c>
      <c r="C879">
        <v>85263912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777</v>
      </c>
      <c r="J879" t="s">
        <v>778</v>
      </c>
      <c r="K879" t="s">
        <v>779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213</v>
      </c>
      <c r="AG879">
        <v>0.9108</v>
      </c>
      <c r="AH879">
        <v>2</v>
      </c>
      <c r="AI879">
        <v>85263917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85263927</v>
      </c>
      <c r="C880">
        <v>85263912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784</v>
      </c>
      <c r="J880" t="s">
        <v>785</v>
      </c>
      <c r="K880" t="s">
        <v>786</v>
      </c>
      <c r="L880">
        <v>1346</v>
      </c>
      <c r="N880">
        <v>1009</v>
      </c>
      <c r="O880" t="s">
        <v>88</v>
      </c>
      <c r="P880" t="s">
        <v>88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181</v>
      </c>
      <c r="AG880">
        <v>0.15</v>
      </c>
      <c r="AH880">
        <v>2</v>
      </c>
      <c r="AI880">
        <v>85263918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85263928</v>
      </c>
      <c r="C881">
        <v>85263912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792</v>
      </c>
      <c r="J881" t="s">
        <v>793</v>
      </c>
      <c r="K881" t="s">
        <v>794</v>
      </c>
      <c r="L881">
        <v>1346</v>
      </c>
      <c r="N881">
        <v>1009</v>
      </c>
      <c r="O881" t="s">
        <v>88</v>
      </c>
      <c r="P881" t="s">
        <v>88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181</v>
      </c>
      <c r="AG881">
        <v>0.17</v>
      </c>
      <c r="AH881">
        <v>2</v>
      </c>
      <c r="AI881">
        <v>85263919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85263929</v>
      </c>
      <c r="C882">
        <v>85263912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821</v>
      </c>
      <c r="J882" t="s">
        <v>822</v>
      </c>
      <c r="K882" t="s">
        <v>823</v>
      </c>
      <c r="L882">
        <v>1348</v>
      </c>
      <c r="N882">
        <v>1009</v>
      </c>
      <c r="O882" t="s">
        <v>252</v>
      </c>
      <c r="P882" t="s">
        <v>252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181</v>
      </c>
      <c r="AG882">
        <v>0.015</v>
      </c>
      <c r="AH882">
        <v>2</v>
      </c>
      <c r="AI882">
        <v>85263920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85263930</v>
      </c>
      <c r="C883">
        <v>85263912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807</v>
      </c>
      <c r="J883" t="s">
        <v>808</v>
      </c>
      <c r="K883" t="s">
        <v>809</v>
      </c>
      <c r="L883">
        <v>1346</v>
      </c>
      <c r="N883">
        <v>1009</v>
      </c>
      <c r="O883" t="s">
        <v>88</v>
      </c>
      <c r="P883" t="s">
        <v>88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181</v>
      </c>
      <c r="AG883">
        <v>0.03</v>
      </c>
      <c r="AH883">
        <v>2</v>
      </c>
      <c r="AI883">
        <v>85263921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85263931</v>
      </c>
      <c r="C884">
        <v>85263912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275</v>
      </c>
      <c r="J884" t="s">
        <v>181</v>
      </c>
      <c r="K884" t="s">
        <v>276</v>
      </c>
      <c r="L884">
        <v>3277935</v>
      </c>
      <c r="N884">
        <v>1013</v>
      </c>
      <c r="O884" t="s">
        <v>70</v>
      </c>
      <c r="P884" t="s">
        <v>70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181</v>
      </c>
      <c r="AG884">
        <v>2</v>
      </c>
      <c r="AH884">
        <v>3</v>
      </c>
      <c r="AI884">
        <v>-1</v>
      </c>
      <c r="AJ884" t="s">
        <v>181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85263922</v>
      </c>
      <c r="C885">
        <v>85263912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819</v>
      </c>
      <c r="J885" t="s">
        <v>181</v>
      </c>
      <c r="K885" t="s">
        <v>820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213</v>
      </c>
      <c r="AG885">
        <v>2.8428</v>
      </c>
      <c r="AH885">
        <v>2</v>
      </c>
      <c r="AI885">
        <v>85263913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85263923</v>
      </c>
      <c r="C886">
        <v>85263912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754</v>
      </c>
      <c r="J886" t="s">
        <v>181</v>
      </c>
      <c r="K886" t="s">
        <v>755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213</v>
      </c>
      <c r="AG886">
        <v>0.2484</v>
      </c>
      <c r="AH886">
        <v>2</v>
      </c>
      <c r="AI886">
        <v>85263914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85263924</v>
      </c>
      <c r="C887">
        <v>85263912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55</v>
      </c>
      <c r="J887" t="s">
        <v>763</v>
      </c>
      <c r="K887" t="s">
        <v>56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213</v>
      </c>
      <c r="AG887">
        <v>0.1242</v>
      </c>
      <c r="AH887">
        <v>2</v>
      </c>
      <c r="AI887">
        <v>85263915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85263925</v>
      </c>
      <c r="C888">
        <v>85263912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83</v>
      </c>
      <c r="J888" t="s">
        <v>757</v>
      </c>
      <c r="K888" t="s">
        <v>84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213</v>
      </c>
      <c r="AG888">
        <v>0.1242</v>
      </c>
      <c r="AH888">
        <v>2</v>
      </c>
      <c r="AI888">
        <v>85263916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85263926</v>
      </c>
      <c r="C889">
        <v>85263912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777</v>
      </c>
      <c r="J889" t="s">
        <v>778</v>
      </c>
      <c r="K889" t="s">
        <v>779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213</v>
      </c>
      <c r="AG889">
        <v>0.9108</v>
      </c>
      <c r="AH889">
        <v>2</v>
      </c>
      <c r="AI889">
        <v>85263917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85263927</v>
      </c>
      <c r="C890">
        <v>85263912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784</v>
      </c>
      <c r="J890" t="s">
        <v>785</v>
      </c>
      <c r="K890" t="s">
        <v>786</v>
      </c>
      <c r="L890">
        <v>1346</v>
      </c>
      <c r="N890">
        <v>1009</v>
      </c>
      <c r="O890" t="s">
        <v>88</v>
      </c>
      <c r="P890" t="s">
        <v>88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181</v>
      </c>
      <c r="AG890">
        <v>0.15</v>
      </c>
      <c r="AH890">
        <v>2</v>
      </c>
      <c r="AI890">
        <v>85263918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85263928</v>
      </c>
      <c r="C891">
        <v>85263912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792</v>
      </c>
      <c r="J891" t="s">
        <v>793</v>
      </c>
      <c r="K891" t="s">
        <v>794</v>
      </c>
      <c r="L891">
        <v>1346</v>
      </c>
      <c r="N891">
        <v>1009</v>
      </c>
      <c r="O891" t="s">
        <v>88</v>
      </c>
      <c r="P891" t="s">
        <v>88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181</v>
      </c>
      <c r="AG891">
        <v>0.17</v>
      </c>
      <c r="AH891">
        <v>2</v>
      </c>
      <c r="AI891">
        <v>85263919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85263929</v>
      </c>
      <c r="C892">
        <v>85263912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821</v>
      </c>
      <c r="J892" t="s">
        <v>822</v>
      </c>
      <c r="K892" t="s">
        <v>823</v>
      </c>
      <c r="L892">
        <v>1348</v>
      </c>
      <c r="N892">
        <v>1009</v>
      </c>
      <c r="O892" t="s">
        <v>252</v>
      </c>
      <c r="P892" t="s">
        <v>252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181</v>
      </c>
      <c r="AG892">
        <v>0.015</v>
      </c>
      <c r="AH892">
        <v>2</v>
      </c>
      <c r="AI892">
        <v>85263920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85263930</v>
      </c>
      <c r="C893">
        <v>85263912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807</v>
      </c>
      <c r="J893" t="s">
        <v>808</v>
      </c>
      <c r="K893" t="s">
        <v>809</v>
      </c>
      <c r="L893">
        <v>1346</v>
      </c>
      <c r="N893">
        <v>1009</v>
      </c>
      <c r="O893" t="s">
        <v>88</v>
      </c>
      <c r="P893" t="s">
        <v>88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181</v>
      </c>
      <c r="AG893">
        <v>0.03</v>
      </c>
      <c r="AH893">
        <v>2</v>
      </c>
      <c r="AI893">
        <v>85263921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85263931</v>
      </c>
      <c r="C894">
        <v>85263912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275</v>
      </c>
      <c r="J894" t="s">
        <v>181</v>
      </c>
      <c r="K894" t="s">
        <v>276</v>
      </c>
      <c r="L894">
        <v>3277935</v>
      </c>
      <c r="N894">
        <v>1013</v>
      </c>
      <c r="O894" t="s">
        <v>70</v>
      </c>
      <c r="P894" t="s">
        <v>70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181</v>
      </c>
      <c r="AG894">
        <v>2</v>
      </c>
      <c r="AH894">
        <v>3</v>
      </c>
      <c r="AI894">
        <v>-1</v>
      </c>
      <c r="AJ894" t="s">
        <v>181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85263934</v>
      </c>
      <c r="C895">
        <v>85263932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925</v>
      </c>
      <c r="J895" t="s">
        <v>181</v>
      </c>
      <c r="K895" t="s">
        <v>926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370</v>
      </c>
      <c r="AG895">
        <v>177.1</v>
      </c>
      <c r="AH895">
        <v>2</v>
      </c>
      <c r="AI895">
        <v>85263933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85263934</v>
      </c>
      <c r="C896">
        <v>85263932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925</v>
      </c>
      <c r="J896" t="s">
        <v>181</v>
      </c>
      <c r="K896" t="s">
        <v>926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370</v>
      </c>
      <c r="AG896">
        <v>177.1</v>
      </c>
      <c r="AH896">
        <v>2</v>
      </c>
      <c r="AI896">
        <v>85263933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85263937</v>
      </c>
      <c r="C897">
        <v>85263935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927</v>
      </c>
      <c r="J897" t="s">
        <v>181</v>
      </c>
      <c r="K897" t="s">
        <v>928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370</v>
      </c>
      <c r="AG897">
        <v>111.78</v>
      </c>
      <c r="AH897">
        <v>2</v>
      </c>
      <c r="AI897">
        <v>85263936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85263937</v>
      </c>
      <c r="C898">
        <v>85263935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927</v>
      </c>
      <c r="J898" t="s">
        <v>181</v>
      </c>
      <c r="K898" t="s">
        <v>928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370</v>
      </c>
      <c r="AG898">
        <v>111.78</v>
      </c>
      <c r="AH898">
        <v>2</v>
      </c>
      <c r="AI898">
        <v>85263936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85263940</v>
      </c>
      <c r="C899">
        <v>85263938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925</v>
      </c>
      <c r="J899" t="s">
        <v>181</v>
      </c>
      <c r="K899" t="s">
        <v>926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370</v>
      </c>
      <c r="AG899">
        <v>177.1</v>
      </c>
      <c r="AH899">
        <v>2</v>
      </c>
      <c r="AI899">
        <v>85263939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85263940</v>
      </c>
      <c r="C900">
        <v>85263938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925</v>
      </c>
      <c r="J900" t="s">
        <v>181</v>
      </c>
      <c r="K900" t="s">
        <v>926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370</v>
      </c>
      <c r="AG900">
        <v>177.1</v>
      </c>
      <c r="AH900">
        <v>2</v>
      </c>
      <c r="AI900">
        <v>85263939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85263943</v>
      </c>
      <c r="C901">
        <v>85263941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927</v>
      </c>
      <c r="J901" t="s">
        <v>181</v>
      </c>
      <c r="K901" t="s">
        <v>928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370</v>
      </c>
      <c r="AG901">
        <v>111.78</v>
      </c>
      <c r="AH901">
        <v>2</v>
      </c>
      <c r="AI901">
        <v>85263942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85263943</v>
      </c>
      <c r="C902">
        <v>85263941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927</v>
      </c>
      <c r="J902" t="s">
        <v>181</v>
      </c>
      <c r="K902" t="s">
        <v>928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370</v>
      </c>
      <c r="AG902">
        <v>111.78</v>
      </c>
      <c r="AH902">
        <v>2</v>
      </c>
      <c r="AI902">
        <v>85263942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85263954</v>
      </c>
      <c r="C903">
        <v>85263944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799</v>
      </c>
      <c r="J903" t="s">
        <v>181</v>
      </c>
      <c r="K903" t="s">
        <v>800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370</v>
      </c>
      <c r="AG903">
        <v>8.2915</v>
      </c>
      <c r="AH903">
        <v>2</v>
      </c>
      <c r="AI903">
        <v>85263945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85263955</v>
      </c>
      <c r="C904">
        <v>85263944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754</v>
      </c>
      <c r="J904" t="s">
        <v>181</v>
      </c>
      <c r="K904" t="s">
        <v>755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370</v>
      </c>
      <c r="AG904">
        <v>0.299</v>
      </c>
      <c r="AH904">
        <v>2</v>
      </c>
      <c r="AI904">
        <v>85263946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85263956</v>
      </c>
      <c r="C905">
        <v>85263944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55</v>
      </c>
      <c r="J905" t="s">
        <v>763</v>
      </c>
      <c r="K905" t="s">
        <v>56</v>
      </c>
      <c r="L905">
        <v>1368</v>
      </c>
      <c r="N905">
        <v>1011</v>
      </c>
      <c r="O905" t="s">
        <v>57</v>
      </c>
      <c r="P905" t="s">
        <v>57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370</v>
      </c>
      <c r="AG905">
        <v>0.1495</v>
      </c>
      <c r="AH905">
        <v>2</v>
      </c>
      <c r="AI905">
        <v>85263947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85263957</v>
      </c>
      <c r="C906">
        <v>85263944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83</v>
      </c>
      <c r="J906" t="s">
        <v>757</v>
      </c>
      <c r="K906" t="s">
        <v>84</v>
      </c>
      <c r="L906">
        <v>1368</v>
      </c>
      <c r="N906">
        <v>1011</v>
      </c>
      <c r="O906" t="s">
        <v>57</v>
      </c>
      <c r="P906" t="s">
        <v>57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370</v>
      </c>
      <c r="AG906">
        <v>0.1495</v>
      </c>
      <c r="AH906">
        <v>2</v>
      </c>
      <c r="AI906">
        <v>85263948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85263958</v>
      </c>
      <c r="C907">
        <v>85263944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777</v>
      </c>
      <c r="J907" t="s">
        <v>778</v>
      </c>
      <c r="K907" t="s">
        <v>779</v>
      </c>
      <c r="L907">
        <v>1368</v>
      </c>
      <c r="N907">
        <v>1011</v>
      </c>
      <c r="O907" t="s">
        <v>57</v>
      </c>
      <c r="P907" t="s">
        <v>57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370</v>
      </c>
      <c r="AG907">
        <v>2.5185</v>
      </c>
      <c r="AH907">
        <v>2</v>
      </c>
      <c r="AI907">
        <v>85263949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85263959</v>
      </c>
      <c r="C908">
        <v>85263944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784</v>
      </c>
      <c r="J908" t="s">
        <v>785</v>
      </c>
      <c r="K908" t="s">
        <v>786</v>
      </c>
      <c r="L908">
        <v>1346</v>
      </c>
      <c r="N908">
        <v>1009</v>
      </c>
      <c r="O908" t="s">
        <v>88</v>
      </c>
      <c r="P908" t="s">
        <v>88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181</v>
      </c>
      <c r="AG908">
        <v>0.78</v>
      </c>
      <c r="AH908">
        <v>2</v>
      </c>
      <c r="AI908">
        <v>85263950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85263960</v>
      </c>
      <c r="C909">
        <v>85263944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929</v>
      </c>
      <c r="J909" t="s">
        <v>930</v>
      </c>
      <c r="K909" t="s">
        <v>931</v>
      </c>
      <c r="L909">
        <v>1346</v>
      </c>
      <c r="N909">
        <v>1009</v>
      </c>
      <c r="O909" t="s">
        <v>88</v>
      </c>
      <c r="P909" t="s">
        <v>88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181</v>
      </c>
      <c r="AG909">
        <v>2</v>
      </c>
      <c r="AH909">
        <v>2</v>
      </c>
      <c r="AI909">
        <v>85263951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85263961</v>
      </c>
      <c r="C910">
        <v>85263944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275</v>
      </c>
      <c r="J910" t="s">
        <v>181</v>
      </c>
      <c r="K910" t="s">
        <v>276</v>
      </c>
      <c r="L910">
        <v>3277935</v>
      </c>
      <c r="N910">
        <v>1013</v>
      </c>
      <c r="O910" t="s">
        <v>70</v>
      </c>
      <c r="P910" t="s">
        <v>70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181</v>
      </c>
      <c r="AG910">
        <v>2</v>
      </c>
      <c r="AH910">
        <v>2</v>
      </c>
      <c r="AI910">
        <v>85263952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85263954</v>
      </c>
      <c r="C911">
        <v>85263944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799</v>
      </c>
      <c r="J911" t="s">
        <v>181</v>
      </c>
      <c r="K911" t="s">
        <v>800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370</v>
      </c>
      <c r="AG911">
        <v>8.2915</v>
      </c>
      <c r="AH911">
        <v>2</v>
      </c>
      <c r="AI911">
        <v>85263945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85263955</v>
      </c>
      <c r="C912">
        <v>85263944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754</v>
      </c>
      <c r="J912" t="s">
        <v>181</v>
      </c>
      <c r="K912" t="s">
        <v>755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370</v>
      </c>
      <c r="AG912">
        <v>0.299</v>
      </c>
      <c r="AH912">
        <v>2</v>
      </c>
      <c r="AI912">
        <v>85263946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85263956</v>
      </c>
      <c r="C913">
        <v>85263944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55</v>
      </c>
      <c r="J913" t="s">
        <v>763</v>
      </c>
      <c r="K913" t="s">
        <v>56</v>
      </c>
      <c r="L913">
        <v>1368</v>
      </c>
      <c r="N913">
        <v>1011</v>
      </c>
      <c r="O913" t="s">
        <v>57</v>
      </c>
      <c r="P913" t="s">
        <v>57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370</v>
      </c>
      <c r="AG913">
        <v>0.1495</v>
      </c>
      <c r="AH913">
        <v>2</v>
      </c>
      <c r="AI913">
        <v>85263947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85263957</v>
      </c>
      <c r="C914">
        <v>85263944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83</v>
      </c>
      <c r="J914" t="s">
        <v>757</v>
      </c>
      <c r="K914" t="s">
        <v>84</v>
      </c>
      <c r="L914">
        <v>1368</v>
      </c>
      <c r="N914">
        <v>1011</v>
      </c>
      <c r="O914" t="s">
        <v>57</v>
      </c>
      <c r="P914" t="s">
        <v>57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370</v>
      </c>
      <c r="AG914">
        <v>0.1495</v>
      </c>
      <c r="AH914">
        <v>2</v>
      </c>
      <c r="AI914">
        <v>85263948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85263958</v>
      </c>
      <c r="C915">
        <v>85263944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777</v>
      </c>
      <c r="J915" t="s">
        <v>778</v>
      </c>
      <c r="K915" t="s">
        <v>779</v>
      </c>
      <c r="L915">
        <v>1368</v>
      </c>
      <c r="N915">
        <v>1011</v>
      </c>
      <c r="O915" t="s">
        <v>57</v>
      </c>
      <c r="P915" t="s">
        <v>57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370</v>
      </c>
      <c r="AG915">
        <v>2.5185</v>
      </c>
      <c r="AH915">
        <v>2</v>
      </c>
      <c r="AI915">
        <v>85263949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85263959</v>
      </c>
      <c r="C916">
        <v>85263944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784</v>
      </c>
      <c r="J916" t="s">
        <v>785</v>
      </c>
      <c r="K916" t="s">
        <v>786</v>
      </c>
      <c r="L916">
        <v>1346</v>
      </c>
      <c r="N916">
        <v>1009</v>
      </c>
      <c r="O916" t="s">
        <v>88</v>
      </c>
      <c r="P916" t="s">
        <v>88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181</v>
      </c>
      <c r="AG916">
        <v>0.78</v>
      </c>
      <c r="AH916">
        <v>2</v>
      </c>
      <c r="AI916">
        <v>85263950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85263960</v>
      </c>
      <c r="C917">
        <v>85263944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929</v>
      </c>
      <c r="J917" t="s">
        <v>930</v>
      </c>
      <c r="K917" t="s">
        <v>931</v>
      </c>
      <c r="L917">
        <v>1346</v>
      </c>
      <c r="N917">
        <v>1009</v>
      </c>
      <c r="O917" t="s">
        <v>88</v>
      </c>
      <c r="P917" t="s">
        <v>88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181</v>
      </c>
      <c r="AG917">
        <v>2</v>
      </c>
      <c r="AH917">
        <v>2</v>
      </c>
      <c r="AI917">
        <v>85263951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85263961</v>
      </c>
      <c r="C918">
        <v>85263944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275</v>
      </c>
      <c r="J918" t="s">
        <v>181</v>
      </c>
      <c r="K918" t="s">
        <v>276</v>
      </c>
      <c r="L918">
        <v>3277935</v>
      </c>
      <c r="N918">
        <v>1013</v>
      </c>
      <c r="O918" t="s">
        <v>70</v>
      </c>
      <c r="P918" t="s">
        <v>70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181</v>
      </c>
      <c r="AG918">
        <v>2</v>
      </c>
      <c r="AH918">
        <v>2</v>
      </c>
      <c r="AI918">
        <v>85263952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85263974</v>
      </c>
      <c r="C919">
        <v>85263964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799</v>
      </c>
      <c r="J919" t="s">
        <v>181</v>
      </c>
      <c r="K919" t="s">
        <v>800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370</v>
      </c>
      <c r="AG919">
        <v>20.125</v>
      </c>
      <c r="AH919">
        <v>2</v>
      </c>
      <c r="AI919">
        <v>85263965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85263975</v>
      </c>
      <c r="C920">
        <v>85263964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754</v>
      </c>
      <c r="J920" t="s">
        <v>181</v>
      </c>
      <c r="K920" t="s">
        <v>755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370</v>
      </c>
      <c r="AG920">
        <v>0.23</v>
      </c>
      <c r="AH920">
        <v>2</v>
      </c>
      <c r="AI920">
        <v>85263966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85263976</v>
      </c>
      <c r="C921">
        <v>85263964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55</v>
      </c>
      <c r="J921" t="s">
        <v>763</v>
      </c>
      <c r="K921" t="s">
        <v>56</v>
      </c>
      <c r="L921">
        <v>1368</v>
      </c>
      <c r="N921">
        <v>1011</v>
      </c>
      <c r="O921" t="s">
        <v>57</v>
      </c>
      <c r="P921" t="s">
        <v>57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370</v>
      </c>
      <c r="AG921">
        <v>0.115</v>
      </c>
      <c r="AH921">
        <v>2</v>
      </c>
      <c r="AI921">
        <v>85263967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85263977</v>
      </c>
      <c r="C922">
        <v>85263964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83</v>
      </c>
      <c r="J922" t="s">
        <v>757</v>
      </c>
      <c r="K922" t="s">
        <v>84</v>
      </c>
      <c r="L922">
        <v>1368</v>
      </c>
      <c r="N922">
        <v>1011</v>
      </c>
      <c r="O922" t="s">
        <v>57</v>
      </c>
      <c r="P922" t="s">
        <v>57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370</v>
      </c>
      <c r="AG922">
        <v>0.115</v>
      </c>
      <c r="AH922">
        <v>2</v>
      </c>
      <c r="AI922">
        <v>85263968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85263978</v>
      </c>
      <c r="C923">
        <v>85263964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777</v>
      </c>
      <c r="J923" t="s">
        <v>778</v>
      </c>
      <c r="K923" t="s">
        <v>779</v>
      </c>
      <c r="L923">
        <v>1368</v>
      </c>
      <c r="N923">
        <v>1011</v>
      </c>
      <c r="O923" t="s">
        <v>57</v>
      </c>
      <c r="P923" t="s">
        <v>57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370</v>
      </c>
      <c r="AG923">
        <v>3.335</v>
      </c>
      <c r="AH923">
        <v>2</v>
      </c>
      <c r="AI923">
        <v>85263969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85263979</v>
      </c>
      <c r="C924">
        <v>85263964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784</v>
      </c>
      <c r="J924" t="s">
        <v>785</v>
      </c>
      <c r="K924" t="s">
        <v>786</v>
      </c>
      <c r="L924">
        <v>1346</v>
      </c>
      <c r="N924">
        <v>1009</v>
      </c>
      <c r="O924" t="s">
        <v>88</v>
      </c>
      <c r="P924" t="s">
        <v>88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181</v>
      </c>
      <c r="AG924">
        <v>0.9</v>
      </c>
      <c r="AH924">
        <v>2</v>
      </c>
      <c r="AI924">
        <v>85263970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85263980</v>
      </c>
      <c r="C925">
        <v>85263964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1000</v>
      </c>
      <c r="J925" t="s">
        <v>1001</v>
      </c>
      <c r="K925" t="s">
        <v>1002</v>
      </c>
      <c r="L925">
        <v>1348</v>
      </c>
      <c r="N925">
        <v>1009</v>
      </c>
      <c r="O925" t="s">
        <v>252</v>
      </c>
      <c r="P925" t="s">
        <v>252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181</v>
      </c>
      <c r="AG925">
        <v>0.004</v>
      </c>
      <c r="AH925">
        <v>3</v>
      </c>
      <c r="AI925">
        <v>-1</v>
      </c>
      <c r="AJ925" t="s">
        <v>181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85263981</v>
      </c>
      <c r="C926">
        <v>85263964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929</v>
      </c>
      <c r="J926" t="s">
        <v>930</v>
      </c>
      <c r="K926" t="s">
        <v>931</v>
      </c>
      <c r="L926">
        <v>1346</v>
      </c>
      <c r="N926">
        <v>1009</v>
      </c>
      <c r="O926" t="s">
        <v>88</v>
      </c>
      <c r="P926" t="s">
        <v>88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181</v>
      </c>
      <c r="AG926">
        <v>2</v>
      </c>
      <c r="AH926">
        <v>2</v>
      </c>
      <c r="AI926">
        <v>85263971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85263982</v>
      </c>
      <c r="C927">
        <v>85263964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275</v>
      </c>
      <c r="J927" t="s">
        <v>181</v>
      </c>
      <c r="K927" t="s">
        <v>276</v>
      </c>
      <c r="L927">
        <v>3277935</v>
      </c>
      <c r="N927">
        <v>1013</v>
      </c>
      <c r="O927" t="s">
        <v>70</v>
      </c>
      <c r="P927" t="s">
        <v>70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181</v>
      </c>
      <c r="AG927">
        <v>2</v>
      </c>
      <c r="AH927">
        <v>2</v>
      </c>
      <c r="AI927">
        <v>85263972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85263974</v>
      </c>
      <c r="C928">
        <v>85263964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799</v>
      </c>
      <c r="J928" t="s">
        <v>181</v>
      </c>
      <c r="K928" t="s">
        <v>800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370</v>
      </c>
      <c r="AG928">
        <v>20.125</v>
      </c>
      <c r="AH928">
        <v>2</v>
      </c>
      <c r="AI928">
        <v>85263965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85263975</v>
      </c>
      <c r="C929">
        <v>85263964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754</v>
      </c>
      <c r="J929" t="s">
        <v>181</v>
      </c>
      <c r="K929" t="s">
        <v>755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370</v>
      </c>
      <c r="AG929">
        <v>0.23</v>
      </c>
      <c r="AH929">
        <v>2</v>
      </c>
      <c r="AI929">
        <v>85263966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85263976</v>
      </c>
      <c r="C930">
        <v>85263964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55</v>
      </c>
      <c r="J930" t="s">
        <v>763</v>
      </c>
      <c r="K930" t="s">
        <v>56</v>
      </c>
      <c r="L930">
        <v>1368</v>
      </c>
      <c r="N930">
        <v>1011</v>
      </c>
      <c r="O930" t="s">
        <v>57</v>
      </c>
      <c r="P930" t="s">
        <v>57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370</v>
      </c>
      <c r="AG930">
        <v>0.115</v>
      </c>
      <c r="AH930">
        <v>2</v>
      </c>
      <c r="AI930">
        <v>85263967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85263977</v>
      </c>
      <c r="C931">
        <v>85263964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83</v>
      </c>
      <c r="J931" t="s">
        <v>757</v>
      </c>
      <c r="K931" t="s">
        <v>84</v>
      </c>
      <c r="L931">
        <v>1368</v>
      </c>
      <c r="N931">
        <v>1011</v>
      </c>
      <c r="O931" t="s">
        <v>57</v>
      </c>
      <c r="P931" t="s">
        <v>57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370</v>
      </c>
      <c r="AG931">
        <v>0.115</v>
      </c>
      <c r="AH931">
        <v>2</v>
      </c>
      <c r="AI931">
        <v>85263968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85263978</v>
      </c>
      <c r="C932">
        <v>85263964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777</v>
      </c>
      <c r="J932" t="s">
        <v>778</v>
      </c>
      <c r="K932" t="s">
        <v>779</v>
      </c>
      <c r="L932">
        <v>1368</v>
      </c>
      <c r="N932">
        <v>1011</v>
      </c>
      <c r="O932" t="s">
        <v>57</v>
      </c>
      <c r="P932" t="s">
        <v>57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370</v>
      </c>
      <c r="AG932">
        <v>3.335</v>
      </c>
      <c r="AH932">
        <v>2</v>
      </c>
      <c r="AI932">
        <v>85263969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85263979</v>
      </c>
      <c r="C933">
        <v>85263964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784</v>
      </c>
      <c r="J933" t="s">
        <v>785</v>
      </c>
      <c r="K933" t="s">
        <v>786</v>
      </c>
      <c r="L933">
        <v>1346</v>
      </c>
      <c r="N933">
        <v>1009</v>
      </c>
      <c r="O933" t="s">
        <v>88</v>
      </c>
      <c r="P933" t="s">
        <v>88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181</v>
      </c>
      <c r="AG933">
        <v>0.9</v>
      </c>
      <c r="AH933">
        <v>2</v>
      </c>
      <c r="AI933">
        <v>85263970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85263980</v>
      </c>
      <c r="C934">
        <v>85263964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1000</v>
      </c>
      <c r="J934" t="s">
        <v>1001</v>
      </c>
      <c r="K934" t="s">
        <v>1002</v>
      </c>
      <c r="L934">
        <v>1348</v>
      </c>
      <c r="N934">
        <v>1009</v>
      </c>
      <c r="O934" t="s">
        <v>252</v>
      </c>
      <c r="P934" t="s">
        <v>252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181</v>
      </c>
      <c r="AG934">
        <v>0.004</v>
      </c>
      <c r="AH934">
        <v>3</v>
      </c>
      <c r="AI934">
        <v>-1</v>
      </c>
      <c r="AJ934" t="s">
        <v>181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85263981</v>
      </c>
      <c r="C935">
        <v>85263964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929</v>
      </c>
      <c r="J935" t="s">
        <v>930</v>
      </c>
      <c r="K935" t="s">
        <v>931</v>
      </c>
      <c r="L935">
        <v>1346</v>
      </c>
      <c r="N935">
        <v>1009</v>
      </c>
      <c r="O935" t="s">
        <v>88</v>
      </c>
      <c r="P935" t="s">
        <v>88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181</v>
      </c>
      <c r="AG935">
        <v>2</v>
      </c>
      <c r="AH935">
        <v>2</v>
      </c>
      <c r="AI935">
        <v>85263971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85263982</v>
      </c>
      <c r="C936">
        <v>85263964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275</v>
      </c>
      <c r="J936" t="s">
        <v>181</v>
      </c>
      <c r="K936" t="s">
        <v>276</v>
      </c>
      <c r="L936">
        <v>3277935</v>
      </c>
      <c r="N936">
        <v>1013</v>
      </c>
      <c r="O936" t="s">
        <v>70</v>
      </c>
      <c r="P936" t="s">
        <v>70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181</v>
      </c>
      <c r="AG936">
        <v>2</v>
      </c>
      <c r="AH936">
        <v>2</v>
      </c>
      <c r="AI936">
        <v>85263972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85263995</v>
      </c>
      <c r="C937">
        <v>85263985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799</v>
      </c>
      <c r="J937" t="s">
        <v>181</v>
      </c>
      <c r="K937" t="s">
        <v>800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370</v>
      </c>
      <c r="AG937">
        <v>18.975</v>
      </c>
      <c r="AH937">
        <v>2</v>
      </c>
      <c r="AI937">
        <v>85263986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85263996</v>
      </c>
      <c r="C938">
        <v>85263985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754</v>
      </c>
      <c r="J938" t="s">
        <v>181</v>
      </c>
      <c r="K938" t="s">
        <v>755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370</v>
      </c>
      <c r="AG938">
        <v>0.299</v>
      </c>
      <c r="AH938">
        <v>2</v>
      </c>
      <c r="AI938">
        <v>85263987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85263997</v>
      </c>
      <c r="C939">
        <v>85263985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55</v>
      </c>
      <c r="J939" t="s">
        <v>763</v>
      </c>
      <c r="K939" t="s">
        <v>56</v>
      </c>
      <c r="L939">
        <v>1368</v>
      </c>
      <c r="N939">
        <v>1011</v>
      </c>
      <c r="O939" t="s">
        <v>57</v>
      </c>
      <c r="P939" t="s">
        <v>57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370</v>
      </c>
      <c r="AG939">
        <v>0.1495</v>
      </c>
      <c r="AH939">
        <v>2</v>
      </c>
      <c r="AI939">
        <v>85263988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85263998</v>
      </c>
      <c r="C940">
        <v>85263985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83</v>
      </c>
      <c r="J940" t="s">
        <v>757</v>
      </c>
      <c r="K940" t="s">
        <v>84</v>
      </c>
      <c r="L940">
        <v>1368</v>
      </c>
      <c r="N940">
        <v>1011</v>
      </c>
      <c r="O940" t="s">
        <v>57</v>
      </c>
      <c r="P940" t="s">
        <v>57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370</v>
      </c>
      <c r="AG940">
        <v>0.1495</v>
      </c>
      <c r="AH940">
        <v>2</v>
      </c>
      <c r="AI940">
        <v>85263989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85263999</v>
      </c>
      <c r="C941">
        <v>85263985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777</v>
      </c>
      <c r="J941" t="s">
        <v>778</v>
      </c>
      <c r="K941" t="s">
        <v>779</v>
      </c>
      <c r="L941">
        <v>1368</v>
      </c>
      <c r="N941">
        <v>1011</v>
      </c>
      <c r="O941" t="s">
        <v>57</v>
      </c>
      <c r="P941" t="s">
        <v>57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370</v>
      </c>
      <c r="AG941">
        <v>3.105</v>
      </c>
      <c r="AH941">
        <v>2</v>
      </c>
      <c r="AI941">
        <v>85263990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85264000</v>
      </c>
      <c r="C942">
        <v>85263985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784</v>
      </c>
      <c r="J942" t="s">
        <v>785</v>
      </c>
      <c r="K942" t="s">
        <v>786</v>
      </c>
      <c r="L942">
        <v>1346</v>
      </c>
      <c r="N942">
        <v>1009</v>
      </c>
      <c r="O942" t="s">
        <v>88</v>
      </c>
      <c r="P942" t="s">
        <v>88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181</v>
      </c>
      <c r="AG942">
        <v>0.6</v>
      </c>
      <c r="AH942">
        <v>2</v>
      </c>
      <c r="AI942">
        <v>85263991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85264001</v>
      </c>
      <c r="C943">
        <v>85263985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929</v>
      </c>
      <c r="J943" t="s">
        <v>930</v>
      </c>
      <c r="K943" t="s">
        <v>931</v>
      </c>
      <c r="L943">
        <v>1346</v>
      </c>
      <c r="N943">
        <v>1009</v>
      </c>
      <c r="O943" t="s">
        <v>88</v>
      </c>
      <c r="P943" t="s">
        <v>88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181</v>
      </c>
      <c r="AG943">
        <v>2</v>
      </c>
      <c r="AH943">
        <v>2</v>
      </c>
      <c r="AI943">
        <v>85263992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85264002</v>
      </c>
      <c r="C944">
        <v>85263985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275</v>
      </c>
      <c r="J944" t="s">
        <v>181</v>
      </c>
      <c r="K944" t="s">
        <v>276</v>
      </c>
      <c r="L944">
        <v>3277935</v>
      </c>
      <c r="N944">
        <v>1013</v>
      </c>
      <c r="O944" t="s">
        <v>70</v>
      </c>
      <c r="P944" t="s">
        <v>70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181</v>
      </c>
      <c r="AG944">
        <v>2</v>
      </c>
      <c r="AH944">
        <v>2</v>
      </c>
      <c r="AI944">
        <v>85263993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85263995</v>
      </c>
      <c r="C945">
        <v>85263985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799</v>
      </c>
      <c r="J945" t="s">
        <v>181</v>
      </c>
      <c r="K945" t="s">
        <v>800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370</v>
      </c>
      <c r="AG945">
        <v>18.975</v>
      </c>
      <c r="AH945">
        <v>2</v>
      </c>
      <c r="AI945">
        <v>85263986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85263996</v>
      </c>
      <c r="C946">
        <v>85263985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754</v>
      </c>
      <c r="J946" t="s">
        <v>181</v>
      </c>
      <c r="K946" t="s">
        <v>755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370</v>
      </c>
      <c r="AG946">
        <v>0.299</v>
      </c>
      <c r="AH946">
        <v>2</v>
      </c>
      <c r="AI946">
        <v>85263987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85263997</v>
      </c>
      <c r="C947">
        <v>85263985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55</v>
      </c>
      <c r="J947" t="s">
        <v>763</v>
      </c>
      <c r="K947" t="s">
        <v>56</v>
      </c>
      <c r="L947">
        <v>1368</v>
      </c>
      <c r="N947">
        <v>1011</v>
      </c>
      <c r="O947" t="s">
        <v>57</v>
      </c>
      <c r="P947" t="s">
        <v>57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370</v>
      </c>
      <c r="AG947">
        <v>0.1495</v>
      </c>
      <c r="AH947">
        <v>2</v>
      </c>
      <c r="AI947">
        <v>85263988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85263998</v>
      </c>
      <c r="C948">
        <v>85263985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83</v>
      </c>
      <c r="J948" t="s">
        <v>757</v>
      </c>
      <c r="K948" t="s">
        <v>84</v>
      </c>
      <c r="L948">
        <v>1368</v>
      </c>
      <c r="N948">
        <v>1011</v>
      </c>
      <c r="O948" t="s">
        <v>57</v>
      </c>
      <c r="P948" t="s">
        <v>57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370</v>
      </c>
      <c r="AG948">
        <v>0.1495</v>
      </c>
      <c r="AH948">
        <v>2</v>
      </c>
      <c r="AI948">
        <v>85263989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85263999</v>
      </c>
      <c r="C949">
        <v>85263985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777</v>
      </c>
      <c r="J949" t="s">
        <v>778</v>
      </c>
      <c r="K949" t="s">
        <v>779</v>
      </c>
      <c r="L949">
        <v>1368</v>
      </c>
      <c r="N949">
        <v>1011</v>
      </c>
      <c r="O949" t="s">
        <v>57</v>
      </c>
      <c r="P949" t="s">
        <v>57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370</v>
      </c>
      <c r="AG949">
        <v>3.105</v>
      </c>
      <c r="AH949">
        <v>2</v>
      </c>
      <c r="AI949">
        <v>85263990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85264000</v>
      </c>
      <c r="C950">
        <v>85263985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784</v>
      </c>
      <c r="J950" t="s">
        <v>785</v>
      </c>
      <c r="K950" t="s">
        <v>786</v>
      </c>
      <c r="L950">
        <v>1346</v>
      </c>
      <c r="N950">
        <v>1009</v>
      </c>
      <c r="O950" t="s">
        <v>88</v>
      </c>
      <c r="P950" t="s">
        <v>88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181</v>
      </c>
      <c r="AG950">
        <v>0.6</v>
      </c>
      <c r="AH950">
        <v>2</v>
      </c>
      <c r="AI950">
        <v>85263991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85264001</v>
      </c>
      <c r="C951">
        <v>85263985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929</v>
      </c>
      <c r="J951" t="s">
        <v>930</v>
      </c>
      <c r="K951" t="s">
        <v>931</v>
      </c>
      <c r="L951">
        <v>1346</v>
      </c>
      <c r="N951">
        <v>1009</v>
      </c>
      <c r="O951" t="s">
        <v>88</v>
      </c>
      <c r="P951" t="s">
        <v>88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181</v>
      </c>
      <c r="AG951">
        <v>2</v>
      </c>
      <c r="AH951">
        <v>2</v>
      </c>
      <c r="AI951">
        <v>85263992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85264002</v>
      </c>
      <c r="C952">
        <v>85263985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275</v>
      </c>
      <c r="J952" t="s">
        <v>181</v>
      </c>
      <c r="K952" t="s">
        <v>276</v>
      </c>
      <c r="L952">
        <v>3277935</v>
      </c>
      <c r="N952">
        <v>1013</v>
      </c>
      <c r="O952" t="s">
        <v>70</v>
      </c>
      <c r="P952" t="s">
        <v>70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181</v>
      </c>
      <c r="AG952">
        <v>2</v>
      </c>
      <c r="AH952">
        <v>2</v>
      </c>
      <c r="AI952">
        <v>85263993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85264013</v>
      </c>
      <c r="C953">
        <v>85264005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932</v>
      </c>
      <c r="J953" t="s">
        <v>181</v>
      </c>
      <c r="K953" t="s">
        <v>933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370</v>
      </c>
      <c r="AG953">
        <v>4.4965</v>
      </c>
      <c r="AH953">
        <v>2</v>
      </c>
      <c r="AI953">
        <v>85264006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85264014</v>
      </c>
      <c r="C954">
        <v>85264005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754</v>
      </c>
      <c r="J954" t="s">
        <v>181</v>
      </c>
      <c r="K954" t="s">
        <v>755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370</v>
      </c>
      <c r="AG954">
        <v>0.046</v>
      </c>
      <c r="AH954">
        <v>2</v>
      </c>
      <c r="AI954">
        <v>85264007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85264015</v>
      </c>
      <c r="C955">
        <v>85264005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934</v>
      </c>
      <c r="J955" t="s">
        <v>935</v>
      </c>
      <c r="K955" t="s">
        <v>936</v>
      </c>
      <c r="L955">
        <v>1368</v>
      </c>
      <c r="N955">
        <v>1011</v>
      </c>
      <c r="O955" t="s">
        <v>57</v>
      </c>
      <c r="P955" t="s">
        <v>57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370</v>
      </c>
      <c r="AG955">
        <v>0.0115</v>
      </c>
      <c r="AH955">
        <v>2</v>
      </c>
      <c r="AI955">
        <v>85264008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85264016</v>
      </c>
      <c r="C956">
        <v>85264005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937</v>
      </c>
      <c r="J956" t="s">
        <v>938</v>
      </c>
      <c r="K956" t="s">
        <v>939</v>
      </c>
      <c r="L956">
        <v>1368</v>
      </c>
      <c r="N956">
        <v>1011</v>
      </c>
      <c r="O956" t="s">
        <v>57</v>
      </c>
      <c r="P956" t="s">
        <v>57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370</v>
      </c>
      <c r="AG956">
        <v>0.0115</v>
      </c>
      <c r="AH956">
        <v>2</v>
      </c>
      <c r="AI956">
        <v>85264009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85264017</v>
      </c>
      <c r="C957">
        <v>85264005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83</v>
      </c>
      <c r="J957" t="s">
        <v>757</v>
      </c>
      <c r="K957" t="s">
        <v>84</v>
      </c>
      <c r="L957">
        <v>1368</v>
      </c>
      <c r="N957">
        <v>1011</v>
      </c>
      <c r="O957" t="s">
        <v>57</v>
      </c>
      <c r="P957" t="s">
        <v>57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370</v>
      </c>
      <c r="AG957">
        <v>0.0345</v>
      </c>
      <c r="AH957">
        <v>2</v>
      </c>
      <c r="AI957">
        <v>85264010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85264018</v>
      </c>
      <c r="C958">
        <v>85264005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940</v>
      </c>
      <c r="J958" t="s">
        <v>941</v>
      </c>
      <c r="K958" t="s">
        <v>942</v>
      </c>
      <c r="L958">
        <v>1368</v>
      </c>
      <c r="N958">
        <v>1011</v>
      </c>
      <c r="O958" t="s">
        <v>57</v>
      </c>
      <c r="P958" t="s">
        <v>57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370</v>
      </c>
      <c r="AG958">
        <v>1.288</v>
      </c>
      <c r="AH958">
        <v>2</v>
      </c>
      <c r="AI958">
        <v>85264011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85264019</v>
      </c>
      <c r="C959">
        <v>85264005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964</v>
      </c>
      <c r="J959" t="s">
        <v>965</v>
      </c>
      <c r="K959" t="s">
        <v>966</v>
      </c>
      <c r="L959">
        <v>1348</v>
      </c>
      <c r="N959">
        <v>1009</v>
      </c>
      <c r="O959" t="s">
        <v>252</v>
      </c>
      <c r="P959" t="s">
        <v>252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181</v>
      </c>
      <c r="AG959">
        <v>0.009</v>
      </c>
      <c r="AH959">
        <v>3</v>
      </c>
      <c r="AI959">
        <v>-1</v>
      </c>
      <c r="AJ959" t="s">
        <v>181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85264020</v>
      </c>
      <c r="C960">
        <v>85264005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943</v>
      </c>
      <c r="J960" t="s">
        <v>944</v>
      </c>
      <c r="K960" t="s">
        <v>945</v>
      </c>
      <c r="L960">
        <v>1346</v>
      </c>
      <c r="N960">
        <v>1009</v>
      </c>
      <c r="O960" t="s">
        <v>88</v>
      </c>
      <c r="P960" t="s">
        <v>88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181</v>
      </c>
      <c r="AG960">
        <v>1.3</v>
      </c>
      <c r="AH960">
        <v>2</v>
      </c>
      <c r="AI960">
        <v>85264012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85264013</v>
      </c>
      <c r="C961">
        <v>85264005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932</v>
      </c>
      <c r="J961" t="s">
        <v>181</v>
      </c>
      <c r="K961" t="s">
        <v>933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370</v>
      </c>
      <c r="AG961">
        <v>4.4965</v>
      </c>
      <c r="AH961">
        <v>2</v>
      </c>
      <c r="AI961">
        <v>85264006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85264014</v>
      </c>
      <c r="C962">
        <v>85264005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754</v>
      </c>
      <c r="J962" t="s">
        <v>181</v>
      </c>
      <c r="K962" t="s">
        <v>755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370</v>
      </c>
      <c r="AG962">
        <v>0.046</v>
      </c>
      <c r="AH962">
        <v>2</v>
      </c>
      <c r="AI962">
        <v>85264007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85264015</v>
      </c>
      <c r="C963">
        <v>85264005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934</v>
      </c>
      <c r="J963" t="s">
        <v>935</v>
      </c>
      <c r="K963" t="s">
        <v>936</v>
      </c>
      <c r="L963">
        <v>1368</v>
      </c>
      <c r="N963">
        <v>1011</v>
      </c>
      <c r="O963" t="s">
        <v>57</v>
      </c>
      <c r="P963" t="s">
        <v>57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370</v>
      </c>
      <c r="AG963">
        <v>0.0115</v>
      </c>
      <c r="AH963">
        <v>2</v>
      </c>
      <c r="AI963">
        <v>85264008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85264016</v>
      </c>
      <c r="C964">
        <v>85264005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937</v>
      </c>
      <c r="J964" t="s">
        <v>938</v>
      </c>
      <c r="K964" t="s">
        <v>939</v>
      </c>
      <c r="L964">
        <v>1368</v>
      </c>
      <c r="N964">
        <v>1011</v>
      </c>
      <c r="O964" t="s">
        <v>57</v>
      </c>
      <c r="P964" t="s">
        <v>57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370</v>
      </c>
      <c r="AG964">
        <v>0.0115</v>
      </c>
      <c r="AH964">
        <v>2</v>
      </c>
      <c r="AI964">
        <v>85264009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85264017</v>
      </c>
      <c r="C965">
        <v>85264005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83</v>
      </c>
      <c r="J965" t="s">
        <v>757</v>
      </c>
      <c r="K965" t="s">
        <v>84</v>
      </c>
      <c r="L965">
        <v>1368</v>
      </c>
      <c r="N965">
        <v>1011</v>
      </c>
      <c r="O965" t="s">
        <v>57</v>
      </c>
      <c r="P965" t="s">
        <v>57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370</v>
      </c>
      <c r="AG965">
        <v>0.0345</v>
      </c>
      <c r="AH965">
        <v>2</v>
      </c>
      <c r="AI965">
        <v>85264010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85264018</v>
      </c>
      <c r="C966">
        <v>85264005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940</v>
      </c>
      <c r="J966" t="s">
        <v>941</v>
      </c>
      <c r="K966" t="s">
        <v>942</v>
      </c>
      <c r="L966">
        <v>1368</v>
      </c>
      <c r="N966">
        <v>1011</v>
      </c>
      <c r="O966" t="s">
        <v>57</v>
      </c>
      <c r="P966" t="s">
        <v>57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370</v>
      </c>
      <c r="AG966">
        <v>1.288</v>
      </c>
      <c r="AH966">
        <v>2</v>
      </c>
      <c r="AI966">
        <v>85264011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85264019</v>
      </c>
      <c r="C967">
        <v>85264005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964</v>
      </c>
      <c r="J967" t="s">
        <v>965</v>
      </c>
      <c r="K967" t="s">
        <v>966</v>
      </c>
      <c r="L967">
        <v>1348</v>
      </c>
      <c r="N967">
        <v>1009</v>
      </c>
      <c r="O967" t="s">
        <v>252</v>
      </c>
      <c r="P967" t="s">
        <v>252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181</v>
      </c>
      <c r="AG967">
        <v>0.009</v>
      </c>
      <c r="AH967">
        <v>3</v>
      </c>
      <c r="AI967">
        <v>-1</v>
      </c>
      <c r="AJ967" t="s">
        <v>181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85264020</v>
      </c>
      <c r="C968">
        <v>85264005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943</v>
      </c>
      <c r="J968" t="s">
        <v>944</v>
      </c>
      <c r="K968" t="s">
        <v>945</v>
      </c>
      <c r="L968">
        <v>1346</v>
      </c>
      <c r="N968">
        <v>1009</v>
      </c>
      <c r="O968" t="s">
        <v>88</v>
      </c>
      <c r="P968" t="s">
        <v>88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181</v>
      </c>
      <c r="AG968">
        <v>1.3</v>
      </c>
      <c r="AH968">
        <v>2</v>
      </c>
      <c r="AI968">
        <v>85264012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85264065</v>
      </c>
      <c r="C969">
        <v>85264062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946</v>
      </c>
      <c r="J969" t="s">
        <v>181</v>
      </c>
      <c r="K969" t="s">
        <v>947</v>
      </c>
      <c r="L969">
        <v>1369</v>
      </c>
      <c r="N969">
        <v>1013</v>
      </c>
      <c r="O969" t="s">
        <v>99</v>
      </c>
      <c r="P969" t="s">
        <v>99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651</v>
      </c>
      <c r="AG969">
        <v>0.6</v>
      </c>
      <c r="AH969">
        <v>2</v>
      </c>
      <c r="AI969">
        <v>85264063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85264066</v>
      </c>
      <c r="C970">
        <v>85264062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948</v>
      </c>
      <c r="J970" t="s">
        <v>181</v>
      </c>
      <c r="K970" t="s">
        <v>949</v>
      </c>
      <c r="L970">
        <v>1369</v>
      </c>
      <c r="N970">
        <v>1013</v>
      </c>
      <c r="O970" t="s">
        <v>99</v>
      </c>
      <c r="P970" t="s">
        <v>99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651</v>
      </c>
      <c r="AG970">
        <v>0.6</v>
      </c>
      <c r="AH970">
        <v>2</v>
      </c>
      <c r="AI970">
        <v>85264064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85264065</v>
      </c>
      <c r="C971">
        <v>85264062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946</v>
      </c>
      <c r="J971" t="s">
        <v>181</v>
      </c>
      <c r="K971" t="s">
        <v>947</v>
      </c>
      <c r="L971">
        <v>1369</v>
      </c>
      <c r="N971">
        <v>1013</v>
      </c>
      <c r="O971" t="s">
        <v>99</v>
      </c>
      <c r="P971" t="s">
        <v>99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651</v>
      </c>
      <c r="AG971">
        <v>0.6</v>
      </c>
      <c r="AH971">
        <v>2</v>
      </c>
      <c r="AI971">
        <v>85264063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85264066</v>
      </c>
      <c r="C972">
        <v>85264062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948</v>
      </c>
      <c r="J972" t="s">
        <v>181</v>
      </c>
      <c r="K972" t="s">
        <v>949</v>
      </c>
      <c r="L972">
        <v>1369</v>
      </c>
      <c r="N972">
        <v>1013</v>
      </c>
      <c r="O972" t="s">
        <v>99</v>
      </c>
      <c r="P972" t="s">
        <v>99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651</v>
      </c>
      <c r="AG972">
        <v>0.6</v>
      </c>
      <c r="AH972">
        <v>2</v>
      </c>
      <c r="AI972">
        <v>85264064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85264070</v>
      </c>
      <c r="C973">
        <v>85264067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946</v>
      </c>
      <c r="J973" t="s">
        <v>181</v>
      </c>
      <c r="K973" t="s">
        <v>947</v>
      </c>
      <c r="L973">
        <v>1369</v>
      </c>
      <c r="N973">
        <v>1013</v>
      </c>
      <c r="O973" t="s">
        <v>99</v>
      </c>
      <c r="P973" t="s">
        <v>99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651</v>
      </c>
      <c r="AG973">
        <v>7.776</v>
      </c>
      <c r="AH973">
        <v>2</v>
      </c>
      <c r="AI973">
        <v>85264068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85264071</v>
      </c>
      <c r="C974">
        <v>85264067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948</v>
      </c>
      <c r="J974" t="s">
        <v>181</v>
      </c>
      <c r="K974" t="s">
        <v>949</v>
      </c>
      <c r="L974">
        <v>1369</v>
      </c>
      <c r="N974">
        <v>1013</v>
      </c>
      <c r="O974" t="s">
        <v>99</v>
      </c>
      <c r="P974" t="s">
        <v>99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651</v>
      </c>
      <c r="AG974">
        <v>7.776</v>
      </c>
      <c r="AH974">
        <v>2</v>
      </c>
      <c r="AI974">
        <v>85264069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85264070</v>
      </c>
      <c r="C975">
        <v>85264067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946</v>
      </c>
      <c r="J975" t="s">
        <v>181</v>
      </c>
      <c r="K975" t="s">
        <v>947</v>
      </c>
      <c r="L975">
        <v>1369</v>
      </c>
      <c r="N975">
        <v>1013</v>
      </c>
      <c r="O975" t="s">
        <v>99</v>
      </c>
      <c r="P975" t="s">
        <v>99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651</v>
      </c>
      <c r="AG975">
        <v>7.776</v>
      </c>
      <c r="AH975">
        <v>2</v>
      </c>
      <c r="AI975">
        <v>85264068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85264071</v>
      </c>
      <c r="C976">
        <v>85264067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948</v>
      </c>
      <c r="J976" t="s">
        <v>181</v>
      </c>
      <c r="K976" t="s">
        <v>949</v>
      </c>
      <c r="L976">
        <v>1369</v>
      </c>
      <c r="N976">
        <v>1013</v>
      </c>
      <c r="O976" t="s">
        <v>99</v>
      </c>
      <c r="P976" t="s">
        <v>99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651</v>
      </c>
      <c r="AG976">
        <v>7.776</v>
      </c>
      <c r="AH976">
        <v>2</v>
      </c>
      <c r="AI976">
        <v>85264069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85264075</v>
      </c>
      <c r="C977">
        <v>85264072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946</v>
      </c>
      <c r="J977" t="s">
        <v>181</v>
      </c>
      <c r="K977" t="s">
        <v>947</v>
      </c>
      <c r="L977">
        <v>1369</v>
      </c>
      <c r="N977">
        <v>1013</v>
      </c>
      <c r="O977" t="s">
        <v>99</v>
      </c>
      <c r="P977" t="s">
        <v>99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651</v>
      </c>
      <c r="AG977">
        <v>0.492</v>
      </c>
      <c r="AH977">
        <v>2</v>
      </c>
      <c r="AI977">
        <v>85264073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85264076</v>
      </c>
      <c r="C978">
        <v>85264072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948</v>
      </c>
      <c r="J978" t="s">
        <v>181</v>
      </c>
      <c r="K978" t="s">
        <v>949</v>
      </c>
      <c r="L978">
        <v>1369</v>
      </c>
      <c r="N978">
        <v>1013</v>
      </c>
      <c r="O978" t="s">
        <v>99</v>
      </c>
      <c r="P978" t="s">
        <v>99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651</v>
      </c>
      <c r="AG978">
        <v>0.492</v>
      </c>
      <c r="AH978">
        <v>2</v>
      </c>
      <c r="AI978">
        <v>85264074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85264075</v>
      </c>
      <c r="C979">
        <v>85264072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946</v>
      </c>
      <c r="J979" t="s">
        <v>181</v>
      </c>
      <c r="K979" t="s">
        <v>947</v>
      </c>
      <c r="L979">
        <v>1369</v>
      </c>
      <c r="N979">
        <v>1013</v>
      </c>
      <c r="O979" t="s">
        <v>99</v>
      </c>
      <c r="P979" t="s">
        <v>99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651</v>
      </c>
      <c r="AG979">
        <v>0.492</v>
      </c>
      <c r="AH979">
        <v>2</v>
      </c>
      <c r="AI979">
        <v>85264073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85264076</v>
      </c>
      <c r="C980">
        <v>85264072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948</v>
      </c>
      <c r="J980" t="s">
        <v>181</v>
      </c>
      <c r="K980" t="s">
        <v>949</v>
      </c>
      <c r="L980">
        <v>1369</v>
      </c>
      <c r="N980">
        <v>1013</v>
      </c>
      <c r="O980" t="s">
        <v>99</v>
      </c>
      <c r="P980" t="s">
        <v>99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651</v>
      </c>
      <c r="AG980">
        <v>0.492</v>
      </c>
      <c r="AH980">
        <v>2</v>
      </c>
      <c r="AI980">
        <v>85264074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85264080</v>
      </c>
      <c r="C981">
        <v>85264077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946</v>
      </c>
      <c r="J981" t="s">
        <v>181</v>
      </c>
      <c r="K981" t="s">
        <v>947</v>
      </c>
      <c r="L981">
        <v>1369</v>
      </c>
      <c r="N981">
        <v>1013</v>
      </c>
      <c r="O981" t="s">
        <v>99</v>
      </c>
      <c r="P981" t="s">
        <v>99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651</v>
      </c>
      <c r="AG981">
        <v>0.192</v>
      </c>
      <c r="AH981">
        <v>2</v>
      </c>
      <c r="AI981">
        <v>85264078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85264081</v>
      </c>
      <c r="C982">
        <v>85264077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948</v>
      </c>
      <c r="J982" t="s">
        <v>181</v>
      </c>
      <c r="K982" t="s">
        <v>949</v>
      </c>
      <c r="L982">
        <v>1369</v>
      </c>
      <c r="N982">
        <v>1013</v>
      </c>
      <c r="O982" t="s">
        <v>99</v>
      </c>
      <c r="P982" t="s">
        <v>99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651</v>
      </c>
      <c r="AG982">
        <v>0.192</v>
      </c>
      <c r="AH982">
        <v>2</v>
      </c>
      <c r="AI982">
        <v>85264079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85264080</v>
      </c>
      <c r="C983">
        <v>85264077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946</v>
      </c>
      <c r="J983" t="s">
        <v>181</v>
      </c>
      <c r="K983" t="s">
        <v>947</v>
      </c>
      <c r="L983">
        <v>1369</v>
      </c>
      <c r="N983">
        <v>1013</v>
      </c>
      <c r="O983" t="s">
        <v>99</v>
      </c>
      <c r="P983" t="s">
        <v>99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651</v>
      </c>
      <c r="AG983">
        <v>0.192</v>
      </c>
      <c r="AH983">
        <v>2</v>
      </c>
      <c r="AI983">
        <v>85264078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85264081</v>
      </c>
      <c r="C984">
        <v>85264077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948</v>
      </c>
      <c r="J984" t="s">
        <v>181</v>
      </c>
      <c r="K984" t="s">
        <v>949</v>
      </c>
      <c r="L984">
        <v>1369</v>
      </c>
      <c r="N984">
        <v>1013</v>
      </c>
      <c r="O984" t="s">
        <v>99</v>
      </c>
      <c r="P984" t="s">
        <v>99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651</v>
      </c>
      <c r="AG984">
        <v>0.192</v>
      </c>
      <c r="AH984">
        <v>2</v>
      </c>
      <c r="AI984">
        <v>85264079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85264085</v>
      </c>
      <c r="C985">
        <v>85264082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946</v>
      </c>
      <c r="J985" t="s">
        <v>181</v>
      </c>
      <c r="K985" t="s">
        <v>947</v>
      </c>
      <c r="L985">
        <v>1369</v>
      </c>
      <c r="N985">
        <v>1013</v>
      </c>
      <c r="O985" t="s">
        <v>99</v>
      </c>
      <c r="P985" t="s">
        <v>99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651</v>
      </c>
      <c r="AG985">
        <v>0.6</v>
      </c>
      <c r="AH985">
        <v>2</v>
      </c>
      <c r="AI985">
        <v>85264083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85264086</v>
      </c>
      <c r="C986">
        <v>85264082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948</v>
      </c>
      <c r="J986" t="s">
        <v>181</v>
      </c>
      <c r="K986" t="s">
        <v>949</v>
      </c>
      <c r="L986">
        <v>1369</v>
      </c>
      <c r="N986">
        <v>1013</v>
      </c>
      <c r="O986" t="s">
        <v>99</v>
      </c>
      <c r="P986" t="s">
        <v>99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651</v>
      </c>
      <c r="AG986">
        <v>0.6</v>
      </c>
      <c r="AH986">
        <v>2</v>
      </c>
      <c r="AI986">
        <v>85264084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85264085</v>
      </c>
      <c r="C987">
        <v>85264082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946</v>
      </c>
      <c r="J987" t="s">
        <v>181</v>
      </c>
      <c r="K987" t="s">
        <v>947</v>
      </c>
      <c r="L987">
        <v>1369</v>
      </c>
      <c r="N987">
        <v>1013</v>
      </c>
      <c r="O987" t="s">
        <v>99</v>
      </c>
      <c r="P987" t="s">
        <v>99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651</v>
      </c>
      <c r="AG987">
        <v>0.6</v>
      </c>
      <c r="AH987">
        <v>2</v>
      </c>
      <c r="AI987">
        <v>85264083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85264086</v>
      </c>
      <c r="C988">
        <v>85264082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948</v>
      </c>
      <c r="J988" t="s">
        <v>181</v>
      </c>
      <c r="K988" t="s">
        <v>949</v>
      </c>
      <c r="L988">
        <v>1369</v>
      </c>
      <c r="N988">
        <v>1013</v>
      </c>
      <c r="O988" t="s">
        <v>99</v>
      </c>
      <c r="P988" t="s">
        <v>99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651</v>
      </c>
      <c r="AG988">
        <v>0.6</v>
      </c>
      <c r="AH988">
        <v>2</v>
      </c>
      <c r="AI988">
        <v>85264084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85264090</v>
      </c>
      <c r="C989">
        <v>85264087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102</v>
      </c>
      <c r="J989" t="s">
        <v>181</v>
      </c>
      <c r="K989" t="s">
        <v>103</v>
      </c>
      <c r="L989">
        <v>1369</v>
      </c>
      <c r="N989">
        <v>1013</v>
      </c>
      <c r="O989" t="s">
        <v>99</v>
      </c>
      <c r="P989" t="s">
        <v>99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674</v>
      </c>
      <c r="AG989">
        <v>1.62</v>
      </c>
      <c r="AH989">
        <v>2</v>
      </c>
      <c r="AI989">
        <v>85264088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85264091</v>
      </c>
      <c r="C990">
        <v>85264087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950</v>
      </c>
      <c r="J990" t="s">
        <v>181</v>
      </c>
      <c r="K990" t="s">
        <v>951</v>
      </c>
      <c r="L990">
        <v>1369</v>
      </c>
      <c r="N990">
        <v>1013</v>
      </c>
      <c r="O990" t="s">
        <v>99</v>
      </c>
      <c r="P990" t="s">
        <v>99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674</v>
      </c>
      <c r="AG990">
        <v>1.62</v>
      </c>
      <c r="AH990">
        <v>2</v>
      </c>
      <c r="AI990">
        <v>85264089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85264090</v>
      </c>
      <c r="C991">
        <v>85264087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102</v>
      </c>
      <c r="J991" t="s">
        <v>181</v>
      </c>
      <c r="K991" t="s">
        <v>103</v>
      </c>
      <c r="L991">
        <v>1369</v>
      </c>
      <c r="N991">
        <v>1013</v>
      </c>
      <c r="O991" t="s">
        <v>99</v>
      </c>
      <c r="P991" t="s">
        <v>99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674</v>
      </c>
      <c r="AG991">
        <v>1.62</v>
      </c>
      <c r="AH991">
        <v>2</v>
      </c>
      <c r="AI991">
        <v>85264088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85264091</v>
      </c>
      <c r="C992">
        <v>85264087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950</v>
      </c>
      <c r="J992" t="s">
        <v>181</v>
      </c>
      <c r="K992" t="s">
        <v>951</v>
      </c>
      <c r="L992">
        <v>1369</v>
      </c>
      <c r="N992">
        <v>1013</v>
      </c>
      <c r="O992" t="s">
        <v>99</v>
      </c>
      <c r="P992" t="s">
        <v>99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674</v>
      </c>
      <c r="AG992">
        <v>1.62</v>
      </c>
      <c r="AH992">
        <v>2</v>
      </c>
      <c r="AI992">
        <v>85264089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181</v>
      </c>
      <c r="D1" t="s">
        <v>181</v>
      </c>
      <c r="E1" t="s">
        <v>1003</v>
      </c>
      <c r="F1" t="s">
        <v>1003</v>
      </c>
      <c r="G1" t="s">
        <v>1003</v>
      </c>
      <c r="H1" t="s">
        <v>181</v>
      </c>
      <c r="I1" t="s">
        <v>1003</v>
      </c>
      <c r="J1" t="s">
        <v>1003</v>
      </c>
      <c r="K1" t="s">
        <v>181</v>
      </c>
      <c r="L1" t="s">
        <v>181</v>
      </c>
      <c r="M1" t="s">
        <v>181</v>
      </c>
      <c r="N1" t="s">
        <v>181</v>
      </c>
      <c r="O1" t="s">
        <v>1003</v>
      </c>
      <c r="P1" t="s">
        <v>181</v>
      </c>
      <c r="Q1" t="s">
        <v>181</v>
      </c>
      <c r="R1" t="s">
        <v>181</v>
      </c>
      <c r="S1" t="s">
        <v>1004</v>
      </c>
      <c r="T1" t="s">
        <v>1005</v>
      </c>
      <c r="U1" t="s">
        <v>1006</v>
      </c>
    </row>
    <row r="2" spans="1:21">
      <c r="A2">
        <v>112</v>
      </c>
      <c r="B2">
        <v>1</v>
      </c>
      <c r="C2" t="s">
        <v>181</v>
      </c>
      <c r="D2" t="s">
        <v>181</v>
      </c>
      <c r="E2" t="s">
        <v>1003</v>
      </c>
      <c r="F2" t="s">
        <v>1003</v>
      </c>
      <c r="G2" t="s">
        <v>1003</v>
      </c>
      <c r="H2" t="s">
        <v>181</v>
      </c>
      <c r="I2" t="s">
        <v>1003</v>
      </c>
      <c r="J2" t="s">
        <v>1003</v>
      </c>
      <c r="K2" t="s">
        <v>181</v>
      </c>
      <c r="L2" t="s">
        <v>181</v>
      </c>
      <c r="M2" t="s">
        <v>181</v>
      </c>
      <c r="N2" t="s">
        <v>181</v>
      </c>
      <c r="O2" t="s">
        <v>1003</v>
      </c>
      <c r="P2" t="s">
        <v>181</v>
      </c>
      <c r="Q2" t="s">
        <v>181</v>
      </c>
      <c r="R2" t="s">
        <v>181</v>
      </c>
      <c r="S2" t="s">
        <v>1004</v>
      </c>
      <c r="T2" t="s">
        <v>1005</v>
      </c>
      <c r="U2" t="s">
        <v>1006</v>
      </c>
    </row>
    <row r="3" spans="1:21">
      <c r="A3">
        <v>113</v>
      </c>
      <c r="B3">
        <v>1</v>
      </c>
      <c r="C3" t="s">
        <v>181</v>
      </c>
      <c r="D3" t="s">
        <v>181</v>
      </c>
      <c r="E3" t="s">
        <v>1003</v>
      </c>
      <c r="F3" t="s">
        <v>1003</v>
      </c>
      <c r="G3" t="s">
        <v>1003</v>
      </c>
      <c r="H3" t="s">
        <v>181</v>
      </c>
      <c r="I3" t="s">
        <v>1003</v>
      </c>
      <c r="J3" t="s">
        <v>1003</v>
      </c>
      <c r="K3" t="s">
        <v>181</v>
      </c>
      <c r="L3" t="s">
        <v>181</v>
      </c>
      <c r="M3" t="s">
        <v>181</v>
      </c>
      <c r="N3" t="s">
        <v>181</v>
      </c>
      <c r="O3" t="s">
        <v>1003</v>
      </c>
      <c r="P3" t="s">
        <v>181</v>
      </c>
      <c r="Q3" t="s">
        <v>181</v>
      </c>
      <c r="R3" t="s">
        <v>181</v>
      </c>
      <c r="S3" t="s">
        <v>1004</v>
      </c>
      <c r="T3" t="s">
        <v>1005</v>
      </c>
      <c r="U3" t="s">
        <v>1006</v>
      </c>
    </row>
    <row r="4" spans="1:21">
      <c r="A4">
        <v>114</v>
      </c>
      <c r="B4">
        <v>1</v>
      </c>
      <c r="C4" t="s">
        <v>181</v>
      </c>
      <c r="D4" t="s">
        <v>181</v>
      </c>
      <c r="E4" t="s">
        <v>1003</v>
      </c>
      <c r="F4" t="s">
        <v>1003</v>
      </c>
      <c r="G4" t="s">
        <v>1003</v>
      </c>
      <c r="H4" t="s">
        <v>181</v>
      </c>
      <c r="I4" t="s">
        <v>1003</v>
      </c>
      <c r="J4" t="s">
        <v>1003</v>
      </c>
      <c r="K4" t="s">
        <v>181</v>
      </c>
      <c r="L4" t="s">
        <v>181</v>
      </c>
      <c r="M4" t="s">
        <v>181</v>
      </c>
      <c r="N4" t="s">
        <v>181</v>
      </c>
      <c r="O4" t="s">
        <v>1003</v>
      </c>
      <c r="P4" t="s">
        <v>181</v>
      </c>
      <c r="Q4" t="s">
        <v>181</v>
      </c>
      <c r="R4" t="s">
        <v>181</v>
      </c>
      <c r="S4" t="s">
        <v>1004</v>
      </c>
      <c r="T4" t="s">
        <v>1005</v>
      </c>
      <c r="U4" t="s">
        <v>1006</v>
      </c>
    </row>
    <row r="5" spans="1:21">
      <c r="A5">
        <v>115</v>
      </c>
      <c r="B5">
        <v>1</v>
      </c>
      <c r="C5" t="s">
        <v>181</v>
      </c>
      <c r="D5" t="s">
        <v>181</v>
      </c>
      <c r="E5" t="s">
        <v>1003</v>
      </c>
      <c r="F5" t="s">
        <v>1003</v>
      </c>
      <c r="G5" t="s">
        <v>1003</v>
      </c>
      <c r="H5" t="s">
        <v>181</v>
      </c>
      <c r="I5" t="s">
        <v>1003</v>
      </c>
      <c r="J5" t="s">
        <v>1003</v>
      </c>
      <c r="K5" t="s">
        <v>181</v>
      </c>
      <c r="L5" t="s">
        <v>181</v>
      </c>
      <c r="M5" t="s">
        <v>181</v>
      </c>
      <c r="N5" t="s">
        <v>181</v>
      </c>
      <c r="O5" t="s">
        <v>1003</v>
      </c>
      <c r="P5" t="s">
        <v>181</v>
      </c>
      <c r="Q5" t="s">
        <v>181</v>
      </c>
      <c r="R5" t="s">
        <v>181</v>
      </c>
      <c r="S5" t="s">
        <v>1004</v>
      </c>
      <c r="T5" t="s">
        <v>1005</v>
      </c>
      <c r="U5" t="s">
        <v>1006</v>
      </c>
    </row>
    <row r="6" spans="1:21">
      <c r="A6">
        <v>116</v>
      </c>
      <c r="B6">
        <v>1</v>
      </c>
      <c r="C6" t="s">
        <v>181</v>
      </c>
      <c r="D6" t="s">
        <v>181</v>
      </c>
      <c r="E6" t="s">
        <v>1003</v>
      </c>
      <c r="F6" t="s">
        <v>1003</v>
      </c>
      <c r="G6" t="s">
        <v>1003</v>
      </c>
      <c r="H6" t="s">
        <v>181</v>
      </c>
      <c r="I6" t="s">
        <v>1003</v>
      </c>
      <c r="J6" t="s">
        <v>1003</v>
      </c>
      <c r="K6" t="s">
        <v>181</v>
      </c>
      <c r="L6" t="s">
        <v>181</v>
      </c>
      <c r="M6" t="s">
        <v>181</v>
      </c>
      <c r="N6" t="s">
        <v>181</v>
      </c>
      <c r="O6" t="s">
        <v>1003</v>
      </c>
      <c r="P6" t="s">
        <v>181</v>
      </c>
      <c r="Q6" t="s">
        <v>181</v>
      </c>
      <c r="R6" t="s">
        <v>181</v>
      </c>
      <c r="S6" t="s">
        <v>1004</v>
      </c>
      <c r="T6" t="s">
        <v>1005</v>
      </c>
      <c r="U6" t="s">
        <v>1006</v>
      </c>
    </row>
    <row r="7" spans="1:21">
      <c r="A7">
        <v>119</v>
      </c>
      <c r="B7">
        <v>1</v>
      </c>
      <c r="C7" t="s">
        <v>181</v>
      </c>
      <c r="D7" t="s">
        <v>181</v>
      </c>
      <c r="E7" t="s">
        <v>1003</v>
      </c>
      <c r="F7" t="s">
        <v>1003</v>
      </c>
      <c r="G7" t="s">
        <v>1003</v>
      </c>
      <c r="H7" t="s">
        <v>181</v>
      </c>
      <c r="I7" t="s">
        <v>1003</v>
      </c>
      <c r="J7" t="s">
        <v>1003</v>
      </c>
      <c r="K7" t="s">
        <v>181</v>
      </c>
      <c r="L7" t="s">
        <v>181</v>
      </c>
      <c r="M7" t="s">
        <v>181</v>
      </c>
      <c r="N7" t="s">
        <v>181</v>
      </c>
      <c r="O7" t="s">
        <v>1003</v>
      </c>
      <c r="P7" t="s">
        <v>181</v>
      </c>
      <c r="Q7" t="s">
        <v>181</v>
      </c>
      <c r="R7" t="s">
        <v>181</v>
      </c>
      <c r="S7" t="s">
        <v>1004</v>
      </c>
      <c r="T7" t="s">
        <v>1005</v>
      </c>
      <c r="U7" t="s">
        <v>1006</v>
      </c>
    </row>
    <row r="8" spans="1:21">
      <c r="A8">
        <v>120</v>
      </c>
      <c r="B8">
        <v>1</v>
      </c>
      <c r="C8" t="s">
        <v>181</v>
      </c>
      <c r="D8" t="s">
        <v>181</v>
      </c>
      <c r="E8" t="s">
        <v>1003</v>
      </c>
      <c r="F8" t="s">
        <v>1003</v>
      </c>
      <c r="G8" t="s">
        <v>1003</v>
      </c>
      <c r="H8" t="s">
        <v>181</v>
      </c>
      <c r="I8" t="s">
        <v>1003</v>
      </c>
      <c r="J8" t="s">
        <v>1003</v>
      </c>
      <c r="K8" t="s">
        <v>181</v>
      </c>
      <c r="L8" t="s">
        <v>181</v>
      </c>
      <c r="M8" t="s">
        <v>181</v>
      </c>
      <c r="N8" t="s">
        <v>181</v>
      </c>
      <c r="O8" t="s">
        <v>1003</v>
      </c>
      <c r="P8" t="s">
        <v>181</v>
      </c>
      <c r="Q8" t="s">
        <v>181</v>
      </c>
      <c r="R8" t="s">
        <v>181</v>
      </c>
      <c r="S8" t="s">
        <v>1004</v>
      </c>
      <c r="T8" t="s">
        <v>1005</v>
      </c>
      <c r="U8" t="s">
        <v>1006</v>
      </c>
    </row>
    <row r="9" spans="1:21">
      <c r="A9">
        <v>121</v>
      </c>
      <c r="B9">
        <v>1</v>
      </c>
      <c r="C9" t="s">
        <v>181</v>
      </c>
      <c r="D9" t="s">
        <v>181</v>
      </c>
      <c r="E9" t="s">
        <v>1003</v>
      </c>
      <c r="F9" t="s">
        <v>1003</v>
      </c>
      <c r="G9" t="s">
        <v>1003</v>
      </c>
      <c r="H9" t="s">
        <v>181</v>
      </c>
      <c r="I9" t="s">
        <v>1003</v>
      </c>
      <c r="J9" t="s">
        <v>1003</v>
      </c>
      <c r="K9" t="s">
        <v>181</v>
      </c>
      <c r="L9" t="s">
        <v>181</v>
      </c>
      <c r="M9" t="s">
        <v>181</v>
      </c>
      <c r="N9" t="s">
        <v>181</v>
      </c>
      <c r="O9" t="s">
        <v>1003</v>
      </c>
      <c r="P9" t="s">
        <v>181</v>
      </c>
      <c r="Q9" t="s">
        <v>181</v>
      </c>
      <c r="R9" t="s">
        <v>181</v>
      </c>
      <c r="S9" t="s">
        <v>1004</v>
      </c>
      <c r="T9" t="s">
        <v>1005</v>
      </c>
      <c r="U9" t="s">
        <v>1006</v>
      </c>
    </row>
    <row r="10" spans="1:21">
      <c r="A10">
        <v>122</v>
      </c>
      <c r="B10">
        <v>1</v>
      </c>
      <c r="C10" t="s">
        <v>181</v>
      </c>
      <c r="D10" t="s">
        <v>181</v>
      </c>
      <c r="E10" t="s">
        <v>1003</v>
      </c>
      <c r="F10" t="s">
        <v>1003</v>
      </c>
      <c r="G10" t="s">
        <v>1003</v>
      </c>
      <c r="H10" t="s">
        <v>181</v>
      </c>
      <c r="I10" t="s">
        <v>1003</v>
      </c>
      <c r="J10" t="s">
        <v>1003</v>
      </c>
      <c r="K10" t="s">
        <v>181</v>
      </c>
      <c r="L10" t="s">
        <v>181</v>
      </c>
      <c r="M10" t="s">
        <v>181</v>
      </c>
      <c r="N10" t="s">
        <v>181</v>
      </c>
      <c r="O10" t="s">
        <v>1003</v>
      </c>
      <c r="P10" t="s">
        <v>181</v>
      </c>
      <c r="Q10" t="s">
        <v>181</v>
      </c>
      <c r="R10" t="s">
        <v>181</v>
      </c>
      <c r="S10" t="s">
        <v>1004</v>
      </c>
      <c r="T10" t="s">
        <v>1005</v>
      </c>
      <c r="U10" t="s">
        <v>1006</v>
      </c>
    </row>
    <row r="11" spans="1:21">
      <c r="A11">
        <v>123</v>
      </c>
      <c r="B11">
        <v>1</v>
      </c>
      <c r="C11" t="s">
        <v>181</v>
      </c>
      <c r="D11" t="s">
        <v>181</v>
      </c>
      <c r="E11" t="s">
        <v>1003</v>
      </c>
      <c r="F11" t="s">
        <v>1003</v>
      </c>
      <c r="G11" t="s">
        <v>1003</v>
      </c>
      <c r="H11" t="s">
        <v>181</v>
      </c>
      <c r="I11" t="s">
        <v>1003</v>
      </c>
      <c r="J11" t="s">
        <v>1003</v>
      </c>
      <c r="K11" t="s">
        <v>181</v>
      </c>
      <c r="L11" t="s">
        <v>181</v>
      </c>
      <c r="M11" t="s">
        <v>181</v>
      </c>
      <c r="N11" t="s">
        <v>181</v>
      </c>
      <c r="O11" t="s">
        <v>1003</v>
      </c>
      <c r="P11" t="s">
        <v>181</v>
      </c>
      <c r="Q11" t="s">
        <v>181</v>
      </c>
      <c r="R11" t="s">
        <v>181</v>
      </c>
      <c r="S11" t="s">
        <v>1004</v>
      </c>
      <c r="T11" t="s">
        <v>1005</v>
      </c>
      <c r="U11" t="s">
        <v>1006</v>
      </c>
    </row>
    <row r="12" spans="1:21">
      <c r="A12">
        <v>123</v>
      </c>
      <c r="B12">
        <v>1</v>
      </c>
      <c r="C12" t="s">
        <v>181</v>
      </c>
      <c r="D12" t="s">
        <v>181</v>
      </c>
      <c r="E12" t="s">
        <v>1007</v>
      </c>
      <c r="F12" t="s">
        <v>1007</v>
      </c>
      <c r="G12" t="s">
        <v>1007</v>
      </c>
      <c r="H12" t="s">
        <v>181</v>
      </c>
      <c r="I12" t="s">
        <v>1007</v>
      </c>
      <c r="J12" t="s">
        <v>1007</v>
      </c>
      <c r="K12" t="s">
        <v>181</v>
      </c>
      <c r="L12" t="s">
        <v>181</v>
      </c>
      <c r="M12" t="s">
        <v>181</v>
      </c>
      <c r="N12" t="s">
        <v>181</v>
      </c>
      <c r="O12" t="s">
        <v>1007</v>
      </c>
      <c r="P12" t="s">
        <v>181</v>
      </c>
      <c r="Q12" t="s">
        <v>181</v>
      </c>
      <c r="R12" t="s">
        <v>181</v>
      </c>
      <c r="S12" t="s">
        <v>1008</v>
      </c>
      <c r="T12" t="s">
        <v>1009</v>
      </c>
      <c r="U12" t="s">
        <v>1006</v>
      </c>
    </row>
    <row r="13" spans="1:21">
      <c r="A13">
        <v>124</v>
      </c>
      <c r="B13">
        <v>1</v>
      </c>
      <c r="C13" t="s">
        <v>181</v>
      </c>
      <c r="D13" t="s">
        <v>181</v>
      </c>
      <c r="E13" t="s">
        <v>1003</v>
      </c>
      <c r="F13" t="s">
        <v>1003</v>
      </c>
      <c r="G13" t="s">
        <v>1003</v>
      </c>
      <c r="H13" t="s">
        <v>181</v>
      </c>
      <c r="I13" t="s">
        <v>1003</v>
      </c>
      <c r="J13" t="s">
        <v>1003</v>
      </c>
      <c r="K13" t="s">
        <v>181</v>
      </c>
      <c r="L13" t="s">
        <v>181</v>
      </c>
      <c r="M13" t="s">
        <v>181</v>
      </c>
      <c r="N13" t="s">
        <v>181</v>
      </c>
      <c r="O13" t="s">
        <v>1003</v>
      </c>
      <c r="P13" t="s">
        <v>181</v>
      </c>
      <c r="Q13" t="s">
        <v>181</v>
      </c>
      <c r="R13" t="s">
        <v>181</v>
      </c>
      <c r="S13" t="s">
        <v>1004</v>
      </c>
      <c r="T13" t="s">
        <v>1005</v>
      </c>
      <c r="U13" t="s">
        <v>1006</v>
      </c>
    </row>
    <row r="14" spans="1:21">
      <c r="A14">
        <v>124</v>
      </c>
      <c r="B14">
        <v>1</v>
      </c>
      <c r="C14" t="s">
        <v>181</v>
      </c>
      <c r="D14" t="s">
        <v>181</v>
      </c>
      <c r="E14" t="s">
        <v>1007</v>
      </c>
      <c r="F14" t="s">
        <v>1007</v>
      </c>
      <c r="G14" t="s">
        <v>1007</v>
      </c>
      <c r="H14" t="s">
        <v>181</v>
      </c>
      <c r="I14" t="s">
        <v>1007</v>
      </c>
      <c r="J14" t="s">
        <v>1007</v>
      </c>
      <c r="K14" t="s">
        <v>181</v>
      </c>
      <c r="L14" t="s">
        <v>181</v>
      </c>
      <c r="M14" t="s">
        <v>181</v>
      </c>
      <c r="N14" t="s">
        <v>181</v>
      </c>
      <c r="O14" t="s">
        <v>1007</v>
      </c>
      <c r="P14" t="s">
        <v>181</v>
      </c>
      <c r="Q14" t="s">
        <v>181</v>
      </c>
      <c r="R14" t="s">
        <v>181</v>
      </c>
      <c r="S14" t="s">
        <v>1008</v>
      </c>
      <c r="T14" t="s">
        <v>1009</v>
      </c>
      <c r="U14" t="s">
        <v>1006</v>
      </c>
    </row>
    <row r="15" spans="1:21">
      <c r="A15">
        <v>125</v>
      </c>
      <c r="B15">
        <v>1</v>
      </c>
      <c r="C15" t="s">
        <v>181</v>
      </c>
      <c r="D15" t="s">
        <v>181</v>
      </c>
      <c r="E15" t="s">
        <v>1003</v>
      </c>
      <c r="F15" t="s">
        <v>1003</v>
      </c>
      <c r="G15" t="s">
        <v>1003</v>
      </c>
      <c r="H15" t="s">
        <v>181</v>
      </c>
      <c r="I15" t="s">
        <v>1003</v>
      </c>
      <c r="J15" t="s">
        <v>1003</v>
      </c>
      <c r="K15" t="s">
        <v>181</v>
      </c>
      <c r="L15" t="s">
        <v>181</v>
      </c>
      <c r="M15" t="s">
        <v>181</v>
      </c>
      <c r="N15" t="s">
        <v>181</v>
      </c>
      <c r="O15" t="s">
        <v>1003</v>
      </c>
      <c r="P15" t="s">
        <v>181</v>
      </c>
      <c r="Q15" t="s">
        <v>181</v>
      </c>
      <c r="R15" t="s">
        <v>181</v>
      </c>
      <c r="S15" t="s">
        <v>1004</v>
      </c>
      <c r="T15" t="s">
        <v>1005</v>
      </c>
      <c r="U15" t="s">
        <v>1006</v>
      </c>
    </row>
    <row r="16" spans="1:21">
      <c r="A16">
        <v>126</v>
      </c>
      <c r="B16">
        <v>1</v>
      </c>
      <c r="C16" t="s">
        <v>181</v>
      </c>
      <c r="D16" t="s">
        <v>181</v>
      </c>
      <c r="E16" t="s">
        <v>1003</v>
      </c>
      <c r="F16" t="s">
        <v>1003</v>
      </c>
      <c r="G16" t="s">
        <v>1003</v>
      </c>
      <c r="H16" t="s">
        <v>181</v>
      </c>
      <c r="I16" t="s">
        <v>1003</v>
      </c>
      <c r="J16" t="s">
        <v>1003</v>
      </c>
      <c r="K16" t="s">
        <v>181</v>
      </c>
      <c r="L16" t="s">
        <v>181</v>
      </c>
      <c r="M16" t="s">
        <v>181</v>
      </c>
      <c r="N16" t="s">
        <v>181</v>
      </c>
      <c r="O16" t="s">
        <v>1003</v>
      </c>
      <c r="P16" t="s">
        <v>181</v>
      </c>
      <c r="Q16" t="s">
        <v>181</v>
      </c>
      <c r="R16" t="s">
        <v>181</v>
      </c>
      <c r="S16" t="s">
        <v>1004</v>
      </c>
      <c r="T16" t="s">
        <v>1005</v>
      </c>
      <c r="U16" t="s">
        <v>1006</v>
      </c>
    </row>
    <row r="17" spans="1:21">
      <c r="A17">
        <v>127</v>
      </c>
      <c r="B17">
        <v>1</v>
      </c>
      <c r="C17" t="s">
        <v>181</v>
      </c>
      <c r="D17" t="s">
        <v>181</v>
      </c>
      <c r="E17" t="s">
        <v>1003</v>
      </c>
      <c r="F17" t="s">
        <v>1003</v>
      </c>
      <c r="G17" t="s">
        <v>1003</v>
      </c>
      <c r="H17" t="s">
        <v>181</v>
      </c>
      <c r="I17" t="s">
        <v>1003</v>
      </c>
      <c r="J17" t="s">
        <v>1003</v>
      </c>
      <c r="K17" t="s">
        <v>181</v>
      </c>
      <c r="L17" t="s">
        <v>181</v>
      </c>
      <c r="M17" t="s">
        <v>181</v>
      </c>
      <c r="N17" t="s">
        <v>181</v>
      </c>
      <c r="O17" t="s">
        <v>1003</v>
      </c>
      <c r="P17" t="s">
        <v>181</v>
      </c>
      <c r="Q17" t="s">
        <v>181</v>
      </c>
      <c r="R17" t="s">
        <v>181</v>
      </c>
      <c r="S17" t="s">
        <v>1004</v>
      </c>
      <c r="T17" t="s">
        <v>1005</v>
      </c>
      <c r="U17" t="s">
        <v>1006</v>
      </c>
    </row>
    <row r="18" spans="1:21">
      <c r="A18">
        <v>128</v>
      </c>
      <c r="B18">
        <v>1</v>
      </c>
      <c r="C18" t="s">
        <v>181</v>
      </c>
      <c r="D18" t="s">
        <v>181</v>
      </c>
      <c r="E18" t="s">
        <v>1003</v>
      </c>
      <c r="F18" t="s">
        <v>1003</v>
      </c>
      <c r="G18" t="s">
        <v>1003</v>
      </c>
      <c r="H18" t="s">
        <v>181</v>
      </c>
      <c r="I18" t="s">
        <v>1003</v>
      </c>
      <c r="J18" t="s">
        <v>1003</v>
      </c>
      <c r="K18" t="s">
        <v>181</v>
      </c>
      <c r="L18" t="s">
        <v>181</v>
      </c>
      <c r="M18" t="s">
        <v>181</v>
      </c>
      <c r="N18" t="s">
        <v>181</v>
      </c>
      <c r="O18" t="s">
        <v>1003</v>
      </c>
      <c r="P18" t="s">
        <v>181</v>
      </c>
      <c r="Q18" t="s">
        <v>181</v>
      </c>
      <c r="R18" t="s">
        <v>181</v>
      </c>
      <c r="S18" t="s">
        <v>1004</v>
      </c>
      <c r="T18" t="s">
        <v>1005</v>
      </c>
      <c r="U18" t="s">
        <v>1006</v>
      </c>
    </row>
    <row r="19" spans="1:21">
      <c r="A19">
        <v>129</v>
      </c>
      <c r="B19">
        <v>1</v>
      </c>
      <c r="C19" t="s">
        <v>181</v>
      </c>
      <c r="D19" t="s">
        <v>181</v>
      </c>
      <c r="E19" t="s">
        <v>1003</v>
      </c>
      <c r="F19" t="s">
        <v>1003</v>
      </c>
      <c r="G19" t="s">
        <v>1003</v>
      </c>
      <c r="H19" t="s">
        <v>181</v>
      </c>
      <c r="I19" t="s">
        <v>1003</v>
      </c>
      <c r="J19" t="s">
        <v>1003</v>
      </c>
      <c r="K19" t="s">
        <v>181</v>
      </c>
      <c r="L19" t="s">
        <v>181</v>
      </c>
      <c r="M19" t="s">
        <v>181</v>
      </c>
      <c r="N19" t="s">
        <v>181</v>
      </c>
      <c r="O19" t="s">
        <v>1003</v>
      </c>
      <c r="P19" t="s">
        <v>181</v>
      </c>
      <c r="Q19" t="s">
        <v>181</v>
      </c>
      <c r="R19" t="s">
        <v>181</v>
      </c>
      <c r="S19" t="s">
        <v>1004</v>
      </c>
      <c r="T19" t="s">
        <v>1005</v>
      </c>
      <c r="U19" t="s">
        <v>1006</v>
      </c>
    </row>
    <row r="20" spans="1:21">
      <c r="A20">
        <v>130</v>
      </c>
      <c r="B20">
        <v>1</v>
      </c>
      <c r="C20" t="s">
        <v>181</v>
      </c>
      <c r="D20" t="s">
        <v>181</v>
      </c>
      <c r="E20" t="s">
        <v>1003</v>
      </c>
      <c r="F20" t="s">
        <v>1003</v>
      </c>
      <c r="G20" t="s">
        <v>1003</v>
      </c>
      <c r="H20" t="s">
        <v>181</v>
      </c>
      <c r="I20" t="s">
        <v>1003</v>
      </c>
      <c r="J20" t="s">
        <v>1003</v>
      </c>
      <c r="K20" t="s">
        <v>181</v>
      </c>
      <c r="L20" t="s">
        <v>181</v>
      </c>
      <c r="M20" t="s">
        <v>181</v>
      </c>
      <c r="N20" t="s">
        <v>181</v>
      </c>
      <c r="O20" t="s">
        <v>1003</v>
      </c>
      <c r="P20" t="s">
        <v>181</v>
      </c>
      <c r="Q20" t="s">
        <v>181</v>
      </c>
      <c r="R20" t="s">
        <v>181</v>
      </c>
      <c r="S20" t="s">
        <v>1004</v>
      </c>
      <c r="T20" t="s">
        <v>1005</v>
      </c>
      <c r="U20" t="s">
        <v>1006</v>
      </c>
    </row>
    <row r="21" spans="1:21">
      <c r="A21">
        <v>131</v>
      </c>
      <c r="B21">
        <v>1</v>
      </c>
      <c r="C21" t="s">
        <v>181</v>
      </c>
      <c r="D21" t="s">
        <v>181</v>
      </c>
      <c r="E21" t="s">
        <v>1003</v>
      </c>
      <c r="F21" t="s">
        <v>1003</v>
      </c>
      <c r="G21" t="s">
        <v>1003</v>
      </c>
      <c r="H21" t="s">
        <v>181</v>
      </c>
      <c r="I21" t="s">
        <v>1003</v>
      </c>
      <c r="J21" t="s">
        <v>1003</v>
      </c>
      <c r="K21" t="s">
        <v>181</v>
      </c>
      <c r="L21" t="s">
        <v>181</v>
      </c>
      <c r="M21" t="s">
        <v>181</v>
      </c>
      <c r="N21" t="s">
        <v>181</v>
      </c>
      <c r="O21" t="s">
        <v>1003</v>
      </c>
      <c r="P21" t="s">
        <v>181</v>
      </c>
      <c r="Q21" t="s">
        <v>181</v>
      </c>
      <c r="R21" t="s">
        <v>181</v>
      </c>
      <c r="S21" t="s">
        <v>1004</v>
      </c>
      <c r="T21" t="s">
        <v>1005</v>
      </c>
      <c r="U21" t="s">
        <v>1006</v>
      </c>
    </row>
    <row r="22" spans="1:21">
      <c r="A22">
        <v>132</v>
      </c>
      <c r="B22">
        <v>1</v>
      </c>
      <c r="C22" t="s">
        <v>181</v>
      </c>
      <c r="D22" t="s">
        <v>181</v>
      </c>
      <c r="E22" t="s">
        <v>1003</v>
      </c>
      <c r="F22" t="s">
        <v>1003</v>
      </c>
      <c r="G22" t="s">
        <v>1003</v>
      </c>
      <c r="H22" t="s">
        <v>181</v>
      </c>
      <c r="I22" t="s">
        <v>1003</v>
      </c>
      <c r="J22" t="s">
        <v>1003</v>
      </c>
      <c r="K22" t="s">
        <v>181</v>
      </c>
      <c r="L22" t="s">
        <v>181</v>
      </c>
      <c r="M22" t="s">
        <v>181</v>
      </c>
      <c r="N22" t="s">
        <v>181</v>
      </c>
      <c r="O22" t="s">
        <v>1003</v>
      </c>
      <c r="P22" t="s">
        <v>181</v>
      </c>
      <c r="Q22" t="s">
        <v>181</v>
      </c>
      <c r="R22" t="s">
        <v>181</v>
      </c>
      <c r="S22" t="s">
        <v>1004</v>
      </c>
      <c r="T22" t="s">
        <v>1005</v>
      </c>
      <c r="U22" t="s">
        <v>1006</v>
      </c>
    </row>
    <row r="23" spans="1:21">
      <c r="A23">
        <v>133</v>
      </c>
      <c r="B23">
        <v>1</v>
      </c>
      <c r="C23" t="s">
        <v>181</v>
      </c>
      <c r="D23" t="s">
        <v>181</v>
      </c>
      <c r="E23" t="s">
        <v>1003</v>
      </c>
      <c r="F23" t="s">
        <v>1003</v>
      </c>
      <c r="G23" t="s">
        <v>1003</v>
      </c>
      <c r="H23" t="s">
        <v>181</v>
      </c>
      <c r="I23" t="s">
        <v>1003</v>
      </c>
      <c r="J23" t="s">
        <v>1003</v>
      </c>
      <c r="K23" t="s">
        <v>181</v>
      </c>
      <c r="L23" t="s">
        <v>181</v>
      </c>
      <c r="M23" t="s">
        <v>181</v>
      </c>
      <c r="N23" t="s">
        <v>181</v>
      </c>
      <c r="O23" t="s">
        <v>1003</v>
      </c>
      <c r="P23" t="s">
        <v>181</v>
      </c>
      <c r="Q23" t="s">
        <v>181</v>
      </c>
      <c r="R23" t="s">
        <v>181</v>
      </c>
      <c r="S23" t="s">
        <v>1004</v>
      </c>
      <c r="T23" t="s">
        <v>1005</v>
      </c>
      <c r="U23" t="s">
        <v>1006</v>
      </c>
    </row>
    <row r="24" spans="1:21">
      <c r="A24">
        <v>133</v>
      </c>
      <c r="B24">
        <v>1</v>
      </c>
      <c r="C24" t="s">
        <v>181</v>
      </c>
      <c r="D24" t="s">
        <v>181</v>
      </c>
      <c r="E24" t="s">
        <v>1007</v>
      </c>
      <c r="F24" t="s">
        <v>1007</v>
      </c>
      <c r="G24" t="s">
        <v>1007</v>
      </c>
      <c r="H24" t="s">
        <v>181</v>
      </c>
      <c r="I24" t="s">
        <v>1007</v>
      </c>
      <c r="J24" t="s">
        <v>1007</v>
      </c>
      <c r="K24" t="s">
        <v>181</v>
      </c>
      <c r="L24" t="s">
        <v>181</v>
      </c>
      <c r="M24" t="s">
        <v>181</v>
      </c>
      <c r="N24" t="s">
        <v>181</v>
      </c>
      <c r="O24" t="s">
        <v>1007</v>
      </c>
      <c r="P24" t="s">
        <v>181</v>
      </c>
      <c r="Q24" t="s">
        <v>181</v>
      </c>
      <c r="R24" t="s">
        <v>181</v>
      </c>
      <c r="S24" t="s">
        <v>1008</v>
      </c>
      <c r="T24" t="s">
        <v>1009</v>
      </c>
      <c r="U24" t="s">
        <v>1006</v>
      </c>
    </row>
    <row r="25" spans="1:21">
      <c r="A25">
        <v>134</v>
      </c>
      <c r="B25">
        <v>1</v>
      </c>
      <c r="C25" t="s">
        <v>181</v>
      </c>
      <c r="D25" t="s">
        <v>181</v>
      </c>
      <c r="E25" t="s">
        <v>1003</v>
      </c>
      <c r="F25" t="s">
        <v>1003</v>
      </c>
      <c r="G25" t="s">
        <v>1003</v>
      </c>
      <c r="H25" t="s">
        <v>181</v>
      </c>
      <c r="I25" t="s">
        <v>1003</v>
      </c>
      <c r="J25" t="s">
        <v>1003</v>
      </c>
      <c r="K25" t="s">
        <v>181</v>
      </c>
      <c r="L25" t="s">
        <v>181</v>
      </c>
      <c r="M25" t="s">
        <v>181</v>
      </c>
      <c r="N25" t="s">
        <v>181</v>
      </c>
      <c r="O25" t="s">
        <v>1003</v>
      </c>
      <c r="P25" t="s">
        <v>181</v>
      </c>
      <c r="Q25" t="s">
        <v>181</v>
      </c>
      <c r="R25" t="s">
        <v>181</v>
      </c>
      <c r="S25" t="s">
        <v>1004</v>
      </c>
      <c r="T25" t="s">
        <v>1005</v>
      </c>
      <c r="U25" t="s">
        <v>1006</v>
      </c>
    </row>
    <row r="26" spans="1:21">
      <c r="A26">
        <v>134</v>
      </c>
      <c r="B26">
        <v>1</v>
      </c>
      <c r="C26" t="s">
        <v>181</v>
      </c>
      <c r="D26" t="s">
        <v>181</v>
      </c>
      <c r="E26" t="s">
        <v>1007</v>
      </c>
      <c r="F26" t="s">
        <v>1007</v>
      </c>
      <c r="G26" t="s">
        <v>1007</v>
      </c>
      <c r="H26" t="s">
        <v>181</v>
      </c>
      <c r="I26" t="s">
        <v>1007</v>
      </c>
      <c r="J26" t="s">
        <v>1007</v>
      </c>
      <c r="K26" t="s">
        <v>181</v>
      </c>
      <c r="L26" t="s">
        <v>181</v>
      </c>
      <c r="M26" t="s">
        <v>181</v>
      </c>
      <c r="N26" t="s">
        <v>181</v>
      </c>
      <c r="O26" t="s">
        <v>1007</v>
      </c>
      <c r="P26" t="s">
        <v>181</v>
      </c>
      <c r="Q26" t="s">
        <v>181</v>
      </c>
      <c r="R26" t="s">
        <v>181</v>
      </c>
      <c r="S26" t="s">
        <v>1008</v>
      </c>
      <c r="T26" t="s">
        <v>1009</v>
      </c>
      <c r="U26" t="s">
        <v>1006</v>
      </c>
    </row>
    <row r="27" spans="1:21">
      <c r="A27">
        <v>137</v>
      </c>
      <c r="B27">
        <v>1</v>
      </c>
      <c r="C27" t="s">
        <v>181</v>
      </c>
      <c r="D27" t="s">
        <v>181</v>
      </c>
      <c r="E27" t="s">
        <v>1003</v>
      </c>
      <c r="F27" t="s">
        <v>1003</v>
      </c>
      <c r="G27" t="s">
        <v>1003</v>
      </c>
      <c r="H27" t="s">
        <v>181</v>
      </c>
      <c r="I27" t="s">
        <v>1003</v>
      </c>
      <c r="J27" t="s">
        <v>1003</v>
      </c>
      <c r="K27" t="s">
        <v>181</v>
      </c>
      <c r="L27" t="s">
        <v>181</v>
      </c>
      <c r="M27" t="s">
        <v>181</v>
      </c>
      <c r="N27" t="s">
        <v>181</v>
      </c>
      <c r="O27" t="s">
        <v>1003</v>
      </c>
      <c r="P27" t="s">
        <v>181</v>
      </c>
      <c r="Q27" t="s">
        <v>181</v>
      </c>
      <c r="R27" t="s">
        <v>181</v>
      </c>
      <c r="S27" t="s">
        <v>1004</v>
      </c>
      <c r="T27" t="s">
        <v>1005</v>
      </c>
      <c r="U27" t="s">
        <v>1006</v>
      </c>
    </row>
    <row r="28" spans="1:21">
      <c r="A28">
        <v>137</v>
      </c>
      <c r="B28">
        <v>1</v>
      </c>
      <c r="C28" t="s">
        <v>181</v>
      </c>
      <c r="D28" t="s">
        <v>181</v>
      </c>
      <c r="E28" t="s">
        <v>1007</v>
      </c>
      <c r="F28" t="s">
        <v>1007</v>
      </c>
      <c r="G28" t="s">
        <v>1007</v>
      </c>
      <c r="H28" t="s">
        <v>181</v>
      </c>
      <c r="I28" t="s">
        <v>1007</v>
      </c>
      <c r="J28" t="s">
        <v>1007</v>
      </c>
      <c r="K28" t="s">
        <v>181</v>
      </c>
      <c r="L28" t="s">
        <v>181</v>
      </c>
      <c r="M28" t="s">
        <v>181</v>
      </c>
      <c r="N28" t="s">
        <v>181</v>
      </c>
      <c r="O28" t="s">
        <v>1007</v>
      </c>
      <c r="P28" t="s">
        <v>181</v>
      </c>
      <c r="Q28" t="s">
        <v>181</v>
      </c>
      <c r="R28" t="s">
        <v>181</v>
      </c>
      <c r="S28" t="s">
        <v>1008</v>
      </c>
      <c r="T28" t="s">
        <v>1009</v>
      </c>
      <c r="U28" t="s">
        <v>1006</v>
      </c>
    </row>
    <row r="29" spans="1:21">
      <c r="A29">
        <v>138</v>
      </c>
      <c r="B29">
        <v>1</v>
      </c>
      <c r="C29" t="s">
        <v>181</v>
      </c>
      <c r="D29" t="s">
        <v>181</v>
      </c>
      <c r="E29" t="s">
        <v>1003</v>
      </c>
      <c r="F29" t="s">
        <v>1003</v>
      </c>
      <c r="G29" t="s">
        <v>1003</v>
      </c>
      <c r="H29" t="s">
        <v>181</v>
      </c>
      <c r="I29" t="s">
        <v>1003</v>
      </c>
      <c r="J29" t="s">
        <v>1003</v>
      </c>
      <c r="K29" t="s">
        <v>181</v>
      </c>
      <c r="L29" t="s">
        <v>181</v>
      </c>
      <c r="M29" t="s">
        <v>181</v>
      </c>
      <c r="N29" t="s">
        <v>181</v>
      </c>
      <c r="O29" t="s">
        <v>1003</v>
      </c>
      <c r="P29" t="s">
        <v>181</v>
      </c>
      <c r="Q29" t="s">
        <v>181</v>
      </c>
      <c r="R29" t="s">
        <v>181</v>
      </c>
      <c r="S29" t="s">
        <v>1004</v>
      </c>
      <c r="T29" t="s">
        <v>1005</v>
      </c>
      <c r="U29" t="s">
        <v>1006</v>
      </c>
    </row>
    <row r="30" spans="1:21">
      <c r="A30">
        <v>138</v>
      </c>
      <c r="B30">
        <v>1</v>
      </c>
      <c r="C30" t="s">
        <v>181</v>
      </c>
      <c r="D30" t="s">
        <v>181</v>
      </c>
      <c r="E30" t="s">
        <v>1007</v>
      </c>
      <c r="F30" t="s">
        <v>1007</v>
      </c>
      <c r="G30" t="s">
        <v>1007</v>
      </c>
      <c r="H30" t="s">
        <v>181</v>
      </c>
      <c r="I30" t="s">
        <v>1007</v>
      </c>
      <c r="J30" t="s">
        <v>1007</v>
      </c>
      <c r="K30" t="s">
        <v>181</v>
      </c>
      <c r="L30" t="s">
        <v>181</v>
      </c>
      <c r="M30" t="s">
        <v>181</v>
      </c>
      <c r="N30" t="s">
        <v>181</v>
      </c>
      <c r="O30" t="s">
        <v>1007</v>
      </c>
      <c r="P30" t="s">
        <v>181</v>
      </c>
      <c r="Q30" t="s">
        <v>181</v>
      </c>
      <c r="R30" t="s">
        <v>181</v>
      </c>
      <c r="S30" t="s">
        <v>1008</v>
      </c>
      <c r="T30" t="s">
        <v>1009</v>
      </c>
      <c r="U30" t="s">
        <v>1006</v>
      </c>
    </row>
    <row r="31" spans="1:21">
      <c r="A31">
        <v>139</v>
      </c>
      <c r="B31">
        <v>1</v>
      </c>
      <c r="C31" t="s">
        <v>181</v>
      </c>
      <c r="D31" t="s">
        <v>181</v>
      </c>
      <c r="E31" t="s">
        <v>1003</v>
      </c>
      <c r="F31" t="s">
        <v>1003</v>
      </c>
      <c r="G31" t="s">
        <v>1003</v>
      </c>
      <c r="H31" t="s">
        <v>181</v>
      </c>
      <c r="I31" t="s">
        <v>1003</v>
      </c>
      <c r="J31" t="s">
        <v>1003</v>
      </c>
      <c r="K31" t="s">
        <v>181</v>
      </c>
      <c r="L31" t="s">
        <v>181</v>
      </c>
      <c r="M31" t="s">
        <v>181</v>
      </c>
      <c r="N31" t="s">
        <v>181</v>
      </c>
      <c r="O31" t="s">
        <v>1003</v>
      </c>
      <c r="P31" t="s">
        <v>181</v>
      </c>
      <c r="Q31" t="s">
        <v>181</v>
      </c>
      <c r="R31" t="s">
        <v>181</v>
      </c>
      <c r="S31" t="s">
        <v>1004</v>
      </c>
      <c r="T31" t="s">
        <v>1005</v>
      </c>
      <c r="U31" t="s">
        <v>1006</v>
      </c>
    </row>
    <row r="32" spans="1:21">
      <c r="A32">
        <v>139</v>
      </c>
      <c r="B32">
        <v>1</v>
      </c>
      <c r="C32" t="s">
        <v>181</v>
      </c>
      <c r="D32" t="s">
        <v>181</v>
      </c>
      <c r="E32" t="s">
        <v>1007</v>
      </c>
      <c r="F32" t="s">
        <v>1007</v>
      </c>
      <c r="G32" t="s">
        <v>1007</v>
      </c>
      <c r="H32" t="s">
        <v>181</v>
      </c>
      <c r="I32" t="s">
        <v>1007</v>
      </c>
      <c r="J32" t="s">
        <v>1007</v>
      </c>
      <c r="K32" t="s">
        <v>181</v>
      </c>
      <c r="L32" t="s">
        <v>181</v>
      </c>
      <c r="M32" t="s">
        <v>181</v>
      </c>
      <c r="N32" t="s">
        <v>181</v>
      </c>
      <c r="O32" t="s">
        <v>1007</v>
      </c>
      <c r="P32" t="s">
        <v>181</v>
      </c>
      <c r="Q32" t="s">
        <v>181</v>
      </c>
      <c r="R32" t="s">
        <v>181</v>
      </c>
      <c r="S32" t="s">
        <v>1008</v>
      </c>
      <c r="T32" t="s">
        <v>1009</v>
      </c>
      <c r="U32" t="s">
        <v>1006</v>
      </c>
    </row>
    <row r="33" spans="1:21">
      <c r="A33">
        <v>140</v>
      </c>
      <c r="B33">
        <v>1</v>
      </c>
      <c r="C33" t="s">
        <v>181</v>
      </c>
      <c r="D33" t="s">
        <v>181</v>
      </c>
      <c r="E33" t="s">
        <v>1003</v>
      </c>
      <c r="F33" t="s">
        <v>1003</v>
      </c>
      <c r="G33" t="s">
        <v>1003</v>
      </c>
      <c r="H33" t="s">
        <v>181</v>
      </c>
      <c r="I33" t="s">
        <v>1003</v>
      </c>
      <c r="J33" t="s">
        <v>1003</v>
      </c>
      <c r="K33" t="s">
        <v>181</v>
      </c>
      <c r="L33" t="s">
        <v>181</v>
      </c>
      <c r="M33" t="s">
        <v>181</v>
      </c>
      <c r="N33" t="s">
        <v>181</v>
      </c>
      <c r="O33" t="s">
        <v>1003</v>
      </c>
      <c r="P33" t="s">
        <v>181</v>
      </c>
      <c r="Q33" t="s">
        <v>181</v>
      </c>
      <c r="R33" t="s">
        <v>181</v>
      </c>
      <c r="S33" t="s">
        <v>1004</v>
      </c>
      <c r="T33" t="s">
        <v>1005</v>
      </c>
      <c r="U33" t="s">
        <v>1006</v>
      </c>
    </row>
    <row r="34" spans="1:21">
      <c r="A34">
        <v>140</v>
      </c>
      <c r="B34">
        <v>1</v>
      </c>
      <c r="C34" t="s">
        <v>181</v>
      </c>
      <c r="D34" t="s">
        <v>181</v>
      </c>
      <c r="E34" t="s">
        <v>1007</v>
      </c>
      <c r="F34" t="s">
        <v>1007</v>
      </c>
      <c r="G34" t="s">
        <v>1007</v>
      </c>
      <c r="H34" t="s">
        <v>181</v>
      </c>
      <c r="I34" t="s">
        <v>1007</v>
      </c>
      <c r="J34" t="s">
        <v>1007</v>
      </c>
      <c r="K34" t="s">
        <v>181</v>
      </c>
      <c r="L34" t="s">
        <v>181</v>
      </c>
      <c r="M34" t="s">
        <v>181</v>
      </c>
      <c r="N34" t="s">
        <v>181</v>
      </c>
      <c r="O34" t="s">
        <v>1007</v>
      </c>
      <c r="P34" t="s">
        <v>181</v>
      </c>
      <c r="Q34" t="s">
        <v>181</v>
      </c>
      <c r="R34" t="s">
        <v>181</v>
      </c>
      <c r="S34" t="s">
        <v>1008</v>
      </c>
      <c r="T34" t="s">
        <v>1009</v>
      </c>
      <c r="U34" t="s">
        <v>1006</v>
      </c>
    </row>
    <row r="35" spans="1:21">
      <c r="A35">
        <v>141</v>
      </c>
      <c r="B35">
        <v>1</v>
      </c>
      <c r="C35" t="s">
        <v>181</v>
      </c>
      <c r="D35" t="s">
        <v>181</v>
      </c>
      <c r="E35" t="s">
        <v>1003</v>
      </c>
      <c r="F35" t="s">
        <v>1003</v>
      </c>
      <c r="G35" t="s">
        <v>1003</v>
      </c>
      <c r="H35" t="s">
        <v>181</v>
      </c>
      <c r="I35" t="s">
        <v>1003</v>
      </c>
      <c r="J35" t="s">
        <v>1003</v>
      </c>
      <c r="K35" t="s">
        <v>181</v>
      </c>
      <c r="L35" t="s">
        <v>181</v>
      </c>
      <c r="M35" t="s">
        <v>181</v>
      </c>
      <c r="N35" t="s">
        <v>181</v>
      </c>
      <c r="O35" t="s">
        <v>1003</v>
      </c>
      <c r="P35" t="s">
        <v>181</v>
      </c>
      <c r="Q35" t="s">
        <v>181</v>
      </c>
      <c r="R35" t="s">
        <v>181</v>
      </c>
      <c r="S35" t="s">
        <v>1004</v>
      </c>
      <c r="T35" t="s">
        <v>1005</v>
      </c>
      <c r="U35" t="s">
        <v>1006</v>
      </c>
    </row>
    <row r="36" spans="1:21">
      <c r="A36">
        <v>142</v>
      </c>
      <c r="B36">
        <v>1</v>
      </c>
      <c r="C36" t="s">
        <v>181</v>
      </c>
      <c r="D36" t="s">
        <v>181</v>
      </c>
      <c r="E36" t="s">
        <v>1003</v>
      </c>
      <c r="F36" t="s">
        <v>1003</v>
      </c>
      <c r="G36" t="s">
        <v>1003</v>
      </c>
      <c r="H36" t="s">
        <v>181</v>
      </c>
      <c r="I36" t="s">
        <v>1003</v>
      </c>
      <c r="J36" t="s">
        <v>1003</v>
      </c>
      <c r="K36" t="s">
        <v>181</v>
      </c>
      <c r="L36" t="s">
        <v>181</v>
      </c>
      <c r="M36" t="s">
        <v>181</v>
      </c>
      <c r="N36" t="s">
        <v>181</v>
      </c>
      <c r="O36" t="s">
        <v>1003</v>
      </c>
      <c r="P36" t="s">
        <v>181</v>
      </c>
      <c r="Q36" t="s">
        <v>181</v>
      </c>
      <c r="R36" t="s">
        <v>181</v>
      </c>
      <c r="S36" t="s">
        <v>1004</v>
      </c>
      <c r="T36" t="s">
        <v>1005</v>
      </c>
      <c r="U36" t="s">
        <v>1006</v>
      </c>
    </row>
    <row r="37" spans="1:21">
      <c r="A37">
        <v>143</v>
      </c>
      <c r="B37">
        <v>1</v>
      </c>
      <c r="C37" t="s">
        <v>181</v>
      </c>
      <c r="D37" t="s">
        <v>181</v>
      </c>
      <c r="E37" t="s">
        <v>1003</v>
      </c>
      <c r="F37" t="s">
        <v>1003</v>
      </c>
      <c r="G37" t="s">
        <v>1003</v>
      </c>
      <c r="H37" t="s">
        <v>181</v>
      </c>
      <c r="I37" t="s">
        <v>1003</v>
      </c>
      <c r="J37" t="s">
        <v>1003</v>
      </c>
      <c r="K37" t="s">
        <v>181</v>
      </c>
      <c r="L37" t="s">
        <v>181</v>
      </c>
      <c r="M37" t="s">
        <v>181</v>
      </c>
      <c r="N37" t="s">
        <v>181</v>
      </c>
      <c r="O37" t="s">
        <v>1003</v>
      </c>
      <c r="P37" t="s">
        <v>181</v>
      </c>
      <c r="Q37" t="s">
        <v>181</v>
      </c>
      <c r="R37" t="s">
        <v>181</v>
      </c>
      <c r="S37" t="s">
        <v>1004</v>
      </c>
      <c r="T37" t="s">
        <v>1005</v>
      </c>
      <c r="U37" t="s">
        <v>1006</v>
      </c>
    </row>
    <row r="38" spans="1:21">
      <c r="A38">
        <v>143</v>
      </c>
      <c r="B38">
        <v>1</v>
      </c>
      <c r="C38" t="s">
        <v>181</v>
      </c>
      <c r="D38" t="s">
        <v>181</v>
      </c>
      <c r="E38" t="s">
        <v>1007</v>
      </c>
      <c r="F38" t="s">
        <v>1007</v>
      </c>
      <c r="G38" t="s">
        <v>1007</v>
      </c>
      <c r="H38" t="s">
        <v>181</v>
      </c>
      <c r="I38" t="s">
        <v>1007</v>
      </c>
      <c r="J38" t="s">
        <v>1007</v>
      </c>
      <c r="K38" t="s">
        <v>181</v>
      </c>
      <c r="L38" t="s">
        <v>181</v>
      </c>
      <c r="M38" t="s">
        <v>181</v>
      </c>
      <c r="N38" t="s">
        <v>181</v>
      </c>
      <c r="O38" t="s">
        <v>1007</v>
      </c>
      <c r="P38" t="s">
        <v>181</v>
      </c>
      <c r="Q38" t="s">
        <v>181</v>
      </c>
      <c r="R38" t="s">
        <v>181</v>
      </c>
      <c r="S38" t="s">
        <v>1008</v>
      </c>
      <c r="T38" t="s">
        <v>1009</v>
      </c>
      <c r="U38" t="s">
        <v>1006</v>
      </c>
    </row>
    <row r="39" spans="1:21">
      <c r="A39">
        <v>144</v>
      </c>
      <c r="B39">
        <v>1</v>
      </c>
      <c r="C39" t="s">
        <v>181</v>
      </c>
      <c r="D39" t="s">
        <v>181</v>
      </c>
      <c r="E39" t="s">
        <v>1003</v>
      </c>
      <c r="F39" t="s">
        <v>1003</v>
      </c>
      <c r="G39" t="s">
        <v>1003</v>
      </c>
      <c r="H39" t="s">
        <v>181</v>
      </c>
      <c r="I39" t="s">
        <v>1003</v>
      </c>
      <c r="J39" t="s">
        <v>1003</v>
      </c>
      <c r="K39" t="s">
        <v>181</v>
      </c>
      <c r="L39" t="s">
        <v>181</v>
      </c>
      <c r="M39" t="s">
        <v>181</v>
      </c>
      <c r="N39" t="s">
        <v>181</v>
      </c>
      <c r="O39" t="s">
        <v>1003</v>
      </c>
      <c r="P39" t="s">
        <v>181</v>
      </c>
      <c r="Q39" t="s">
        <v>181</v>
      </c>
      <c r="R39" t="s">
        <v>181</v>
      </c>
      <c r="S39" t="s">
        <v>1004</v>
      </c>
      <c r="T39" t="s">
        <v>1005</v>
      </c>
      <c r="U39" t="s">
        <v>1006</v>
      </c>
    </row>
    <row r="40" spans="1:21">
      <c r="A40">
        <v>144</v>
      </c>
      <c r="B40">
        <v>1</v>
      </c>
      <c r="C40" t="s">
        <v>181</v>
      </c>
      <c r="D40" t="s">
        <v>181</v>
      </c>
      <c r="E40" t="s">
        <v>1007</v>
      </c>
      <c r="F40" t="s">
        <v>1007</v>
      </c>
      <c r="G40" t="s">
        <v>1007</v>
      </c>
      <c r="H40" t="s">
        <v>181</v>
      </c>
      <c r="I40" t="s">
        <v>1007</v>
      </c>
      <c r="J40" t="s">
        <v>1007</v>
      </c>
      <c r="K40" t="s">
        <v>181</v>
      </c>
      <c r="L40" t="s">
        <v>181</v>
      </c>
      <c r="M40" t="s">
        <v>181</v>
      </c>
      <c r="N40" t="s">
        <v>181</v>
      </c>
      <c r="O40" t="s">
        <v>1007</v>
      </c>
      <c r="P40" t="s">
        <v>181</v>
      </c>
      <c r="Q40" t="s">
        <v>181</v>
      </c>
      <c r="R40" t="s">
        <v>181</v>
      </c>
      <c r="S40" t="s">
        <v>1008</v>
      </c>
      <c r="T40" t="s">
        <v>1009</v>
      </c>
      <c r="U40" t="s">
        <v>1006</v>
      </c>
    </row>
    <row r="41" spans="1:21">
      <c r="A41">
        <v>145</v>
      </c>
      <c r="B41">
        <v>1</v>
      </c>
      <c r="C41" t="s">
        <v>181</v>
      </c>
      <c r="D41" t="s">
        <v>181</v>
      </c>
      <c r="E41" t="s">
        <v>1003</v>
      </c>
      <c r="F41" t="s">
        <v>1003</v>
      </c>
      <c r="G41" t="s">
        <v>1003</v>
      </c>
      <c r="H41" t="s">
        <v>181</v>
      </c>
      <c r="I41" t="s">
        <v>1003</v>
      </c>
      <c r="J41" t="s">
        <v>1003</v>
      </c>
      <c r="K41" t="s">
        <v>181</v>
      </c>
      <c r="L41" t="s">
        <v>181</v>
      </c>
      <c r="M41" t="s">
        <v>181</v>
      </c>
      <c r="N41" t="s">
        <v>181</v>
      </c>
      <c r="O41" t="s">
        <v>1003</v>
      </c>
      <c r="P41" t="s">
        <v>181</v>
      </c>
      <c r="Q41" t="s">
        <v>181</v>
      </c>
      <c r="R41" t="s">
        <v>181</v>
      </c>
      <c r="S41" t="s">
        <v>1004</v>
      </c>
      <c r="T41" t="s">
        <v>1005</v>
      </c>
      <c r="U41" t="s">
        <v>1006</v>
      </c>
    </row>
    <row r="42" spans="1:21">
      <c r="A42">
        <v>146</v>
      </c>
      <c r="B42">
        <v>1</v>
      </c>
      <c r="C42" t="s">
        <v>181</v>
      </c>
      <c r="D42" t="s">
        <v>181</v>
      </c>
      <c r="E42" t="s">
        <v>1003</v>
      </c>
      <c r="F42" t="s">
        <v>1003</v>
      </c>
      <c r="G42" t="s">
        <v>1003</v>
      </c>
      <c r="H42" t="s">
        <v>181</v>
      </c>
      <c r="I42" t="s">
        <v>1003</v>
      </c>
      <c r="J42" t="s">
        <v>1003</v>
      </c>
      <c r="K42" t="s">
        <v>181</v>
      </c>
      <c r="L42" t="s">
        <v>181</v>
      </c>
      <c r="M42" t="s">
        <v>181</v>
      </c>
      <c r="N42" t="s">
        <v>181</v>
      </c>
      <c r="O42" t="s">
        <v>1003</v>
      </c>
      <c r="P42" t="s">
        <v>181</v>
      </c>
      <c r="Q42" t="s">
        <v>181</v>
      </c>
      <c r="R42" t="s">
        <v>181</v>
      </c>
      <c r="S42" t="s">
        <v>1004</v>
      </c>
      <c r="T42" t="s">
        <v>1005</v>
      </c>
      <c r="U42" t="s">
        <v>1006</v>
      </c>
    </row>
    <row r="43" spans="1:21">
      <c r="A43">
        <v>147</v>
      </c>
      <c r="B43">
        <v>1</v>
      </c>
      <c r="C43" t="s">
        <v>181</v>
      </c>
      <c r="D43" t="s">
        <v>181</v>
      </c>
      <c r="E43" t="s">
        <v>1003</v>
      </c>
      <c r="F43" t="s">
        <v>1003</v>
      </c>
      <c r="G43" t="s">
        <v>1003</v>
      </c>
      <c r="H43" t="s">
        <v>181</v>
      </c>
      <c r="I43" t="s">
        <v>1003</v>
      </c>
      <c r="J43" t="s">
        <v>1003</v>
      </c>
      <c r="K43" t="s">
        <v>181</v>
      </c>
      <c r="L43" t="s">
        <v>181</v>
      </c>
      <c r="M43" t="s">
        <v>181</v>
      </c>
      <c r="N43" t="s">
        <v>181</v>
      </c>
      <c r="O43" t="s">
        <v>1003</v>
      </c>
      <c r="P43" t="s">
        <v>181</v>
      </c>
      <c r="Q43" t="s">
        <v>181</v>
      </c>
      <c r="R43" t="s">
        <v>181</v>
      </c>
      <c r="S43" t="s">
        <v>1004</v>
      </c>
      <c r="T43" t="s">
        <v>1005</v>
      </c>
      <c r="U43" t="s">
        <v>1006</v>
      </c>
    </row>
    <row r="44" spans="1:21">
      <c r="A44">
        <v>148</v>
      </c>
      <c r="B44">
        <v>1</v>
      </c>
      <c r="C44" t="s">
        <v>181</v>
      </c>
      <c r="D44" t="s">
        <v>181</v>
      </c>
      <c r="E44" t="s">
        <v>1003</v>
      </c>
      <c r="F44" t="s">
        <v>1003</v>
      </c>
      <c r="G44" t="s">
        <v>1003</v>
      </c>
      <c r="H44" t="s">
        <v>181</v>
      </c>
      <c r="I44" t="s">
        <v>1003</v>
      </c>
      <c r="J44" t="s">
        <v>1003</v>
      </c>
      <c r="K44" t="s">
        <v>181</v>
      </c>
      <c r="L44" t="s">
        <v>181</v>
      </c>
      <c r="M44" t="s">
        <v>181</v>
      </c>
      <c r="N44" t="s">
        <v>181</v>
      </c>
      <c r="O44" t="s">
        <v>1003</v>
      </c>
      <c r="P44" t="s">
        <v>181</v>
      </c>
      <c r="Q44" t="s">
        <v>181</v>
      </c>
      <c r="R44" t="s">
        <v>181</v>
      </c>
      <c r="S44" t="s">
        <v>1004</v>
      </c>
      <c r="T44" t="s">
        <v>1005</v>
      </c>
      <c r="U44" t="s">
        <v>1006</v>
      </c>
    </row>
    <row r="45" spans="1:21">
      <c r="A45">
        <v>163</v>
      </c>
      <c r="B45">
        <v>1</v>
      </c>
      <c r="C45" t="s">
        <v>181</v>
      </c>
      <c r="D45" t="s">
        <v>181</v>
      </c>
      <c r="E45" t="s">
        <v>1003</v>
      </c>
      <c r="F45" t="s">
        <v>1003</v>
      </c>
      <c r="G45" t="s">
        <v>1003</v>
      </c>
      <c r="H45" t="s">
        <v>181</v>
      </c>
      <c r="I45" t="s">
        <v>1003</v>
      </c>
      <c r="J45" t="s">
        <v>1003</v>
      </c>
      <c r="K45" t="s">
        <v>181</v>
      </c>
      <c r="L45" t="s">
        <v>181</v>
      </c>
      <c r="M45" t="s">
        <v>181</v>
      </c>
      <c r="N45" t="s">
        <v>181</v>
      </c>
      <c r="O45" t="s">
        <v>1003</v>
      </c>
      <c r="P45" t="s">
        <v>181</v>
      </c>
      <c r="Q45" t="s">
        <v>181</v>
      </c>
      <c r="R45" t="s">
        <v>181</v>
      </c>
      <c r="S45" t="s">
        <v>1004</v>
      </c>
      <c r="T45" t="s">
        <v>1005</v>
      </c>
      <c r="U45" t="s">
        <v>1006</v>
      </c>
    </row>
    <row r="46" spans="1:21">
      <c r="A46">
        <v>163</v>
      </c>
      <c r="B46">
        <v>1</v>
      </c>
      <c r="C46" t="s">
        <v>181</v>
      </c>
      <c r="D46" t="s">
        <v>181</v>
      </c>
      <c r="E46" t="s">
        <v>1007</v>
      </c>
      <c r="F46" t="s">
        <v>1007</v>
      </c>
      <c r="G46" t="s">
        <v>1007</v>
      </c>
      <c r="H46" t="s">
        <v>181</v>
      </c>
      <c r="I46" t="s">
        <v>1007</v>
      </c>
      <c r="J46" t="s">
        <v>1007</v>
      </c>
      <c r="K46" t="s">
        <v>181</v>
      </c>
      <c r="L46" t="s">
        <v>181</v>
      </c>
      <c r="M46" t="s">
        <v>181</v>
      </c>
      <c r="N46" t="s">
        <v>181</v>
      </c>
      <c r="O46" t="s">
        <v>1007</v>
      </c>
      <c r="P46" t="s">
        <v>181</v>
      </c>
      <c r="Q46" t="s">
        <v>181</v>
      </c>
      <c r="R46" t="s">
        <v>181</v>
      </c>
      <c r="S46" t="s">
        <v>1008</v>
      </c>
      <c r="T46" t="s">
        <v>1009</v>
      </c>
      <c r="U46" t="s">
        <v>1006</v>
      </c>
    </row>
    <row r="47" spans="1:21">
      <c r="A47">
        <v>164</v>
      </c>
      <c r="B47">
        <v>1</v>
      </c>
      <c r="C47" t="s">
        <v>181</v>
      </c>
      <c r="D47" t="s">
        <v>181</v>
      </c>
      <c r="E47" t="s">
        <v>1003</v>
      </c>
      <c r="F47" t="s">
        <v>1003</v>
      </c>
      <c r="G47" t="s">
        <v>1003</v>
      </c>
      <c r="H47" t="s">
        <v>181</v>
      </c>
      <c r="I47" t="s">
        <v>1003</v>
      </c>
      <c r="J47" t="s">
        <v>1003</v>
      </c>
      <c r="K47" t="s">
        <v>181</v>
      </c>
      <c r="L47" t="s">
        <v>181</v>
      </c>
      <c r="M47" t="s">
        <v>181</v>
      </c>
      <c r="N47" t="s">
        <v>181</v>
      </c>
      <c r="O47" t="s">
        <v>1003</v>
      </c>
      <c r="P47" t="s">
        <v>181</v>
      </c>
      <c r="Q47" t="s">
        <v>181</v>
      </c>
      <c r="R47" t="s">
        <v>181</v>
      </c>
      <c r="S47" t="s">
        <v>1004</v>
      </c>
      <c r="T47" t="s">
        <v>1005</v>
      </c>
      <c r="U47" t="s">
        <v>1006</v>
      </c>
    </row>
    <row r="48" spans="1:21">
      <c r="A48">
        <v>164</v>
      </c>
      <c r="B48">
        <v>1</v>
      </c>
      <c r="C48" t="s">
        <v>181</v>
      </c>
      <c r="D48" t="s">
        <v>181</v>
      </c>
      <c r="E48" t="s">
        <v>1007</v>
      </c>
      <c r="F48" t="s">
        <v>1007</v>
      </c>
      <c r="G48" t="s">
        <v>1007</v>
      </c>
      <c r="H48" t="s">
        <v>181</v>
      </c>
      <c r="I48" t="s">
        <v>1007</v>
      </c>
      <c r="J48" t="s">
        <v>1007</v>
      </c>
      <c r="K48" t="s">
        <v>181</v>
      </c>
      <c r="L48" t="s">
        <v>181</v>
      </c>
      <c r="M48" t="s">
        <v>181</v>
      </c>
      <c r="N48" t="s">
        <v>181</v>
      </c>
      <c r="O48" t="s">
        <v>1007</v>
      </c>
      <c r="P48" t="s">
        <v>181</v>
      </c>
      <c r="Q48" t="s">
        <v>181</v>
      </c>
      <c r="R48" t="s">
        <v>181</v>
      </c>
      <c r="S48" t="s">
        <v>1008</v>
      </c>
      <c r="T48" t="s">
        <v>1009</v>
      </c>
      <c r="U48" t="s">
        <v>1006</v>
      </c>
    </row>
    <row r="49" spans="1:21">
      <c r="A49">
        <v>165</v>
      </c>
      <c r="B49">
        <v>1</v>
      </c>
      <c r="C49" t="s">
        <v>181</v>
      </c>
      <c r="D49" t="s">
        <v>181</v>
      </c>
      <c r="E49" t="s">
        <v>1003</v>
      </c>
      <c r="F49" t="s">
        <v>1003</v>
      </c>
      <c r="G49" t="s">
        <v>1003</v>
      </c>
      <c r="H49" t="s">
        <v>181</v>
      </c>
      <c r="I49" t="s">
        <v>1003</v>
      </c>
      <c r="J49" t="s">
        <v>1003</v>
      </c>
      <c r="K49" t="s">
        <v>181</v>
      </c>
      <c r="L49" t="s">
        <v>181</v>
      </c>
      <c r="M49" t="s">
        <v>181</v>
      </c>
      <c r="N49" t="s">
        <v>181</v>
      </c>
      <c r="O49" t="s">
        <v>1003</v>
      </c>
      <c r="P49" t="s">
        <v>181</v>
      </c>
      <c r="Q49" t="s">
        <v>181</v>
      </c>
      <c r="R49" t="s">
        <v>181</v>
      </c>
      <c r="S49" t="s">
        <v>1004</v>
      </c>
      <c r="T49" t="s">
        <v>1005</v>
      </c>
      <c r="U49" t="s">
        <v>1006</v>
      </c>
    </row>
    <row r="50" spans="1:21">
      <c r="A50">
        <v>165</v>
      </c>
      <c r="B50">
        <v>1</v>
      </c>
      <c r="C50" t="s">
        <v>181</v>
      </c>
      <c r="D50" t="s">
        <v>181</v>
      </c>
      <c r="E50" t="s">
        <v>1007</v>
      </c>
      <c r="F50" t="s">
        <v>1007</v>
      </c>
      <c r="G50" t="s">
        <v>1007</v>
      </c>
      <c r="H50" t="s">
        <v>181</v>
      </c>
      <c r="I50" t="s">
        <v>1007</v>
      </c>
      <c r="J50" t="s">
        <v>1007</v>
      </c>
      <c r="K50" t="s">
        <v>181</v>
      </c>
      <c r="L50" t="s">
        <v>181</v>
      </c>
      <c r="M50" t="s">
        <v>181</v>
      </c>
      <c r="N50" t="s">
        <v>181</v>
      </c>
      <c r="O50" t="s">
        <v>1007</v>
      </c>
      <c r="P50" t="s">
        <v>181</v>
      </c>
      <c r="Q50" t="s">
        <v>181</v>
      </c>
      <c r="R50" t="s">
        <v>181</v>
      </c>
      <c r="S50" t="s">
        <v>1008</v>
      </c>
      <c r="T50" t="s">
        <v>1009</v>
      </c>
      <c r="U50" t="s">
        <v>1006</v>
      </c>
    </row>
    <row r="51" spans="1:21">
      <c r="A51">
        <v>166</v>
      </c>
      <c r="B51">
        <v>1</v>
      </c>
      <c r="C51" t="s">
        <v>181</v>
      </c>
      <c r="D51" t="s">
        <v>181</v>
      </c>
      <c r="E51" t="s">
        <v>1003</v>
      </c>
      <c r="F51" t="s">
        <v>1003</v>
      </c>
      <c r="G51" t="s">
        <v>1003</v>
      </c>
      <c r="H51" t="s">
        <v>181</v>
      </c>
      <c r="I51" t="s">
        <v>1003</v>
      </c>
      <c r="J51" t="s">
        <v>1003</v>
      </c>
      <c r="K51" t="s">
        <v>181</v>
      </c>
      <c r="L51" t="s">
        <v>181</v>
      </c>
      <c r="M51" t="s">
        <v>181</v>
      </c>
      <c r="N51" t="s">
        <v>181</v>
      </c>
      <c r="O51" t="s">
        <v>1003</v>
      </c>
      <c r="P51" t="s">
        <v>181</v>
      </c>
      <c r="Q51" t="s">
        <v>181</v>
      </c>
      <c r="R51" t="s">
        <v>181</v>
      </c>
      <c r="S51" t="s">
        <v>1004</v>
      </c>
      <c r="T51" t="s">
        <v>1005</v>
      </c>
      <c r="U51" t="s">
        <v>1006</v>
      </c>
    </row>
    <row r="52" spans="1:21">
      <c r="A52">
        <v>166</v>
      </c>
      <c r="B52">
        <v>1</v>
      </c>
      <c r="C52" t="s">
        <v>181</v>
      </c>
      <c r="D52" t="s">
        <v>181</v>
      </c>
      <c r="E52" t="s">
        <v>1007</v>
      </c>
      <c r="F52" t="s">
        <v>1007</v>
      </c>
      <c r="G52" t="s">
        <v>1007</v>
      </c>
      <c r="H52" t="s">
        <v>181</v>
      </c>
      <c r="I52" t="s">
        <v>1007</v>
      </c>
      <c r="J52" t="s">
        <v>1007</v>
      </c>
      <c r="K52" t="s">
        <v>181</v>
      </c>
      <c r="L52" t="s">
        <v>181</v>
      </c>
      <c r="M52" t="s">
        <v>181</v>
      </c>
      <c r="N52" t="s">
        <v>181</v>
      </c>
      <c r="O52" t="s">
        <v>1007</v>
      </c>
      <c r="P52" t="s">
        <v>181</v>
      </c>
      <c r="Q52" t="s">
        <v>181</v>
      </c>
      <c r="R52" t="s">
        <v>181</v>
      </c>
      <c r="S52" t="s">
        <v>1008</v>
      </c>
      <c r="T52" t="s">
        <v>1009</v>
      </c>
      <c r="U52" t="s">
        <v>1006</v>
      </c>
    </row>
    <row r="53" spans="1:21">
      <c r="A53">
        <v>169</v>
      </c>
      <c r="B53">
        <v>1</v>
      </c>
      <c r="C53" t="s">
        <v>181</v>
      </c>
      <c r="D53" t="s">
        <v>181</v>
      </c>
      <c r="E53" t="s">
        <v>1003</v>
      </c>
      <c r="F53" t="s">
        <v>1003</v>
      </c>
      <c r="G53" t="s">
        <v>1003</v>
      </c>
      <c r="H53" t="s">
        <v>181</v>
      </c>
      <c r="I53" t="s">
        <v>1003</v>
      </c>
      <c r="J53" t="s">
        <v>1003</v>
      </c>
      <c r="K53" t="s">
        <v>181</v>
      </c>
      <c r="L53" t="s">
        <v>181</v>
      </c>
      <c r="M53" t="s">
        <v>181</v>
      </c>
      <c r="N53" t="s">
        <v>181</v>
      </c>
      <c r="O53" t="s">
        <v>1003</v>
      </c>
      <c r="P53" t="s">
        <v>181</v>
      </c>
      <c r="Q53" t="s">
        <v>181</v>
      </c>
      <c r="R53" t="s">
        <v>181</v>
      </c>
      <c r="S53" t="s">
        <v>1004</v>
      </c>
      <c r="T53" t="s">
        <v>1005</v>
      </c>
      <c r="U53" t="s">
        <v>1006</v>
      </c>
    </row>
    <row r="54" spans="1:21">
      <c r="A54">
        <v>169</v>
      </c>
      <c r="B54">
        <v>1</v>
      </c>
      <c r="C54" t="s">
        <v>181</v>
      </c>
      <c r="D54" t="s">
        <v>181</v>
      </c>
      <c r="E54" t="s">
        <v>1007</v>
      </c>
      <c r="F54" t="s">
        <v>1007</v>
      </c>
      <c r="G54" t="s">
        <v>1007</v>
      </c>
      <c r="H54" t="s">
        <v>181</v>
      </c>
      <c r="I54" t="s">
        <v>1007</v>
      </c>
      <c r="J54" t="s">
        <v>1007</v>
      </c>
      <c r="K54" t="s">
        <v>181</v>
      </c>
      <c r="L54" t="s">
        <v>181</v>
      </c>
      <c r="M54" t="s">
        <v>181</v>
      </c>
      <c r="N54" t="s">
        <v>181</v>
      </c>
      <c r="O54" t="s">
        <v>1007</v>
      </c>
      <c r="P54" t="s">
        <v>181</v>
      </c>
      <c r="Q54" t="s">
        <v>181</v>
      </c>
      <c r="R54" t="s">
        <v>181</v>
      </c>
      <c r="S54" t="s">
        <v>1008</v>
      </c>
      <c r="T54" t="s">
        <v>1009</v>
      </c>
      <c r="U54" t="s">
        <v>1006</v>
      </c>
    </row>
    <row r="55" spans="1:21">
      <c r="A55">
        <v>170</v>
      </c>
      <c r="B55">
        <v>1</v>
      </c>
      <c r="C55" t="s">
        <v>181</v>
      </c>
      <c r="D55" t="s">
        <v>181</v>
      </c>
      <c r="E55" t="s">
        <v>1003</v>
      </c>
      <c r="F55" t="s">
        <v>1003</v>
      </c>
      <c r="G55" t="s">
        <v>1003</v>
      </c>
      <c r="H55" t="s">
        <v>181</v>
      </c>
      <c r="I55" t="s">
        <v>1003</v>
      </c>
      <c r="J55" t="s">
        <v>1003</v>
      </c>
      <c r="K55" t="s">
        <v>181</v>
      </c>
      <c r="L55" t="s">
        <v>181</v>
      </c>
      <c r="M55" t="s">
        <v>181</v>
      </c>
      <c r="N55" t="s">
        <v>181</v>
      </c>
      <c r="O55" t="s">
        <v>1003</v>
      </c>
      <c r="P55" t="s">
        <v>181</v>
      </c>
      <c r="Q55" t="s">
        <v>181</v>
      </c>
      <c r="R55" t="s">
        <v>181</v>
      </c>
      <c r="S55" t="s">
        <v>1004</v>
      </c>
      <c r="T55" t="s">
        <v>1005</v>
      </c>
      <c r="U55" t="s">
        <v>1006</v>
      </c>
    </row>
    <row r="56" spans="1:21">
      <c r="A56">
        <v>170</v>
      </c>
      <c r="B56">
        <v>1</v>
      </c>
      <c r="C56" t="s">
        <v>181</v>
      </c>
      <c r="D56" t="s">
        <v>181</v>
      </c>
      <c r="E56" t="s">
        <v>1007</v>
      </c>
      <c r="F56" t="s">
        <v>1007</v>
      </c>
      <c r="G56" t="s">
        <v>1007</v>
      </c>
      <c r="H56" t="s">
        <v>181</v>
      </c>
      <c r="I56" t="s">
        <v>1007</v>
      </c>
      <c r="J56" t="s">
        <v>1007</v>
      </c>
      <c r="K56" t="s">
        <v>181</v>
      </c>
      <c r="L56" t="s">
        <v>181</v>
      </c>
      <c r="M56" t="s">
        <v>181</v>
      </c>
      <c r="N56" t="s">
        <v>181</v>
      </c>
      <c r="O56" t="s">
        <v>1007</v>
      </c>
      <c r="P56" t="s">
        <v>181</v>
      </c>
      <c r="Q56" t="s">
        <v>181</v>
      </c>
      <c r="R56" t="s">
        <v>181</v>
      </c>
      <c r="S56" t="s">
        <v>1008</v>
      </c>
      <c r="T56" t="s">
        <v>1009</v>
      </c>
      <c r="U56" t="s">
        <v>1006</v>
      </c>
    </row>
    <row r="57" spans="1:21">
      <c r="A57">
        <v>173</v>
      </c>
      <c r="B57">
        <v>1</v>
      </c>
      <c r="C57" t="s">
        <v>181</v>
      </c>
      <c r="D57" t="s">
        <v>181</v>
      </c>
      <c r="E57" t="s">
        <v>1003</v>
      </c>
      <c r="F57" t="s">
        <v>1003</v>
      </c>
      <c r="G57" t="s">
        <v>1003</v>
      </c>
      <c r="H57" t="s">
        <v>181</v>
      </c>
      <c r="I57" t="s">
        <v>1003</v>
      </c>
      <c r="J57" t="s">
        <v>1003</v>
      </c>
      <c r="K57" t="s">
        <v>181</v>
      </c>
      <c r="L57" t="s">
        <v>181</v>
      </c>
      <c r="M57" t="s">
        <v>181</v>
      </c>
      <c r="N57" t="s">
        <v>181</v>
      </c>
      <c r="O57" t="s">
        <v>1003</v>
      </c>
      <c r="P57" t="s">
        <v>181</v>
      </c>
      <c r="Q57" t="s">
        <v>181</v>
      </c>
      <c r="R57" t="s">
        <v>181</v>
      </c>
      <c r="S57" t="s">
        <v>1004</v>
      </c>
      <c r="T57" t="s">
        <v>1005</v>
      </c>
      <c r="U57" t="s">
        <v>1006</v>
      </c>
    </row>
    <row r="58" spans="1:21">
      <c r="A58">
        <v>173</v>
      </c>
      <c r="B58">
        <v>1</v>
      </c>
      <c r="C58" t="s">
        <v>181</v>
      </c>
      <c r="D58" t="s">
        <v>181</v>
      </c>
      <c r="E58" t="s">
        <v>1007</v>
      </c>
      <c r="F58" t="s">
        <v>1007</v>
      </c>
      <c r="G58" t="s">
        <v>1007</v>
      </c>
      <c r="H58" t="s">
        <v>181</v>
      </c>
      <c r="I58" t="s">
        <v>1007</v>
      </c>
      <c r="J58" t="s">
        <v>1007</v>
      </c>
      <c r="K58" t="s">
        <v>181</v>
      </c>
      <c r="L58" t="s">
        <v>181</v>
      </c>
      <c r="M58" t="s">
        <v>181</v>
      </c>
      <c r="N58" t="s">
        <v>181</v>
      </c>
      <c r="O58" t="s">
        <v>1007</v>
      </c>
      <c r="P58" t="s">
        <v>181</v>
      </c>
      <c r="Q58" t="s">
        <v>181</v>
      </c>
      <c r="R58" t="s">
        <v>181</v>
      </c>
      <c r="S58" t="s">
        <v>1008</v>
      </c>
      <c r="T58" t="s">
        <v>1009</v>
      </c>
      <c r="U58" t="s">
        <v>1006</v>
      </c>
    </row>
    <row r="59" spans="1:21">
      <c r="A59">
        <v>174</v>
      </c>
      <c r="B59">
        <v>1</v>
      </c>
      <c r="C59" t="s">
        <v>181</v>
      </c>
      <c r="D59" t="s">
        <v>181</v>
      </c>
      <c r="E59" t="s">
        <v>1003</v>
      </c>
      <c r="F59" t="s">
        <v>1003</v>
      </c>
      <c r="G59" t="s">
        <v>1003</v>
      </c>
      <c r="H59" t="s">
        <v>181</v>
      </c>
      <c r="I59" t="s">
        <v>1003</v>
      </c>
      <c r="J59" t="s">
        <v>1003</v>
      </c>
      <c r="K59" t="s">
        <v>181</v>
      </c>
      <c r="L59" t="s">
        <v>181</v>
      </c>
      <c r="M59" t="s">
        <v>181</v>
      </c>
      <c r="N59" t="s">
        <v>181</v>
      </c>
      <c r="O59" t="s">
        <v>1003</v>
      </c>
      <c r="P59" t="s">
        <v>181</v>
      </c>
      <c r="Q59" t="s">
        <v>181</v>
      </c>
      <c r="R59" t="s">
        <v>181</v>
      </c>
      <c r="S59" t="s">
        <v>1004</v>
      </c>
      <c r="T59" t="s">
        <v>1005</v>
      </c>
      <c r="U59" t="s">
        <v>1006</v>
      </c>
    </row>
    <row r="60" spans="1:21">
      <c r="A60">
        <v>174</v>
      </c>
      <c r="B60">
        <v>1</v>
      </c>
      <c r="C60" t="s">
        <v>181</v>
      </c>
      <c r="D60" t="s">
        <v>181</v>
      </c>
      <c r="E60" t="s">
        <v>1007</v>
      </c>
      <c r="F60" t="s">
        <v>1007</v>
      </c>
      <c r="G60" t="s">
        <v>1007</v>
      </c>
      <c r="H60" t="s">
        <v>181</v>
      </c>
      <c r="I60" t="s">
        <v>1007</v>
      </c>
      <c r="J60" t="s">
        <v>1007</v>
      </c>
      <c r="K60" t="s">
        <v>181</v>
      </c>
      <c r="L60" t="s">
        <v>181</v>
      </c>
      <c r="M60" t="s">
        <v>181</v>
      </c>
      <c r="N60" t="s">
        <v>181</v>
      </c>
      <c r="O60" t="s">
        <v>1007</v>
      </c>
      <c r="P60" t="s">
        <v>181</v>
      </c>
      <c r="Q60" t="s">
        <v>181</v>
      </c>
      <c r="R60" t="s">
        <v>181</v>
      </c>
      <c r="S60" t="s">
        <v>1008</v>
      </c>
      <c r="T60" t="s">
        <v>1009</v>
      </c>
      <c r="U60" t="s">
        <v>1006</v>
      </c>
    </row>
    <row r="61" spans="1:21">
      <c r="A61">
        <v>181</v>
      </c>
      <c r="B61">
        <v>1</v>
      </c>
      <c r="C61" t="s">
        <v>181</v>
      </c>
      <c r="D61" t="s">
        <v>181</v>
      </c>
      <c r="E61" t="s">
        <v>1003</v>
      </c>
      <c r="F61" t="s">
        <v>1003</v>
      </c>
      <c r="G61" t="s">
        <v>1003</v>
      </c>
      <c r="H61" t="s">
        <v>181</v>
      </c>
      <c r="I61" t="s">
        <v>1003</v>
      </c>
      <c r="J61" t="s">
        <v>1003</v>
      </c>
      <c r="K61" t="s">
        <v>181</v>
      </c>
      <c r="L61" t="s">
        <v>181</v>
      </c>
      <c r="M61" t="s">
        <v>181</v>
      </c>
      <c r="N61" t="s">
        <v>181</v>
      </c>
      <c r="O61" t="s">
        <v>1003</v>
      </c>
      <c r="P61" t="s">
        <v>181</v>
      </c>
      <c r="Q61" t="s">
        <v>181</v>
      </c>
      <c r="R61" t="s">
        <v>181</v>
      </c>
      <c r="S61" t="s">
        <v>1004</v>
      </c>
      <c r="T61" t="s">
        <v>1005</v>
      </c>
      <c r="U61" t="s">
        <v>1006</v>
      </c>
    </row>
    <row r="62" spans="1:21">
      <c r="A62">
        <v>181</v>
      </c>
      <c r="B62">
        <v>1</v>
      </c>
      <c r="C62" t="s">
        <v>181</v>
      </c>
      <c r="D62" t="s">
        <v>181</v>
      </c>
      <c r="E62" t="s">
        <v>1007</v>
      </c>
      <c r="F62" t="s">
        <v>1007</v>
      </c>
      <c r="G62" t="s">
        <v>1007</v>
      </c>
      <c r="H62" t="s">
        <v>181</v>
      </c>
      <c r="I62" t="s">
        <v>1007</v>
      </c>
      <c r="J62" t="s">
        <v>1007</v>
      </c>
      <c r="K62" t="s">
        <v>181</v>
      </c>
      <c r="L62" t="s">
        <v>181</v>
      </c>
      <c r="M62" t="s">
        <v>181</v>
      </c>
      <c r="N62" t="s">
        <v>181</v>
      </c>
      <c r="O62" t="s">
        <v>1007</v>
      </c>
      <c r="P62" t="s">
        <v>181</v>
      </c>
      <c r="Q62" t="s">
        <v>181</v>
      </c>
      <c r="R62" t="s">
        <v>181</v>
      </c>
      <c r="S62" t="s">
        <v>1008</v>
      </c>
      <c r="T62" t="s">
        <v>1009</v>
      </c>
      <c r="U62" t="s">
        <v>1006</v>
      </c>
    </row>
    <row r="63" spans="1:21">
      <c r="A63">
        <v>182</v>
      </c>
      <c r="B63">
        <v>1</v>
      </c>
      <c r="C63" t="s">
        <v>181</v>
      </c>
      <c r="D63" t="s">
        <v>181</v>
      </c>
      <c r="E63" t="s">
        <v>1003</v>
      </c>
      <c r="F63" t="s">
        <v>1003</v>
      </c>
      <c r="G63" t="s">
        <v>1003</v>
      </c>
      <c r="H63" t="s">
        <v>181</v>
      </c>
      <c r="I63" t="s">
        <v>1003</v>
      </c>
      <c r="J63" t="s">
        <v>1003</v>
      </c>
      <c r="K63" t="s">
        <v>181</v>
      </c>
      <c r="L63" t="s">
        <v>181</v>
      </c>
      <c r="M63" t="s">
        <v>181</v>
      </c>
      <c r="N63" t="s">
        <v>181</v>
      </c>
      <c r="O63" t="s">
        <v>1003</v>
      </c>
      <c r="P63" t="s">
        <v>181</v>
      </c>
      <c r="Q63" t="s">
        <v>181</v>
      </c>
      <c r="R63" t="s">
        <v>181</v>
      </c>
      <c r="S63" t="s">
        <v>1004</v>
      </c>
      <c r="T63" t="s">
        <v>1005</v>
      </c>
      <c r="U63" t="s">
        <v>1006</v>
      </c>
    </row>
    <row r="64" spans="1:21">
      <c r="A64">
        <v>182</v>
      </c>
      <c r="B64">
        <v>1</v>
      </c>
      <c r="C64" t="s">
        <v>181</v>
      </c>
      <c r="D64" t="s">
        <v>181</v>
      </c>
      <c r="E64" t="s">
        <v>1007</v>
      </c>
      <c r="F64" t="s">
        <v>1007</v>
      </c>
      <c r="G64" t="s">
        <v>1007</v>
      </c>
      <c r="H64" t="s">
        <v>181</v>
      </c>
      <c r="I64" t="s">
        <v>1007</v>
      </c>
      <c r="J64" t="s">
        <v>1007</v>
      </c>
      <c r="K64" t="s">
        <v>181</v>
      </c>
      <c r="L64" t="s">
        <v>181</v>
      </c>
      <c r="M64" t="s">
        <v>181</v>
      </c>
      <c r="N64" t="s">
        <v>181</v>
      </c>
      <c r="O64" t="s">
        <v>1007</v>
      </c>
      <c r="P64" t="s">
        <v>181</v>
      </c>
      <c r="Q64" t="s">
        <v>181</v>
      </c>
      <c r="R64" t="s">
        <v>181</v>
      </c>
      <c r="S64" t="s">
        <v>1008</v>
      </c>
      <c r="T64" t="s">
        <v>1009</v>
      </c>
      <c r="U64" t="s">
        <v>1006</v>
      </c>
    </row>
    <row r="65" spans="1:21">
      <c r="A65">
        <v>185</v>
      </c>
      <c r="B65">
        <v>1</v>
      </c>
      <c r="C65" t="s">
        <v>181</v>
      </c>
      <c r="D65" t="s">
        <v>181</v>
      </c>
      <c r="E65" t="s">
        <v>1003</v>
      </c>
      <c r="F65" t="s">
        <v>1003</v>
      </c>
      <c r="G65" t="s">
        <v>1003</v>
      </c>
      <c r="H65" t="s">
        <v>181</v>
      </c>
      <c r="I65" t="s">
        <v>1003</v>
      </c>
      <c r="J65" t="s">
        <v>1003</v>
      </c>
      <c r="K65" t="s">
        <v>181</v>
      </c>
      <c r="L65" t="s">
        <v>181</v>
      </c>
      <c r="M65" t="s">
        <v>181</v>
      </c>
      <c r="N65" t="s">
        <v>181</v>
      </c>
      <c r="O65" t="s">
        <v>1003</v>
      </c>
      <c r="P65" t="s">
        <v>181</v>
      </c>
      <c r="Q65" t="s">
        <v>181</v>
      </c>
      <c r="R65" t="s">
        <v>181</v>
      </c>
      <c r="S65" t="s">
        <v>1004</v>
      </c>
      <c r="T65" t="s">
        <v>1005</v>
      </c>
      <c r="U65" t="s">
        <v>1006</v>
      </c>
    </row>
    <row r="66" spans="1:21">
      <c r="A66">
        <v>186</v>
      </c>
      <c r="B66">
        <v>1</v>
      </c>
      <c r="C66" t="s">
        <v>181</v>
      </c>
      <c r="D66" t="s">
        <v>181</v>
      </c>
      <c r="E66" t="s">
        <v>1003</v>
      </c>
      <c r="F66" t="s">
        <v>1003</v>
      </c>
      <c r="G66" t="s">
        <v>1003</v>
      </c>
      <c r="H66" t="s">
        <v>181</v>
      </c>
      <c r="I66" t="s">
        <v>1003</v>
      </c>
      <c r="J66" t="s">
        <v>1003</v>
      </c>
      <c r="K66" t="s">
        <v>181</v>
      </c>
      <c r="L66" t="s">
        <v>181</v>
      </c>
      <c r="M66" t="s">
        <v>181</v>
      </c>
      <c r="N66" t="s">
        <v>181</v>
      </c>
      <c r="O66" t="s">
        <v>1003</v>
      </c>
      <c r="P66" t="s">
        <v>181</v>
      </c>
      <c r="Q66" t="s">
        <v>181</v>
      </c>
      <c r="R66" t="s">
        <v>181</v>
      </c>
      <c r="S66" t="s">
        <v>1004</v>
      </c>
      <c r="T66" t="s">
        <v>1005</v>
      </c>
      <c r="U66" t="s">
        <v>1006</v>
      </c>
    </row>
    <row r="67" spans="1:21">
      <c r="A67">
        <v>187</v>
      </c>
      <c r="B67">
        <v>1</v>
      </c>
      <c r="C67" t="s">
        <v>181</v>
      </c>
      <c r="D67" t="s">
        <v>181</v>
      </c>
      <c r="E67" t="s">
        <v>1003</v>
      </c>
      <c r="F67" t="s">
        <v>1003</v>
      </c>
      <c r="G67" t="s">
        <v>1003</v>
      </c>
      <c r="H67" t="s">
        <v>181</v>
      </c>
      <c r="I67" t="s">
        <v>1003</v>
      </c>
      <c r="J67" t="s">
        <v>1003</v>
      </c>
      <c r="K67" t="s">
        <v>181</v>
      </c>
      <c r="L67" t="s">
        <v>181</v>
      </c>
      <c r="M67" t="s">
        <v>181</v>
      </c>
      <c r="N67" t="s">
        <v>181</v>
      </c>
      <c r="O67" t="s">
        <v>1003</v>
      </c>
      <c r="P67" t="s">
        <v>181</v>
      </c>
      <c r="Q67" t="s">
        <v>181</v>
      </c>
      <c r="R67" t="s">
        <v>181</v>
      </c>
      <c r="S67" t="s">
        <v>1004</v>
      </c>
      <c r="T67" t="s">
        <v>1005</v>
      </c>
      <c r="U67" t="s">
        <v>1006</v>
      </c>
    </row>
    <row r="68" spans="1:21">
      <c r="A68">
        <v>188</v>
      </c>
      <c r="B68">
        <v>1</v>
      </c>
      <c r="C68" t="s">
        <v>181</v>
      </c>
      <c r="D68" t="s">
        <v>181</v>
      </c>
      <c r="E68" t="s">
        <v>1003</v>
      </c>
      <c r="F68" t="s">
        <v>1003</v>
      </c>
      <c r="G68" t="s">
        <v>1003</v>
      </c>
      <c r="H68" t="s">
        <v>181</v>
      </c>
      <c r="I68" t="s">
        <v>1003</v>
      </c>
      <c r="J68" t="s">
        <v>1003</v>
      </c>
      <c r="K68" t="s">
        <v>181</v>
      </c>
      <c r="L68" t="s">
        <v>181</v>
      </c>
      <c r="M68" t="s">
        <v>181</v>
      </c>
      <c r="N68" t="s">
        <v>181</v>
      </c>
      <c r="O68" t="s">
        <v>1003</v>
      </c>
      <c r="P68" t="s">
        <v>181</v>
      </c>
      <c r="Q68" t="s">
        <v>181</v>
      </c>
      <c r="R68" t="s">
        <v>181</v>
      </c>
      <c r="S68" t="s">
        <v>1004</v>
      </c>
      <c r="T68" t="s">
        <v>1005</v>
      </c>
      <c r="U68" t="s">
        <v>1006</v>
      </c>
    </row>
    <row r="69" spans="1:21">
      <c r="A69">
        <v>191</v>
      </c>
      <c r="B69">
        <v>1</v>
      </c>
      <c r="C69" t="s">
        <v>181</v>
      </c>
      <c r="D69" t="s">
        <v>181</v>
      </c>
      <c r="E69" t="s">
        <v>1003</v>
      </c>
      <c r="F69" t="s">
        <v>1003</v>
      </c>
      <c r="G69" t="s">
        <v>1003</v>
      </c>
      <c r="H69" t="s">
        <v>181</v>
      </c>
      <c r="I69" t="s">
        <v>1003</v>
      </c>
      <c r="J69" t="s">
        <v>1003</v>
      </c>
      <c r="K69" t="s">
        <v>181</v>
      </c>
      <c r="L69" t="s">
        <v>181</v>
      </c>
      <c r="M69" t="s">
        <v>181</v>
      </c>
      <c r="N69" t="s">
        <v>181</v>
      </c>
      <c r="O69" t="s">
        <v>1003</v>
      </c>
      <c r="P69" t="s">
        <v>181</v>
      </c>
      <c r="Q69" t="s">
        <v>181</v>
      </c>
      <c r="R69" t="s">
        <v>181</v>
      </c>
      <c r="S69" t="s">
        <v>1004</v>
      </c>
      <c r="T69" t="s">
        <v>1005</v>
      </c>
      <c r="U69" t="s">
        <v>1006</v>
      </c>
    </row>
    <row r="70" spans="1:21">
      <c r="A70">
        <v>192</v>
      </c>
      <c r="B70">
        <v>1</v>
      </c>
      <c r="C70" t="s">
        <v>181</v>
      </c>
      <c r="D70" t="s">
        <v>181</v>
      </c>
      <c r="E70" t="s">
        <v>1003</v>
      </c>
      <c r="F70" t="s">
        <v>1003</v>
      </c>
      <c r="G70" t="s">
        <v>1003</v>
      </c>
      <c r="H70" t="s">
        <v>181</v>
      </c>
      <c r="I70" t="s">
        <v>1003</v>
      </c>
      <c r="J70" t="s">
        <v>1003</v>
      </c>
      <c r="K70" t="s">
        <v>181</v>
      </c>
      <c r="L70" t="s">
        <v>181</v>
      </c>
      <c r="M70" t="s">
        <v>181</v>
      </c>
      <c r="N70" t="s">
        <v>181</v>
      </c>
      <c r="O70" t="s">
        <v>1003</v>
      </c>
      <c r="P70" t="s">
        <v>181</v>
      </c>
      <c r="Q70" t="s">
        <v>181</v>
      </c>
      <c r="R70" t="s">
        <v>181</v>
      </c>
      <c r="S70" t="s">
        <v>1004</v>
      </c>
      <c r="T70" t="s">
        <v>1005</v>
      </c>
      <c r="U70" t="s">
        <v>1006</v>
      </c>
    </row>
    <row r="71" spans="1:21">
      <c r="A71">
        <v>193</v>
      </c>
      <c r="B71">
        <v>1</v>
      </c>
      <c r="C71" t="s">
        <v>181</v>
      </c>
      <c r="D71" t="s">
        <v>181</v>
      </c>
      <c r="E71" t="s">
        <v>1003</v>
      </c>
      <c r="F71" t="s">
        <v>1003</v>
      </c>
      <c r="G71" t="s">
        <v>1003</v>
      </c>
      <c r="H71" t="s">
        <v>181</v>
      </c>
      <c r="I71" t="s">
        <v>1003</v>
      </c>
      <c r="J71" t="s">
        <v>1003</v>
      </c>
      <c r="K71" t="s">
        <v>181</v>
      </c>
      <c r="L71" t="s">
        <v>181</v>
      </c>
      <c r="M71" t="s">
        <v>181</v>
      </c>
      <c r="N71" t="s">
        <v>181</v>
      </c>
      <c r="O71" t="s">
        <v>1003</v>
      </c>
      <c r="P71" t="s">
        <v>181</v>
      </c>
      <c r="Q71" t="s">
        <v>181</v>
      </c>
      <c r="R71" t="s">
        <v>181</v>
      </c>
      <c r="S71" t="s">
        <v>1004</v>
      </c>
      <c r="T71" t="s">
        <v>1005</v>
      </c>
      <c r="U71" t="s">
        <v>1006</v>
      </c>
    </row>
    <row r="72" spans="1:21">
      <c r="A72">
        <v>194</v>
      </c>
      <c r="B72">
        <v>1</v>
      </c>
      <c r="C72" t="s">
        <v>181</v>
      </c>
      <c r="D72" t="s">
        <v>181</v>
      </c>
      <c r="E72" t="s">
        <v>1003</v>
      </c>
      <c r="F72" t="s">
        <v>1003</v>
      </c>
      <c r="G72" t="s">
        <v>1003</v>
      </c>
      <c r="H72" t="s">
        <v>181</v>
      </c>
      <c r="I72" t="s">
        <v>1003</v>
      </c>
      <c r="J72" t="s">
        <v>1003</v>
      </c>
      <c r="K72" t="s">
        <v>181</v>
      </c>
      <c r="L72" t="s">
        <v>181</v>
      </c>
      <c r="M72" t="s">
        <v>181</v>
      </c>
      <c r="N72" t="s">
        <v>181</v>
      </c>
      <c r="O72" t="s">
        <v>1003</v>
      </c>
      <c r="P72" t="s">
        <v>181</v>
      </c>
      <c r="Q72" t="s">
        <v>181</v>
      </c>
      <c r="R72" t="s">
        <v>181</v>
      </c>
      <c r="S72" t="s">
        <v>1004</v>
      </c>
      <c r="T72" t="s">
        <v>1005</v>
      </c>
      <c r="U72" t="s">
        <v>1006</v>
      </c>
    </row>
    <row r="73" spans="1:21">
      <c r="A73">
        <v>230</v>
      </c>
      <c r="B73">
        <v>1</v>
      </c>
      <c r="C73" t="s">
        <v>181</v>
      </c>
      <c r="D73" t="s">
        <v>181</v>
      </c>
      <c r="E73" t="s">
        <v>1003</v>
      </c>
      <c r="F73" t="s">
        <v>1003</v>
      </c>
      <c r="G73" t="s">
        <v>1003</v>
      </c>
      <c r="H73" t="s">
        <v>181</v>
      </c>
      <c r="I73" t="s">
        <v>1003</v>
      </c>
      <c r="J73" t="s">
        <v>1003</v>
      </c>
      <c r="K73" t="s">
        <v>181</v>
      </c>
      <c r="L73" t="s">
        <v>181</v>
      </c>
      <c r="M73" t="s">
        <v>181</v>
      </c>
      <c r="N73" t="s">
        <v>181</v>
      </c>
      <c r="O73" t="s">
        <v>1003</v>
      </c>
      <c r="P73" t="s">
        <v>181</v>
      </c>
      <c r="Q73" t="s">
        <v>181</v>
      </c>
      <c r="R73" t="s">
        <v>181</v>
      </c>
      <c r="S73" t="s">
        <v>1004</v>
      </c>
      <c r="T73" t="s">
        <v>1005</v>
      </c>
      <c r="U73" t="s">
        <v>1006</v>
      </c>
    </row>
    <row r="74" spans="1:21">
      <c r="A74">
        <v>231</v>
      </c>
      <c r="B74">
        <v>1</v>
      </c>
      <c r="C74" t="s">
        <v>181</v>
      </c>
      <c r="D74" t="s">
        <v>181</v>
      </c>
      <c r="E74" t="s">
        <v>1003</v>
      </c>
      <c r="F74" t="s">
        <v>1003</v>
      </c>
      <c r="G74" t="s">
        <v>1003</v>
      </c>
      <c r="H74" t="s">
        <v>181</v>
      </c>
      <c r="I74" t="s">
        <v>1003</v>
      </c>
      <c r="J74" t="s">
        <v>1003</v>
      </c>
      <c r="K74" t="s">
        <v>181</v>
      </c>
      <c r="L74" t="s">
        <v>181</v>
      </c>
      <c r="M74" t="s">
        <v>181</v>
      </c>
      <c r="N74" t="s">
        <v>181</v>
      </c>
      <c r="O74" t="s">
        <v>1003</v>
      </c>
      <c r="P74" t="s">
        <v>181</v>
      </c>
      <c r="Q74" t="s">
        <v>181</v>
      </c>
      <c r="R74" t="s">
        <v>181</v>
      </c>
      <c r="S74" t="s">
        <v>1004</v>
      </c>
      <c r="T74" t="s">
        <v>1005</v>
      </c>
      <c r="U74" t="s">
        <v>1006</v>
      </c>
    </row>
    <row r="75" spans="1:21">
      <c r="A75">
        <v>232</v>
      </c>
      <c r="B75">
        <v>1</v>
      </c>
      <c r="C75" t="s">
        <v>181</v>
      </c>
      <c r="D75" t="s">
        <v>181</v>
      </c>
      <c r="E75" t="s">
        <v>1003</v>
      </c>
      <c r="F75" t="s">
        <v>1003</v>
      </c>
      <c r="G75" t="s">
        <v>1003</v>
      </c>
      <c r="H75" t="s">
        <v>181</v>
      </c>
      <c r="I75" t="s">
        <v>1003</v>
      </c>
      <c r="J75" t="s">
        <v>1003</v>
      </c>
      <c r="K75" t="s">
        <v>181</v>
      </c>
      <c r="L75" t="s">
        <v>181</v>
      </c>
      <c r="M75" t="s">
        <v>181</v>
      </c>
      <c r="N75" t="s">
        <v>181</v>
      </c>
      <c r="O75" t="s">
        <v>1003</v>
      </c>
      <c r="P75" t="s">
        <v>181</v>
      </c>
      <c r="Q75" t="s">
        <v>181</v>
      </c>
      <c r="R75" t="s">
        <v>181</v>
      </c>
      <c r="S75" t="s">
        <v>1004</v>
      </c>
      <c r="T75" t="s">
        <v>1005</v>
      </c>
      <c r="U75" t="s">
        <v>1006</v>
      </c>
    </row>
    <row r="76" spans="1:21">
      <c r="A76">
        <v>233</v>
      </c>
      <c r="B76">
        <v>1</v>
      </c>
      <c r="C76" t="s">
        <v>181</v>
      </c>
      <c r="D76" t="s">
        <v>181</v>
      </c>
      <c r="E76" t="s">
        <v>1003</v>
      </c>
      <c r="F76" t="s">
        <v>1003</v>
      </c>
      <c r="G76" t="s">
        <v>1003</v>
      </c>
      <c r="H76" t="s">
        <v>181</v>
      </c>
      <c r="I76" t="s">
        <v>1003</v>
      </c>
      <c r="J76" t="s">
        <v>1003</v>
      </c>
      <c r="K76" t="s">
        <v>181</v>
      </c>
      <c r="L76" t="s">
        <v>181</v>
      </c>
      <c r="M76" t="s">
        <v>181</v>
      </c>
      <c r="N76" t="s">
        <v>181</v>
      </c>
      <c r="O76" t="s">
        <v>1003</v>
      </c>
      <c r="P76" t="s">
        <v>181</v>
      </c>
      <c r="Q76" t="s">
        <v>181</v>
      </c>
      <c r="R76" t="s">
        <v>181</v>
      </c>
      <c r="S76" t="s">
        <v>1004</v>
      </c>
      <c r="T76" t="s">
        <v>1005</v>
      </c>
      <c r="U76" t="s">
        <v>1006</v>
      </c>
    </row>
    <row r="77" spans="1:21">
      <c r="A77">
        <v>234</v>
      </c>
      <c r="B77">
        <v>1</v>
      </c>
      <c r="C77" t="s">
        <v>181</v>
      </c>
      <c r="D77" t="s">
        <v>181</v>
      </c>
      <c r="E77" t="s">
        <v>1003</v>
      </c>
      <c r="F77" t="s">
        <v>1003</v>
      </c>
      <c r="G77" t="s">
        <v>1003</v>
      </c>
      <c r="H77" t="s">
        <v>181</v>
      </c>
      <c r="I77" t="s">
        <v>1003</v>
      </c>
      <c r="J77" t="s">
        <v>1003</v>
      </c>
      <c r="K77" t="s">
        <v>181</v>
      </c>
      <c r="L77" t="s">
        <v>181</v>
      </c>
      <c r="M77" t="s">
        <v>181</v>
      </c>
      <c r="N77" t="s">
        <v>181</v>
      </c>
      <c r="O77" t="s">
        <v>1003</v>
      </c>
      <c r="P77" t="s">
        <v>181</v>
      </c>
      <c r="Q77" t="s">
        <v>181</v>
      </c>
      <c r="R77" t="s">
        <v>181</v>
      </c>
      <c r="S77" t="s">
        <v>1004</v>
      </c>
      <c r="T77" t="s">
        <v>1005</v>
      </c>
      <c r="U77" t="s">
        <v>1006</v>
      </c>
    </row>
    <row r="78" spans="1:21">
      <c r="A78">
        <v>235</v>
      </c>
      <c r="B78">
        <v>1</v>
      </c>
      <c r="C78" t="s">
        <v>181</v>
      </c>
      <c r="D78" t="s">
        <v>181</v>
      </c>
      <c r="E78" t="s">
        <v>1003</v>
      </c>
      <c r="F78" t="s">
        <v>1003</v>
      </c>
      <c r="G78" t="s">
        <v>1003</v>
      </c>
      <c r="H78" t="s">
        <v>181</v>
      </c>
      <c r="I78" t="s">
        <v>1003</v>
      </c>
      <c r="J78" t="s">
        <v>1003</v>
      </c>
      <c r="K78" t="s">
        <v>181</v>
      </c>
      <c r="L78" t="s">
        <v>181</v>
      </c>
      <c r="M78" t="s">
        <v>181</v>
      </c>
      <c r="N78" t="s">
        <v>181</v>
      </c>
      <c r="O78" t="s">
        <v>1003</v>
      </c>
      <c r="P78" t="s">
        <v>181</v>
      </c>
      <c r="Q78" t="s">
        <v>181</v>
      </c>
      <c r="R78" t="s">
        <v>181</v>
      </c>
      <c r="S78" t="s">
        <v>1004</v>
      </c>
      <c r="T78" t="s">
        <v>1005</v>
      </c>
      <c r="U78" t="s">
        <v>1006</v>
      </c>
    </row>
    <row r="79" spans="1:21">
      <c r="A79">
        <v>240</v>
      </c>
      <c r="B79">
        <v>1</v>
      </c>
      <c r="C79" t="s">
        <v>181</v>
      </c>
      <c r="D79" t="s">
        <v>181</v>
      </c>
      <c r="E79" t="s">
        <v>1003</v>
      </c>
      <c r="F79" t="s">
        <v>1003</v>
      </c>
      <c r="G79" t="s">
        <v>1003</v>
      </c>
      <c r="H79" t="s">
        <v>181</v>
      </c>
      <c r="I79" t="s">
        <v>1003</v>
      </c>
      <c r="J79" t="s">
        <v>1003</v>
      </c>
      <c r="K79" t="s">
        <v>181</v>
      </c>
      <c r="L79" t="s">
        <v>181</v>
      </c>
      <c r="M79" t="s">
        <v>181</v>
      </c>
      <c r="N79" t="s">
        <v>181</v>
      </c>
      <c r="O79" t="s">
        <v>1003</v>
      </c>
      <c r="P79" t="s">
        <v>181</v>
      </c>
      <c r="Q79" t="s">
        <v>181</v>
      </c>
      <c r="R79" t="s">
        <v>181</v>
      </c>
      <c r="S79" t="s">
        <v>1004</v>
      </c>
      <c r="T79" t="s">
        <v>1005</v>
      </c>
      <c r="U79" t="s">
        <v>1006</v>
      </c>
    </row>
    <row r="80" spans="1:21">
      <c r="A80">
        <v>241</v>
      </c>
      <c r="B80">
        <v>1</v>
      </c>
      <c r="C80" t="s">
        <v>181</v>
      </c>
      <c r="D80" t="s">
        <v>181</v>
      </c>
      <c r="E80" t="s">
        <v>1003</v>
      </c>
      <c r="F80" t="s">
        <v>1003</v>
      </c>
      <c r="G80" t="s">
        <v>1003</v>
      </c>
      <c r="H80" t="s">
        <v>181</v>
      </c>
      <c r="I80" t="s">
        <v>1003</v>
      </c>
      <c r="J80" t="s">
        <v>1003</v>
      </c>
      <c r="K80" t="s">
        <v>181</v>
      </c>
      <c r="L80" t="s">
        <v>181</v>
      </c>
      <c r="M80" t="s">
        <v>181</v>
      </c>
      <c r="N80" t="s">
        <v>181</v>
      </c>
      <c r="O80" t="s">
        <v>1003</v>
      </c>
      <c r="P80" t="s">
        <v>181</v>
      </c>
      <c r="Q80" t="s">
        <v>181</v>
      </c>
      <c r="R80" t="s">
        <v>181</v>
      </c>
      <c r="S80" t="s">
        <v>1004</v>
      </c>
      <c r="T80" t="s">
        <v>1005</v>
      </c>
      <c r="U80" t="s">
        <v>1006</v>
      </c>
    </row>
    <row r="81" spans="1:21">
      <c r="A81">
        <v>246</v>
      </c>
      <c r="B81">
        <v>1</v>
      </c>
      <c r="C81" t="s">
        <v>181</v>
      </c>
      <c r="D81" t="s">
        <v>181</v>
      </c>
      <c r="E81" t="s">
        <v>1003</v>
      </c>
      <c r="F81" t="s">
        <v>1003</v>
      </c>
      <c r="G81" t="s">
        <v>1003</v>
      </c>
      <c r="H81" t="s">
        <v>181</v>
      </c>
      <c r="I81" t="s">
        <v>1003</v>
      </c>
      <c r="J81" t="s">
        <v>1003</v>
      </c>
      <c r="K81" t="s">
        <v>181</v>
      </c>
      <c r="L81" t="s">
        <v>181</v>
      </c>
      <c r="M81" t="s">
        <v>181</v>
      </c>
      <c r="N81" t="s">
        <v>181</v>
      </c>
      <c r="O81" t="s">
        <v>1003</v>
      </c>
      <c r="P81" t="s">
        <v>181</v>
      </c>
      <c r="Q81" t="s">
        <v>181</v>
      </c>
      <c r="R81" t="s">
        <v>181</v>
      </c>
      <c r="S81" t="s">
        <v>1004</v>
      </c>
      <c r="T81" t="s">
        <v>1005</v>
      </c>
      <c r="U81" t="s">
        <v>1006</v>
      </c>
    </row>
    <row r="82" spans="1:21">
      <c r="A82">
        <v>247</v>
      </c>
      <c r="B82">
        <v>1</v>
      </c>
      <c r="C82" t="s">
        <v>181</v>
      </c>
      <c r="D82" t="s">
        <v>181</v>
      </c>
      <c r="E82" t="s">
        <v>1003</v>
      </c>
      <c r="F82" t="s">
        <v>1003</v>
      </c>
      <c r="G82" t="s">
        <v>1003</v>
      </c>
      <c r="H82" t="s">
        <v>181</v>
      </c>
      <c r="I82" t="s">
        <v>1003</v>
      </c>
      <c r="J82" t="s">
        <v>1003</v>
      </c>
      <c r="K82" t="s">
        <v>181</v>
      </c>
      <c r="L82" t="s">
        <v>181</v>
      </c>
      <c r="M82" t="s">
        <v>181</v>
      </c>
      <c r="N82" t="s">
        <v>181</v>
      </c>
      <c r="O82" t="s">
        <v>1003</v>
      </c>
      <c r="P82" t="s">
        <v>181</v>
      </c>
      <c r="Q82" t="s">
        <v>181</v>
      </c>
      <c r="R82" t="s">
        <v>181</v>
      </c>
      <c r="S82" t="s">
        <v>1004</v>
      </c>
      <c r="T82" t="s">
        <v>1005</v>
      </c>
      <c r="U82" t="s">
        <v>1006</v>
      </c>
    </row>
    <row r="83" spans="1:21">
      <c r="A83">
        <v>252</v>
      </c>
      <c r="B83">
        <v>1</v>
      </c>
      <c r="C83" t="s">
        <v>181</v>
      </c>
      <c r="D83" t="s">
        <v>181</v>
      </c>
      <c r="E83" t="s">
        <v>1003</v>
      </c>
      <c r="F83" t="s">
        <v>1003</v>
      </c>
      <c r="G83" t="s">
        <v>1003</v>
      </c>
      <c r="H83" t="s">
        <v>181</v>
      </c>
      <c r="I83" t="s">
        <v>1003</v>
      </c>
      <c r="J83" t="s">
        <v>1003</v>
      </c>
      <c r="K83" t="s">
        <v>181</v>
      </c>
      <c r="L83" t="s">
        <v>181</v>
      </c>
      <c r="M83" t="s">
        <v>181</v>
      </c>
      <c r="N83" t="s">
        <v>181</v>
      </c>
      <c r="O83" t="s">
        <v>1003</v>
      </c>
      <c r="P83" t="s">
        <v>181</v>
      </c>
      <c r="Q83" t="s">
        <v>181</v>
      </c>
      <c r="R83" t="s">
        <v>181</v>
      </c>
      <c r="S83" t="s">
        <v>1004</v>
      </c>
      <c r="T83" t="s">
        <v>1005</v>
      </c>
      <c r="U83" t="s">
        <v>1006</v>
      </c>
    </row>
    <row r="84" spans="1:21">
      <c r="A84">
        <v>253</v>
      </c>
      <c r="B84">
        <v>1</v>
      </c>
      <c r="C84" t="s">
        <v>181</v>
      </c>
      <c r="D84" t="s">
        <v>181</v>
      </c>
      <c r="E84" t="s">
        <v>1003</v>
      </c>
      <c r="F84" t="s">
        <v>1003</v>
      </c>
      <c r="G84" t="s">
        <v>1003</v>
      </c>
      <c r="H84" t="s">
        <v>181</v>
      </c>
      <c r="I84" t="s">
        <v>1003</v>
      </c>
      <c r="J84" t="s">
        <v>1003</v>
      </c>
      <c r="K84" t="s">
        <v>181</v>
      </c>
      <c r="L84" t="s">
        <v>181</v>
      </c>
      <c r="M84" t="s">
        <v>181</v>
      </c>
      <c r="N84" t="s">
        <v>181</v>
      </c>
      <c r="O84" t="s">
        <v>1003</v>
      </c>
      <c r="P84" t="s">
        <v>181</v>
      </c>
      <c r="Q84" t="s">
        <v>181</v>
      </c>
      <c r="R84" t="s">
        <v>181</v>
      </c>
      <c r="S84" t="s">
        <v>1004</v>
      </c>
      <c r="T84" t="s">
        <v>1005</v>
      </c>
      <c r="U84" t="s">
        <v>1006</v>
      </c>
    </row>
    <row r="85" spans="1:21">
      <c r="A85">
        <v>485</v>
      </c>
      <c r="B85">
        <v>1</v>
      </c>
      <c r="C85" t="s">
        <v>181</v>
      </c>
      <c r="D85" t="s">
        <v>181</v>
      </c>
      <c r="E85" t="s">
        <v>651</v>
      </c>
      <c r="F85" t="s">
        <v>651</v>
      </c>
      <c r="G85" t="s">
        <v>651</v>
      </c>
      <c r="H85" t="s">
        <v>181</v>
      </c>
      <c r="I85" t="s">
        <v>651</v>
      </c>
      <c r="J85" t="s">
        <v>651</v>
      </c>
      <c r="K85" t="s">
        <v>181</v>
      </c>
      <c r="L85" t="s">
        <v>181</v>
      </c>
      <c r="M85" t="s">
        <v>181</v>
      </c>
      <c r="N85" t="s">
        <v>181</v>
      </c>
      <c r="O85" t="s">
        <v>651</v>
      </c>
      <c r="P85" t="s">
        <v>181</v>
      </c>
      <c r="Q85" t="s">
        <v>181</v>
      </c>
      <c r="R85" t="s">
        <v>181</v>
      </c>
      <c r="S85" t="s">
        <v>1010</v>
      </c>
      <c r="T85" t="s">
        <v>1009</v>
      </c>
      <c r="U85" t="s">
        <v>1011</v>
      </c>
    </row>
    <row r="86" spans="1:21">
      <c r="A86">
        <v>486</v>
      </c>
      <c r="B86">
        <v>1</v>
      </c>
      <c r="C86" t="s">
        <v>181</v>
      </c>
      <c r="D86" t="s">
        <v>181</v>
      </c>
      <c r="E86" t="s">
        <v>651</v>
      </c>
      <c r="F86" t="s">
        <v>651</v>
      </c>
      <c r="G86" t="s">
        <v>651</v>
      </c>
      <c r="H86" t="s">
        <v>181</v>
      </c>
      <c r="I86" t="s">
        <v>651</v>
      </c>
      <c r="J86" t="s">
        <v>651</v>
      </c>
      <c r="K86" t="s">
        <v>181</v>
      </c>
      <c r="L86" t="s">
        <v>181</v>
      </c>
      <c r="M86" t="s">
        <v>181</v>
      </c>
      <c r="N86" t="s">
        <v>181</v>
      </c>
      <c r="O86" t="s">
        <v>651</v>
      </c>
      <c r="P86" t="s">
        <v>181</v>
      </c>
      <c r="Q86" t="s">
        <v>181</v>
      </c>
      <c r="R86" t="s">
        <v>181</v>
      </c>
      <c r="S86" t="s">
        <v>1010</v>
      </c>
      <c r="T86" t="s">
        <v>1009</v>
      </c>
      <c r="U86" t="s">
        <v>1011</v>
      </c>
    </row>
    <row r="87" spans="1:21">
      <c r="A87">
        <v>487</v>
      </c>
      <c r="B87">
        <v>1</v>
      </c>
      <c r="C87" t="s">
        <v>181</v>
      </c>
      <c r="D87" t="s">
        <v>181</v>
      </c>
      <c r="E87" t="s">
        <v>651</v>
      </c>
      <c r="F87" t="s">
        <v>651</v>
      </c>
      <c r="G87" t="s">
        <v>651</v>
      </c>
      <c r="H87" t="s">
        <v>181</v>
      </c>
      <c r="I87" t="s">
        <v>651</v>
      </c>
      <c r="J87" t="s">
        <v>651</v>
      </c>
      <c r="K87" t="s">
        <v>181</v>
      </c>
      <c r="L87" t="s">
        <v>181</v>
      </c>
      <c r="M87" t="s">
        <v>181</v>
      </c>
      <c r="N87" t="s">
        <v>181</v>
      </c>
      <c r="O87" t="s">
        <v>651</v>
      </c>
      <c r="P87" t="s">
        <v>181</v>
      </c>
      <c r="Q87" t="s">
        <v>181</v>
      </c>
      <c r="R87" t="s">
        <v>181</v>
      </c>
      <c r="S87" t="s">
        <v>1010</v>
      </c>
      <c r="T87" t="s">
        <v>1009</v>
      </c>
      <c r="U87" t="s">
        <v>1011</v>
      </c>
    </row>
    <row r="88" spans="1:21">
      <c r="A88">
        <v>488</v>
      </c>
      <c r="B88">
        <v>1</v>
      </c>
      <c r="C88" t="s">
        <v>181</v>
      </c>
      <c r="D88" t="s">
        <v>181</v>
      </c>
      <c r="E88" t="s">
        <v>651</v>
      </c>
      <c r="F88" t="s">
        <v>651</v>
      </c>
      <c r="G88" t="s">
        <v>651</v>
      </c>
      <c r="H88" t="s">
        <v>181</v>
      </c>
      <c r="I88" t="s">
        <v>651</v>
      </c>
      <c r="J88" t="s">
        <v>651</v>
      </c>
      <c r="K88" t="s">
        <v>181</v>
      </c>
      <c r="L88" t="s">
        <v>181</v>
      </c>
      <c r="M88" t="s">
        <v>181</v>
      </c>
      <c r="N88" t="s">
        <v>181</v>
      </c>
      <c r="O88" t="s">
        <v>651</v>
      </c>
      <c r="P88" t="s">
        <v>181</v>
      </c>
      <c r="Q88" t="s">
        <v>181</v>
      </c>
      <c r="R88" t="s">
        <v>181</v>
      </c>
      <c r="S88" t="s">
        <v>1010</v>
      </c>
      <c r="T88" t="s">
        <v>1009</v>
      </c>
      <c r="U88" t="s">
        <v>1011</v>
      </c>
    </row>
    <row r="89" spans="1:21">
      <c r="A89">
        <v>489</v>
      </c>
      <c r="B89">
        <v>1</v>
      </c>
      <c r="C89" t="s">
        <v>181</v>
      </c>
      <c r="D89" t="s">
        <v>181</v>
      </c>
      <c r="E89" t="s">
        <v>651</v>
      </c>
      <c r="F89" t="s">
        <v>651</v>
      </c>
      <c r="G89" t="s">
        <v>651</v>
      </c>
      <c r="H89" t="s">
        <v>181</v>
      </c>
      <c r="I89" t="s">
        <v>651</v>
      </c>
      <c r="J89" t="s">
        <v>651</v>
      </c>
      <c r="K89" t="s">
        <v>181</v>
      </c>
      <c r="L89" t="s">
        <v>181</v>
      </c>
      <c r="M89" t="s">
        <v>181</v>
      </c>
      <c r="N89" t="s">
        <v>181</v>
      </c>
      <c r="O89" t="s">
        <v>651</v>
      </c>
      <c r="P89" t="s">
        <v>181</v>
      </c>
      <c r="Q89" t="s">
        <v>181</v>
      </c>
      <c r="R89" t="s">
        <v>181</v>
      </c>
      <c r="S89" t="s">
        <v>1010</v>
      </c>
      <c r="T89" t="s">
        <v>1009</v>
      </c>
      <c r="U89" t="s">
        <v>1011</v>
      </c>
    </row>
    <row r="90" spans="1:21">
      <c r="A90">
        <v>490</v>
      </c>
      <c r="B90">
        <v>1</v>
      </c>
      <c r="C90" t="s">
        <v>181</v>
      </c>
      <c r="D90" t="s">
        <v>181</v>
      </c>
      <c r="E90" t="s">
        <v>651</v>
      </c>
      <c r="F90" t="s">
        <v>651</v>
      </c>
      <c r="G90" t="s">
        <v>651</v>
      </c>
      <c r="H90" t="s">
        <v>181</v>
      </c>
      <c r="I90" t="s">
        <v>651</v>
      </c>
      <c r="J90" t="s">
        <v>651</v>
      </c>
      <c r="K90" t="s">
        <v>181</v>
      </c>
      <c r="L90" t="s">
        <v>181</v>
      </c>
      <c r="M90" t="s">
        <v>181</v>
      </c>
      <c r="N90" t="s">
        <v>181</v>
      </c>
      <c r="O90" t="s">
        <v>651</v>
      </c>
      <c r="P90" t="s">
        <v>181</v>
      </c>
      <c r="Q90" t="s">
        <v>181</v>
      </c>
      <c r="R90" t="s">
        <v>181</v>
      </c>
      <c r="S90" t="s">
        <v>1010</v>
      </c>
      <c r="T90" t="s">
        <v>1009</v>
      </c>
      <c r="U90" t="s">
        <v>1011</v>
      </c>
    </row>
    <row r="91" spans="1:21">
      <c r="A91">
        <v>491</v>
      </c>
      <c r="B91">
        <v>1</v>
      </c>
      <c r="C91" t="s">
        <v>181</v>
      </c>
      <c r="D91" t="s">
        <v>181</v>
      </c>
      <c r="E91" t="s">
        <v>651</v>
      </c>
      <c r="F91" t="s">
        <v>651</v>
      </c>
      <c r="G91" t="s">
        <v>651</v>
      </c>
      <c r="H91" t="s">
        <v>181</v>
      </c>
      <c r="I91" t="s">
        <v>651</v>
      </c>
      <c r="J91" t="s">
        <v>651</v>
      </c>
      <c r="K91" t="s">
        <v>181</v>
      </c>
      <c r="L91" t="s">
        <v>181</v>
      </c>
      <c r="M91" t="s">
        <v>181</v>
      </c>
      <c r="N91" t="s">
        <v>181</v>
      </c>
      <c r="O91" t="s">
        <v>651</v>
      </c>
      <c r="P91" t="s">
        <v>181</v>
      </c>
      <c r="Q91" t="s">
        <v>181</v>
      </c>
      <c r="R91" t="s">
        <v>181</v>
      </c>
      <c r="S91" t="s">
        <v>1010</v>
      </c>
      <c r="T91" t="s">
        <v>1009</v>
      </c>
      <c r="U91" t="s">
        <v>1011</v>
      </c>
    </row>
    <row r="92" spans="1:21">
      <c r="A92">
        <v>492</v>
      </c>
      <c r="B92">
        <v>1</v>
      </c>
      <c r="C92" t="s">
        <v>181</v>
      </c>
      <c r="D92" t="s">
        <v>181</v>
      </c>
      <c r="E92" t="s">
        <v>651</v>
      </c>
      <c r="F92" t="s">
        <v>651</v>
      </c>
      <c r="G92" t="s">
        <v>651</v>
      </c>
      <c r="H92" t="s">
        <v>181</v>
      </c>
      <c r="I92" t="s">
        <v>651</v>
      </c>
      <c r="J92" t="s">
        <v>651</v>
      </c>
      <c r="K92" t="s">
        <v>181</v>
      </c>
      <c r="L92" t="s">
        <v>181</v>
      </c>
      <c r="M92" t="s">
        <v>181</v>
      </c>
      <c r="N92" t="s">
        <v>181</v>
      </c>
      <c r="O92" t="s">
        <v>651</v>
      </c>
      <c r="P92" t="s">
        <v>181</v>
      </c>
      <c r="Q92" t="s">
        <v>181</v>
      </c>
      <c r="R92" t="s">
        <v>181</v>
      </c>
      <c r="S92" t="s">
        <v>1010</v>
      </c>
      <c r="T92" t="s">
        <v>1009</v>
      </c>
      <c r="U92" t="s">
        <v>1011</v>
      </c>
    </row>
    <row r="93" spans="1:21">
      <c r="A93">
        <v>493</v>
      </c>
      <c r="B93">
        <v>1</v>
      </c>
      <c r="C93" t="s">
        <v>181</v>
      </c>
      <c r="D93" t="s">
        <v>181</v>
      </c>
      <c r="E93" t="s">
        <v>651</v>
      </c>
      <c r="F93" t="s">
        <v>651</v>
      </c>
      <c r="G93" t="s">
        <v>651</v>
      </c>
      <c r="H93" t="s">
        <v>181</v>
      </c>
      <c r="I93" t="s">
        <v>651</v>
      </c>
      <c r="J93" t="s">
        <v>651</v>
      </c>
      <c r="K93" t="s">
        <v>181</v>
      </c>
      <c r="L93" t="s">
        <v>181</v>
      </c>
      <c r="M93" t="s">
        <v>181</v>
      </c>
      <c r="N93" t="s">
        <v>181</v>
      </c>
      <c r="O93" t="s">
        <v>651</v>
      </c>
      <c r="P93" t="s">
        <v>181</v>
      </c>
      <c r="Q93" t="s">
        <v>181</v>
      </c>
      <c r="R93" t="s">
        <v>181</v>
      </c>
      <c r="S93" t="s">
        <v>1010</v>
      </c>
      <c r="T93" t="s">
        <v>1009</v>
      </c>
      <c r="U93" t="s">
        <v>1011</v>
      </c>
    </row>
    <row r="94" spans="1:21">
      <c r="A94">
        <v>494</v>
      </c>
      <c r="B94">
        <v>1</v>
      </c>
      <c r="C94" t="s">
        <v>181</v>
      </c>
      <c r="D94" t="s">
        <v>181</v>
      </c>
      <c r="E94" t="s">
        <v>651</v>
      </c>
      <c r="F94" t="s">
        <v>651</v>
      </c>
      <c r="G94" t="s">
        <v>651</v>
      </c>
      <c r="H94" t="s">
        <v>181</v>
      </c>
      <c r="I94" t="s">
        <v>651</v>
      </c>
      <c r="J94" t="s">
        <v>651</v>
      </c>
      <c r="K94" t="s">
        <v>181</v>
      </c>
      <c r="L94" t="s">
        <v>181</v>
      </c>
      <c r="M94" t="s">
        <v>181</v>
      </c>
      <c r="N94" t="s">
        <v>181</v>
      </c>
      <c r="O94" t="s">
        <v>651</v>
      </c>
      <c r="P94" t="s">
        <v>181</v>
      </c>
      <c r="Q94" t="s">
        <v>181</v>
      </c>
      <c r="R94" t="s">
        <v>181</v>
      </c>
      <c r="S94" t="s">
        <v>1010</v>
      </c>
      <c r="T94" t="s">
        <v>1009</v>
      </c>
      <c r="U94" t="s">
        <v>1011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178</v>
      </c>
      <c r="D1" t="s">
        <v>179</v>
      </c>
      <c r="F1">
        <v>0</v>
      </c>
      <c r="G1">
        <v>0</v>
      </c>
      <c r="H1">
        <v>0</v>
      </c>
      <c r="I1" t="s">
        <v>180</v>
      </c>
      <c r="J1" t="s">
        <v>181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AB12" t="s">
        <v>181</v>
      </c>
      <c r="AC12" t="s">
        <v>181</v>
      </c>
      <c r="AD12" t="s">
        <v>181</v>
      </c>
      <c r="AE12" t="s">
        <v>181</v>
      </c>
      <c r="AF12" t="s">
        <v>181</v>
      </c>
      <c r="AG12" t="s">
        <v>181</v>
      </c>
      <c r="AH12" t="s">
        <v>181</v>
      </c>
      <c r="AI12" t="s">
        <v>181</v>
      </c>
      <c r="AJ12">
        <v>0</v>
      </c>
      <c r="AK12" t="s">
        <v>181</v>
      </c>
      <c r="AL12" t="s">
        <v>181</v>
      </c>
      <c r="AM12" t="s">
        <v>181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02-01-01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2026-04-02T07:26:00Z</dcterms:created>
  <dcterms:modified xsi:type="dcterms:W3CDTF">2026-04-02T08:06:16Z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D1F953682E7A4FE8B3AF7AFEB247B0A2_13</vt:lpwstr>
  </property>
  <property fmtid="{D5CDD505-2E9C-101B-9397-08002B2CF9AE}" pid="3" name="KSOProductBuildVer">
    <vt:lpwstr>1049-12.2.0.23196</vt:lpwstr>
  </property>
</Properties>
</file>