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RakutinaTA\Desktop\Закупки 2027\ПО ИБ\"/>
    </mc:Choice>
  </mc:AlternateContent>
  <bookViews>
    <workbookView xWindow="0" yWindow="0" windowWidth="38400" windowHeight="17400"/>
  </bookViews>
  <sheets>
    <sheet name="2024-2030" sheetId="2" r:id="rId1"/>
    <sheet name="2023" sheetId="4" state="hidden" r:id="rId2"/>
  </sheets>
  <definedNames>
    <definedName name="_xlnm._FilterDatabase" localSheetId="1" hidden="1">'2023'!$A$1:$Q$163</definedName>
    <definedName name="_xlnm._FilterDatabase" localSheetId="0" hidden="1">'2024-2030'!$A$3:$V$204</definedName>
    <definedName name="_xlnm.Print_Area" localSheetId="1">'2023'!$A$1:$Q$163</definedName>
    <definedName name="_xlnm.Print_Area" localSheetId="0">'2024-2030'!$A$1:$R$211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0" i="2" l="1"/>
  <c r="A197" i="2"/>
  <c r="A194" i="2"/>
  <c r="A190" i="2"/>
  <c r="A189" i="2"/>
  <c r="A185" i="2"/>
  <c r="A180" i="2"/>
  <c r="A173" i="2"/>
  <c r="A170" i="2"/>
  <c r="A167" i="2"/>
  <c r="A164" i="2"/>
  <c r="A161" i="2"/>
  <c r="A160" i="2"/>
  <c r="A157" i="2"/>
  <c r="A156" i="2"/>
  <c r="A145" i="2"/>
  <c r="A135" i="2"/>
  <c r="A126" i="2"/>
  <c r="A93" i="2"/>
  <c r="A90" i="2"/>
  <c r="A88" i="2"/>
  <c r="A79" i="2"/>
  <c r="A73" i="2"/>
  <c r="A70" i="2"/>
  <c r="A67" i="2"/>
  <c r="A63" i="2"/>
  <c r="A57" i="2"/>
  <c r="A58" i="2" s="1"/>
  <c r="A59" i="2" s="1"/>
  <c r="A60" i="2" s="1"/>
  <c r="A61" i="2" s="1"/>
  <c r="A54" i="2"/>
  <c r="A47" i="2"/>
  <c r="A42" i="2"/>
  <c r="A39" i="2"/>
  <c r="A29" i="2"/>
  <c r="L177" i="2"/>
  <c r="N177" i="2" s="1"/>
  <c r="O177" i="2" s="1"/>
  <c r="L176" i="2"/>
  <c r="L175" i="2"/>
  <c r="N175" i="2" s="1"/>
  <c r="O175" i="2" s="1"/>
  <c r="L174" i="2"/>
  <c r="L173" i="2"/>
  <c r="N173" i="2" s="1"/>
  <c r="N167" i="2"/>
  <c r="O167" i="2" s="1"/>
  <c r="L167" i="2"/>
  <c r="L166" i="2"/>
  <c r="L164" i="2"/>
  <c r="N164" i="2" s="1"/>
  <c r="O164" i="2" s="1"/>
  <c r="L163" i="2"/>
  <c r="N163" i="2" s="1"/>
  <c r="O163" i="2" s="1"/>
  <c r="L161" i="2"/>
  <c r="L160" i="2"/>
  <c r="N160" i="2" s="1"/>
  <c r="O160" i="2" s="1"/>
  <c r="N159" i="2"/>
  <c r="L159" i="2"/>
  <c r="L157" i="2"/>
  <c r="L156" i="2"/>
  <c r="N156" i="2" s="1"/>
  <c r="O156" i="2" s="1"/>
  <c r="L153" i="2"/>
  <c r="L152" i="2"/>
  <c r="N152" i="2" s="1"/>
  <c r="O152" i="2" s="1"/>
  <c r="L151" i="2"/>
  <c r="N151" i="2" s="1"/>
  <c r="O151" i="2" s="1"/>
  <c r="L150" i="2"/>
  <c r="L149" i="2"/>
  <c r="L148" i="2"/>
  <c r="L51" i="2"/>
  <c r="L49" i="2"/>
  <c r="N49" i="2" s="1"/>
  <c r="O49" i="2" s="1"/>
  <c r="L48" i="2"/>
  <c r="N47" i="2"/>
  <c r="O47" i="2" s="1"/>
  <c r="L47" i="2"/>
  <c r="L44" i="2"/>
  <c r="N44" i="2" s="1"/>
  <c r="O44" i="2" s="1"/>
  <c r="L43" i="2"/>
  <c r="L42" i="2"/>
  <c r="L200" i="2"/>
  <c r="O200" i="2" s="1"/>
  <c r="L197" i="2"/>
  <c r="O197" i="2" s="1"/>
  <c r="L194" i="2"/>
  <c r="O194" i="2" s="1"/>
  <c r="L191" i="2"/>
  <c r="O191" i="2" s="1"/>
  <c r="L190" i="2"/>
  <c r="O190" i="2" s="1"/>
  <c r="L189" i="2"/>
  <c r="O189" i="2" s="1"/>
  <c r="L186" i="2"/>
  <c r="O186" i="2" s="1"/>
  <c r="L185" i="2"/>
  <c r="O185" i="2" s="1"/>
  <c r="L182" i="2"/>
  <c r="O182" i="2" s="1"/>
  <c r="L181" i="2"/>
  <c r="O181" i="2" s="1"/>
  <c r="L180" i="2"/>
  <c r="O180" i="2" s="1"/>
  <c r="L145" i="2"/>
  <c r="O145" i="2" s="1"/>
  <c r="L142" i="2"/>
  <c r="O142" i="2" s="1"/>
  <c r="L141" i="2"/>
  <c r="O141" i="2" s="1"/>
  <c r="L140" i="2"/>
  <c r="O140" i="2" s="1"/>
  <c r="L139" i="2"/>
  <c r="O139" i="2" s="1"/>
  <c r="L138" i="2"/>
  <c r="O138" i="2" s="1"/>
  <c r="L137" i="2"/>
  <c r="O137" i="2" s="1"/>
  <c r="L136" i="2"/>
  <c r="O136" i="2" s="1"/>
  <c r="L135" i="2"/>
  <c r="O135" i="2" s="1"/>
  <c r="L132" i="2"/>
  <c r="O132" i="2" s="1"/>
  <c r="L131" i="2"/>
  <c r="O131" i="2" s="1"/>
  <c r="L130" i="2"/>
  <c r="O130" i="2" s="1"/>
  <c r="L129" i="2"/>
  <c r="O129" i="2" s="1"/>
  <c r="L128" i="2"/>
  <c r="O128" i="2" s="1"/>
  <c r="L127" i="2"/>
  <c r="O127" i="2" s="1"/>
  <c r="L126" i="2"/>
  <c r="O126" i="2" s="1"/>
  <c r="L123" i="2"/>
  <c r="O123" i="2" s="1"/>
  <c r="L121" i="2"/>
  <c r="O121" i="2" s="1"/>
  <c r="L119" i="2"/>
  <c r="O119" i="2" s="1"/>
  <c r="L117" i="2"/>
  <c r="O117" i="2" s="1"/>
  <c r="L115" i="2"/>
  <c r="O115" i="2" s="1"/>
  <c r="L113" i="2"/>
  <c r="O113" i="2" s="1"/>
  <c r="L111" i="2"/>
  <c r="O111" i="2" s="1"/>
  <c r="L109" i="2"/>
  <c r="O109" i="2" s="1"/>
  <c r="L107" i="2"/>
  <c r="O107" i="2" s="1"/>
  <c r="L105" i="2"/>
  <c r="O105" i="2" s="1"/>
  <c r="L103" i="2"/>
  <c r="O103" i="2" s="1"/>
  <c r="L101" i="2"/>
  <c r="O101" i="2" s="1"/>
  <c r="L99" i="2"/>
  <c r="O99" i="2" s="1"/>
  <c r="L97" i="2"/>
  <c r="O97" i="2" s="1"/>
  <c r="L95" i="2"/>
  <c r="O95" i="2" s="1"/>
  <c r="L93" i="2"/>
  <c r="O93" i="2" s="1"/>
  <c r="L90" i="2"/>
  <c r="O90" i="2" s="1"/>
  <c r="L88" i="2"/>
  <c r="O88" i="2" s="1"/>
  <c r="L80" i="2"/>
  <c r="O80" i="2" s="1"/>
  <c r="L79" i="2"/>
  <c r="O79" i="2" s="1"/>
  <c r="O76" i="2"/>
  <c r="L76" i="2"/>
  <c r="L73" i="2"/>
  <c r="O73" i="2" s="1"/>
  <c r="L70" i="2"/>
  <c r="O70" i="2" s="1"/>
  <c r="L67" i="2"/>
  <c r="O67" i="2" s="1"/>
  <c r="L64" i="2"/>
  <c r="O64" i="2" s="1"/>
  <c r="L63" i="2"/>
  <c r="O63" i="2" s="1"/>
  <c r="L60" i="2"/>
  <c r="O60" i="2" s="1"/>
  <c r="L59" i="2"/>
  <c r="O59" i="2" s="1"/>
  <c r="L58" i="2"/>
  <c r="O58" i="2" s="1"/>
  <c r="L57" i="2"/>
  <c r="O57" i="2" s="1"/>
  <c r="L56" i="2"/>
  <c r="O56" i="2" s="1"/>
  <c r="L55" i="2"/>
  <c r="O55" i="2" s="1"/>
  <c r="L54" i="2"/>
  <c r="O54" i="2" s="1"/>
  <c r="L36" i="2"/>
  <c r="O36" i="2" s="1"/>
  <c r="L35" i="2"/>
  <c r="O35" i="2" s="1"/>
  <c r="L34" i="2"/>
  <c r="O34" i="2" s="1"/>
  <c r="O33" i="2"/>
  <c r="L33" i="2"/>
  <c r="L32" i="2"/>
  <c r="O32" i="2" s="1"/>
  <c r="L31" i="2"/>
  <c r="O31" i="2" s="1"/>
  <c r="L30" i="2"/>
  <c r="O30" i="2" s="1"/>
  <c r="L29" i="2"/>
  <c r="O29" i="2" s="1"/>
  <c r="L26" i="2"/>
  <c r="O26" i="2" s="1"/>
  <c r="L25" i="2"/>
  <c r="O25" i="2" s="1"/>
  <c r="L24" i="2"/>
  <c r="O24" i="2" s="1"/>
  <c r="L23" i="2"/>
  <c r="O23" i="2" s="1"/>
  <c r="L22" i="2"/>
  <c r="O22" i="2" s="1"/>
  <c r="L21" i="2"/>
  <c r="O21" i="2" s="1"/>
  <c r="L18" i="2"/>
  <c r="O18" i="2" s="1"/>
  <c r="L17" i="2"/>
  <c r="O17" i="2" s="1"/>
  <c r="L16" i="2"/>
  <c r="O16" i="2" s="1"/>
  <c r="L13" i="2"/>
  <c r="O13" i="2" s="1"/>
  <c r="L12" i="2"/>
  <c r="O12" i="2" s="1"/>
  <c r="L9" i="2"/>
  <c r="O9" i="2" s="1"/>
  <c r="L8" i="2"/>
  <c r="O8" i="2" s="1"/>
  <c r="L7" i="2"/>
  <c r="O159" i="2" l="1"/>
  <c r="N174" i="2"/>
  <c r="O174" i="2" s="1"/>
  <c r="N148" i="2"/>
  <c r="O148" i="2" s="1"/>
  <c r="N42" i="2"/>
  <c r="O42" i="2" s="1"/>
  <c r="N149" i="2"/>
  <c r="O149" i="2" s="1"/>
  <c r="N157" i="2"/>
  <c r="O157" i="2" s="1"/>
  <c r="N43" i="2"/>
  <c r="O43" i="2" s="1"/>
  <c r="N150" i="2"/>
  <c r="O150" i="2" s="1"/>
  <c r="N161" i="2"/>
  <c r="O161" i="2" s="1"/>
  <c r="O173" i="2"/>
  <c r="N176" i="2"/>
  <c r="O176" i="2" s="1"/>
  <c r="N48" i="2"/>
  <c r="O48" i="2" s="1"/>
  <c r="N153" i="2"/>
  <c r="O153" i="2" s="1"/>
  <c r="N166" i="2"/>
  <c r="O166" i="2" s="1"/>
  <c r="N51" i="2"/>
  <c r="O51" i="2" s="1"/>
  <c r="L39" i="2" l="1"/>
  <c r="O7" i="2"/>
  <c r="N39" i="2" l="1"/>
  <c r="O39" i="2" s="1"/>
  <c r="L202" i="2"/>
  <c r="L201" i="2"/>
  <c r="A191" i="2"/>
  <c r="A186" i="2"/>
  <c r="A181" i="2"/>
  <c r="A182" i="2" s="1"/>
  <c r="A174" i="2"/>
  <c r="A175" i="2" s="1"/>
  <c r="A176" i="2" s="1"/>
  <c r="A177" i="2" s="1"/>
  <c r="A166" i="2"/>
  <c r="A163" i="2"/>
  <c r="A159" i="2"/>
  <c r="A148" i="2"/>
  <c r="A149" i="2" s="1"/>
  <c r="A150" i="2" s="1"/>
  <c r="A151" i="2" s="1"/>
  <c r="A152" i="2" s="1"/>
  <c r="A153" i="2" s="1"/>
  <c r="A136" i="2"/>
  <c r="A137" i="2" s="1"/>
  <c r="A138" i="2" s="1"/>
  <c r="A139" i="2" s="1"/>
  <c r="A140" i="2" s="1"/>
  <c r="A141" i="2" s="1"/>
  <c r="A142" i="2" s="1"/>
  <c r="A127" i="2"/>
  <c r="A128" i="2" s="1"/>
  <c r="A129" i="2" s="1"/>
  <c r="A130" i="2" s="1"/>
  <c r="A131" i="2" s="1"/>
  <c r="A132" i="2" s="1"/>
  <c r="A95" i="2"/>
  <c r="A97" i="2" s="1"/>
  <c r="A99" i="2" s="1"/>
  <c r="A101" i="2" s="1"/>
  <c r="A103" i="2" s="1"/>
  <c r="A105" i="2" s="1"/>
  <c r="A107" i="2" s="1"/>
  <c r="A109" i="2" s="1"/>
  <c r="A111" i="2" s="1"/>
  <c r="A113" i="2" s="1"/>
  <c r="A115" i="2" s="1"/>
  <c r="A117" i="2" s="1"/>
  <c r="A119" i="2" s="1"/>
  <c r="A121" i="2" s="1"/>
  <c r="A123" i="2" s="1"/>
  <c r="L82" i="2"/>
  <c r="L81" i="2"/>
  <c r="L203" i="2" l="1"/>
  <c r="L83" i="2"/>
  <c r="L204" i="2" l="1"/>
  <c r="M162" i="4" l="1"/>
  <c r="L162" i="4"/>
  <c r="J162" i="4"/>
  <c r="A82" i="4"/>
  <c r="A83" i="4" s="1"/>
  <c r="A84" i="4" s="1"/>
  <c r="A86" i="4" s="1"/>
  <c r="A88" i="4" s="1"/>
  <c r="A90" i="4" s="1"/>
  <c r="A92" i="4" s="1"/>
  <c r="A95" i="4" s="1"/>
  <c r="A98" i="4" s="1"/>
  <c r="A99" i="4" s="1"/>
  <c r="A102" i="4" s="1"/>
  <c r="A103" i="4" s="1"/>
  <c r="A104" i="4" s="1"/>
  <c r="A107" i="4" s="1"/>
  <c r="A108" i="4" s="1"/>
  <c r="A109" i="4" s="1"/>
  <c r="A111" i="4" s="1"/>
  <c r="A113" i="4" s="1"/>
  <c r="A116" i="4" s="1"/>
  <c r="A117" i="4" s="1"/>
  <c r="A118" i="4" s="1"/>
  <c r="A120" i="4" s="1"/>
  <c r="A121" i="4" s="1"/>
  <c r="A122" i="4" s="1"/>
  <c r="A124" i="4" s="1"/>
  <c r="A125" i="4" s="1"/>
  <c r="A126" i="4" s="1"/>
  <c r="A128" i="4" s="1"/>
  <c r="A129" i="4" s="1"/>
  <c r="A130" i="4" s="1"/>
  <c r="A133" i="4" s="1"/>
  <c r="A134" i="4" s="1"/>
  <c r="A135" i="4" s="1"/>
  <c r="A136" i="4" s="1"/>
  <c r="A137" i="4" s="1"/>
  <c r="A140" i="4" s="1"/>
  <c r="A141" i="4" s="1"/>
  <c r="A143" i="4" s="1"/>
  <c r="A144" i="4" s="1"/>
  <c r="A146" i="4" s="1"/>
  <c r="A147" i="4" s="1"/>
  <c r="A149" i="4" s="1"/>
  <c r="A150" i="4" s="1"/>
  <c r="A153" i="4" s="1"/>
  <c r="A154" i="4" s="1"/>
  <c r="A155" i="4" s="1"/>
  <c r="A156" i="4" s="1"/>
  <c r="A157" i="4" s="1"/>
  <c r="A160" i="4" s="1"/>
  <c r="A161" i="4" s="1"/>
  <c r="M77" i="4"/>
  <c r="M163" i="4" s="1"/>
  <c r="L77" i="4"/>
  <c r="J77" i="4"/>
  <c r="A7" i="4"/>
  <c r="A8" i="4" s="1"/>
  <c r="A9" i="4" s="1"/>
  <c r="A10" i="4" s="1"/>
  <c r="A11" i="4" s="1"/>
  <c r="A14" i="4" s="1"/>
  <c r="A17" i="4" s="1"/>
  <c r="A19" i="4" s="1"/>
  <c r="A20" i="4" s="1"/>
  <c r="A21" i="4" s="1"/>
  <c r="A22" i="4" s="1"/>
  <c r="A25" i="4" s="1"/>
  <c r="A26" i="4" s="1"/>
  <c r="A29" i="4" s="1"/>
  <c r="A30" i="4" s="1"/>
  <c r="A33" i="4" s="1"/>
  <c r="A34" i="4" s="1"/>
  <c r="A37" i="4" s="1"/>
  <c r="A38" i="4" s="1"/>
  <c r="A39" i="4" s="1"/>
  <c r="A42" i="4" s="1"/>
  <c r="A45" i="4" s="1"/>
  <c r="A46" i="4" s="1"/>
  <c r="A47" i="4" s="1"/>
  <c r="A50" i="4" s="1"/>
  <c r="A51" i="4" s="1"/>
  <c r="A52" i="4" s="1"/>
  <c r="A54" i="4" s="1"/>
  <c r="A55" i="4" s="1"/>
  <c r="A56" i="4" s="1"/>
  <c r="A59" i="4" s="1"/>
  <c r="A62" i="4" s="1"/>
  <c r="A63" i="4" s="1"/>
  <c r="A64" i="4" s="1"/>
  <c r="A65" i="4" s="1"/>
  <c r="A68" i="4" s="1"/>
  <c r="A71" i="4" s="1"/>
  <c r="A72" i="4" s="1"/>
  <c r="A75" i="4" s="1"/>
  <c r="A76" i="4" s="1"/>
  <c r="L163" i="4" l="1"/>
  <c r="J163" i="4"/>
  <c r="A8" i="2" l="1"/>
  <c r="A9" i="2" l="1"/>
  <c r="A12" i="2" s="1"/>
  <c r="A13" i="2" s="1"/>
  <c r="A16" i="2" s="1"/>
  <c r="A17" i="2" s="1"/>
  <c r="A18" i="2" s="1"/>
  <c r="A21" i="2" s="1"/>
  <c r="A22" i="2" s="1"/>
  <c r="A23" i="2" s="1"/>
  <c r="A24" i="2" s="1"/>
  <c r="A25" i="2" l="1"/>
  <c r="A26" i="2" s="1"/>
  <c r="A30" i="2" l="1"/>
  <c r="A31" i="2" s="1"/>
  <c r="A32" i="2" s="1"/>
  <c r="A33" i="2" s="1"/>
  <c r="A34" i="2" s="1"/>
  <c r="A35" i="2" s="1"/>
  <c r="A36" i="2" s="1"/>
  <c r="A43" i="2" l="1"/>
  <c r="A44" i="2" s="1"/>
  <c r="A48" i="2" l="1"/>
  <c r="A49" i="2" s="1"/>
  <c r="A51" i="2" l="1"/>
  <c r="A55" i="2" l="1"/>
  <c r="A56" i="2" s="1"/>
  <c r="A64" i="2" l="1"/>
  <c r="A76" i="2" l="1"/>
  <c r="A80" i="2" s="1"/>
</calcChain>
</file>

<file path=xl/comments1.xml><?xml version="1.0" encoding="utf-8"?>
<comments xmlns="http://schemas.openxmlformats.org/spreadsheetml/2006/main">
  <authors>
    <author>Автор</author>
  </authors>
  <commentList>
    <comment ref="F6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неверное наименование
Считать верным:
Право использования ПО «Менеджер паролей Пассворк», редакция до 100 пользователей с правом доступа к обновлениям ПО и гарантийной поддержке на один год, расширенная лицензия, открытые исходные коды.
</t>
        </r>
      </text>
    </comment>
  </commentList>
</comments>
</file>

<file path=xl/sharedStrings.xml><?xml version="1.0" encoding="utf-8"?>
<sst xmlns="http://schemas.openxmlformats.org/spreadsheetml/2006/main" count="2742" uniqueCount="637">
  <si>
    <t>Спецификация</t>
  </si>
  <si>
    <t>№ п/п</t>
  </si>
  <si>
    <t>Производитель</t>
  </si>
  <si>
    <t>Описание</t>
  </si>
  <si>
    <t>Ед.
изм.</t>
  </si>
  <si>
    <t>Кол-во</t>
  </si>
  <si>
    <t>Дата начала</t>
  </si>
  <si>
    <t>Дата окончания</t>
  </si>
  <si>
    <t>Код ОКПД2 с наименованием</t>
  </si>
  <si>
    <t>Срок действия</t>
  </si>
  <si>
    <t>Комментарий</t>
  </si>
  <si>
    <t>Стоимость ед., руб. (без НДС)</t>
  </si>
  <si>
    <t>Общая стоимость, руб. (без НДС)</t>
  </si>
  <si>
    <t>Общая стоимость, руб. (с НДС)</t>
  </si>
  <si>
    <t>АО "Лаборатория Касперского"</t>
  </si>
  <si>
    <t>шт.</t>
  </si>
  <si>
    <t>62.0 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</si>
  <si>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№8363 от 30.12.2020</t>
  </si>
  <si>
    <t>-</t>
  </si>
  <si>
    <t>PT NAD. Подсистема анализа сетевого трафика, выявления и расследования инцидентов ИБ</t>
  </si>
  <si>
    <t>АО "Позитив Текнолоджиз"</t>
  </si>
  <si>
    <t>№4710 от 19.09.2018</t>
  </si>
  <si>
    <t>2 года</t>
  </si>
  <si>
    <t>21 месяц</t>
  </si>
  <si>
    <t>Континент ЦУС. Подсистема центра управления сетями</t>
  </si>
  <si>
    <t>Исполнительный аппарат (Континент - покупка новых лицензий)</t>
  </si>
  <si>
    <t>HSEC-3.9-CM-lic [1-49]</t>
  </si>
  <si>
    <t>ООО "Код Безопасности"</t>
  </si>
  <si>
    <t>Право на использование АПКШ "Континент" 3.9. ЦУС (1 дополнительное подключение КШ/КК/ДА к ЦУС)</t>
  </si>
  <si>
    <t>№9887 от 25.03.2021</t>
  </si>
  <si>
    <t>MaxPatrol VM. Средство предупреждения компьютерных атак в части контроля защищенности</t>
  </si>
  <si>
    <t>Исполнительный аппарат и филиалы (продление на 1 год)</t>
  </si>
  <si>
    <t>№10583 от 27.05.2021</t>
  </si>
  <si>
    <t>1 год</t>
  </si>
  <si>
    <t>Efros Config Inspector. Системая активного аудита сетевого оборудования, серверных и клиентских операционных систем, систем управления и т.п.</t>
  </si>
  <si>
    <t>Исполнительный аппарат (продление тех. поддержки на 1 год)</t>
  </si>
  <si>
    <t>ООО "Газинформсервис"</t>
  </si>
  <si>
    <t>62.02.30.000 
Услуги по технической поддержке информационных технологий</t>
  </si>
  <si>
    <t>Solar Dozor. Подсистема предотвращения утечек конфиденциальной информации</t>
  </si>
  <si>
    <t>Исполнительный аппарат и филиалы (Загорская ГАЭС, Зейская ГЭС, Кабардино-Балкарский филиал, Камская ГЭС, Нижне-Бурейская ГЭС) (пакеты обновлений на 5550 пользователей, продление на 1 год)</t>
  </si>
  <si>
    <t>P-RN-DZ7-CR-5550</t>
  </si>
  <si>
    <t>ООО "СОЛАР СЕКЬЮРИТИ"</t>
  </si>
  <si>
    <t>«Пакет обновлений к программе для ЭВМ «Модуль Ядро системы архивирования, анализа и управления Solar Dozor версия 7»(«Dozor Core v.7») (реестровый № в Едином реестре российских программ для ЭВМ и баз данных 7442) сроком на 1 год». Кол-во пользователей: 5550</t>
  </si>
  <si>
    <t>№7442 от 30.11.2020</t>
  </si>
  <si>
    <t>P-RN-DZ7-LTA-5550</t>
  </si>
  <si>
    <t>«Пакет обновлений к программе для ЭВМ «Модуль долговременного хранения архива коммуникаций Solar Dozor версии 7» («Dozor Long-Term Archive v. 7») (реестровый № в Едином реестре российских программ для ЭВМ и баз данных 7444) сроком на 1 год». Кол-во пользователей: 5550</t>
  </si>
  <si>
    <t>№7444 от 30.11.2020</t>
  </si>
  <si>
    <t>P-RN-DZ7-MC-5550</t>
  </si>
  <si>
    <t>«Пакет обновлений к программе для ЭВМ «Модуль контроля коммуникаций через корпоративные почтовые системы версии 7» («Dozor Mail Connector v. 7») (реестровый № в Едином реестре российских программ для ЭВМ и баз данных 7445) сроком на 1 год». Кол-во пользователей: 5550</t>
  </si>
  <si>
    <t>№7445 от 30.11.2020</t>
  </si>
  <si>
    <t>P-RN-DZ7-TA-5550</t>
  </si>
  <si>
    <t>«Пакет обновлений к программе для ЭВМ «Модуль пасcивного перехвата контента сообщений внешних и внутренних коммуникационных сервисов версии 7» («Dozor Traffic Analyzer v. 7») (реестровый № в Едином реестре российских программ для ЭВМ и баз данных 7446) сроком на 1 год». Кол-во пользователей: 5550</t>
  </si>
  <si>
    <t>№7446 от 30.11.2020</t>
  </si>
  <si>
    <t>P-RN-DZ7-OCR-5550</t>
  </si>
  <si>
    <t>«Пакет обновлений к программе для ЭВМ «Модуль распознования данных Solar Dozor версии 7» («Dozor OCR v. 7») (реестровый № в Едином реестре российских программ для ЭВМ и баз данных 7443) сроком на 1 год». Кол-во пользователей: 5550</t>
  </si>
  <si>
    <t>№7443 от 30.11.2020</t>
  </si>
  <si>
    <t>P-RN-DZ7-D-5550</t>
  </si>
  <si>
    <t>«Пакет обновлений к программе для ЭВМ «Модуль расширенной аналитики версии 7» («Dozor Dossier v. 7») (реестровый № в Едином реестре российских программ для ЭВМ и баз данных 7449) сроком на 1 год». Кол-во пользователей: 5550</t>
  </si>
  <si>
    <t>№7449 от 30.11.2020</t>
  </si>
  <si>
    <t>АРХИВА. Подсистема контроля служебной переписки</t>
  </si>
  <si>
    <t>Исполнительный аппарат (продление на 1 год)</t>
  </si>
  <si>
    <t>MA-EE-P</t>
  </si>
  <si>
    <t>ООО "Дата Оушен"</t>
  </si>
  <si>
    <t>АРХИВА лицензия обновления 1 год (1 почтовый ящик)</t>
  </si>
  <si>
    <t>58.29.29 Обеспечение программное прикладное прочее на электронном носителе</t>
  </si>
  <si>
    <t>№10896 от 30.06.2021</t>
  </si>
  <si>
    <t>Незабудка II / FLAT. Подсистема регистрации телефонных вызовов и речевых сообщений</t>
  </si>
  <si>
    <t>ООО "Центр речевых технологий"</t>
  </si>
  <si>
    <t>Услуги уровня Basic на многоканальную систему записи, регистрации и архивирования звуковых сигналов "Незабудка II", сроком на 1 год для Исполнительного аппарата</t>
  </si>
  <si>
    <t>Услуги уровня Basic на многоканальную систему записи, регистрации и архивирования звуковых сигналов "Незабудка II", сроком на 1 год для Чебоксарской ГЭС</t>
  </si>
  <si>
    <t>Услуги уровня Basic на многоканальную систему записи, регистрации и архивирования звуковых сигналов "Незабудка II", сроком на 1 год для Камской ГЭС</t>
  </si>
  <si>
    <t>Услуги уровня Basic на многоканальную систему записи, регистрации и архивирования звуковых сигналов "Незабудка II", сроком на 1 год для Загорской ГЭС</t>
  </si>
  <si>
    <t>Зейская ГЭС (продление тех. поддержки на 1 год)</t>
  </si>
  <si>
    <t>FR-953</t>
  </si>
  <si>
    <t>ООО "ТелеСвязь"</t>
  </si>
  <si>
    <t>ФЛАТ Запись, техническое сопровождение за 1 канал записи в год (FR-953)</t>
  </si>
  <si>
    <t>СКДПУ НТ. Система контроля действий привилегированных пользователей</t>
  </si>
  <si>
    <t>ООО "АйТи Бастион"</t>
  </si>
  <si>
    <t>ТП\СКДПУ.НТ-10КС-ПМ-ОУ-С1</t>
  </si>
  <si>
    <t>КК Континент. Подсистема криптографической защиты каналов связи</t>
  </si>
  <si>
    <t>Исполнительный аппарат и филиалы (КК Континент продление тех. поддержки на 1 год)</t>
  </si>
  <si>
    <t>HSEC-SUPPORT-ST</t>
  </si>
  <si>
    <t>Номер сертификата: 70027, 70013, 70023, 69995, 70025, 70015, 69999, 70003, 70011, 69997, 70021, 70009, 70005, 70001, 69993, 70030, 70736, 70738, 70740</t>
  </si>
  <si>
    <t>Номер: 8TBADA2K (70030) (по системе КК 1000)</t>
  </si>
  <si>
    <t>Континент СД. Подсистема защищенного удаленного доступа</t>
  </si>
  <si>
    <t>Ключ активации сервиса прямой технической поддержки уровня "Стандартный" АПКШ "Континент" HSEC-3.9-IPC100-CM-ACS-KC3-SUP-ST</t>
  </si>
  <si>
    <t>Номер: S71S29B3 (по системе ЦУС-СД 100)</t>
  </si>
  <si>
    <t>Ключ активации сервиса прямой технической поддержки уровня "Стандартный" АПКШ "Континент" HSEC-3.9-IPC1000F-CC-HA-KC3-SUP-ST</t>
  </si>
  <si>
    <t>Номер: S9RYH18E+ PB8GH1R9 (по системе КК 1000)</t>
  </si>
  <si>
    <t>HSEC-4-ACS-AP-ZTN-lic [500-999]-SUP-ST</t>
  </si>
  <si>
    <t>Ключ активации сервиса прямой технической поддержки уровня "Стандартный" для СКЗИ "Континент", HSEC-4-ACS-AP-ZTN-lic [500-999]-SP1Y</t>
  </si>
  <si>
    <t>Континент МСЭ. Подсистема межсетевого экранирования</t>
  </si>
  <si>
    <t>Малые ГЭС (Зарамагские ГЭС, Верхнебалкарская МГЭС, Усть-Джегутинская МГЭС, Барсучковская МГЭС) (Континент МСЭ - продление тех. поддержки на 1 год)</t>
  </si>
  <si>
    <t>Ключ активации сервиса прямой технической поддержки уровня "Стандартный" для АПКШ "Континент", HSEC-3.9-IPC100-CC-KC3-SP1Y</t>
  </si>
  <si>
    <t>Номер: 45AZHCGF, 45UZHCKH</t>
  </si>
  <si>
    <t>Ключ активации сервиса прямой технической поддержки уровня "Стандартный" для АПКШ "Континент", HSEC-3.9-IPC1000F-FW-HA-KC3-SP1Y</t>
  </si>
  <si>
    <t>Ключ активации сервиса прямой технической поддержки уровня "Стандартный" для АПКШ "Континент", HSEC-3.9-IPC10-CM-KC3-SP1Y</t>
  </si>
  <si>
    <t>Номер: N7BD93S6, N7UDHC8P, NCADLCBC, NCKDL31P</t>
  </si>
  <si>
    <t>UserGate. Подсистема доступа в сеть Интернет</t>
  </si>
  <si>
    <t>UG-SU-2000-F</t>
  </si>
  <si>
    <t>ООО "Юзергейт"</t>
  </si>
  <si>
    <t>Подписка Security Updates на 1 год для UserGate до 2000 пользователей с сертификатом ФСТЭК</t>
  </si>
  <si>
    <t>№1194 от 05.09.2016</t>
  </si>
  <si>
    <t>UG-AT-2000</t>
  </si>
  <si>
    <t>Модуль Advanced Threat Protection на 1 год для UserGate до 2000 пользователей</t>
  </si>
  <si>
    <t>UG-LA-SU-2000-F-1Y</t>
  </si>
  <si>
    <t>Подписка Security Updates на сенсор для UserGate Log Analyzer до 2000 пользователей на 1 год с сертификатом ФСТЭК</t>
  </si>
  <si>
    <t>№6919 от 01.09.2020</t>
  </si>
  <si>
    <t>Северо-Осетинский филиал (продление на 1 год)</t>
  </si>
  <si>
    <t>UG-SU-300-F</t>
  </si>
  <si>
    <t>Подписка Security Updates на 1 год для UserGate до 300 пользователей с сертификатом ФСТЭК</t>
  </si>
  <si>
    <t>UG-AT-300</t>
  </si>
  <si>
    <t>Модуль Advanced Threat Protection на 1 год для UserGate до 300 пользователей</t>
  </si>
  <si>
    <t>UG-LA-SU-300-F-1Y</t>
  </si>
  <si>
    <t>Подписка Security Updates на сенсор для UserGate Log Analyzer до 300 пользователей на 1 год с сертификатом ФСТЭК</t>
  </si>
  <si>
    <t>№10166 от 08.04.2021</t>
  </si>
  <si>
    <t>№10706 от 08.06.2021</t>
  </si>
  <si>
    <t>MP SIEM. Подсистема сбора и корреляции событий</t>
  </si>
  <si>
    <t>Исполнительный аппарат и РЦОД (продление на 1 год)</t>
  </si>
  <si>
    <t>PT-MPSIEM-LS1000-EXT</t>
  </si>
  <si>
    <t>Программное обеспечение MaxPatrol Security Information and Event Management. Лицензия для сбора и обработки событий не более 1 000 активов и не более 3 000 событий в секунду, продление лицензии, обновления в течение 1 (одного) года</t>
  </si>
  <si>
    <t>№1143 от 14.06.2016</t>
  </si>
  <si>
    <t>Номер лицензии: 1255, 1256, 2188</t>
  </si>
  <si>
    <t>PT-MPSIEM-BASE-H1000-EXT</t>
  </si>
  <si>
    <t>Программное обеспечение MaxPatrol Security Information and Event Management. Базовая лицензия на 1 000 активов, продление лицензии, обновления в течение 1 (одного) года</t>
  </si>
  <si>
    <t>Номер лицензии: 1253</t>
  </si>
  <si>
    <t>PT-MPSIEM-BASE-H2000-EXT</t>
  </si>
  <si>
    <t>Программное обеспечение MaxPatrol Security Information and Event Management. Базовая  лицензия на 2 000 активов, продление лицензии, обновления в течение 1 (одного) года</t>
  </si>
  <si>
    <t>Номер лицензии: 1254</t>
  </si>
  <si>
    <t>PT-MPSIEM-SRV-EXT</t>
  </si>
  <si>
    <t>Программное обеспечение MaxPatrol Security Information and Event Management. Компонент MaxPatrol SIEM Server, продление лицензии, обновления в течение 1 (одного) года</t>
  </si>
  <si>
    <t>Номер лицензии: 1252</t>
  </si>
  <si>
    <t>PT-MPSIEM-AIO-250-EXT</t>
  </si>
  <si>
    <t>Программное обеспечение MaxPatrol Security Information and Event Management. Конфигурация MaxPatrol SIEM All-in-One для сбора и обработки событий не более 250 активов и не более 250 событий в секунду, продление лицензии, обновления в течение 1 (одного) года</t>
  </si>
  <si>
    <t>Бурейская ГЭС, Воткинская ГЭС, Дагестанский филиал, Жигулевская ГЭС, Камская ГЭС, Карачаево-Черкесский филиал, Нижегородская ГЭС, Саратовская ГЭС, Северо-Осетинский филиал, Чебоксарская ГЭС, Каскад Верхневолжских ГЭС, Загорская ГАЭС, Зейская ГЭС (продление на 1 год)</t>
  </si>
  <si>
    <t>PT-MPSIEM-AIO-500-EXT</t>
  </si>
  <si>
    <t>Программное обеспечение MaxPatrol Security Information and Event Management. Конфигурация MaxPatrol SIEM All-in-One для сбора и обработки событий не более 500 активов и не более 1 500 событий в секунду, продление лицензии, обновления в течение 1 (одного) года</t>
  </si>
  <si>
    <t>Номер лицензии: 2699, 2700, 2703, 2702, 1196, 2690, 2705, 2706, 2694, 2707, 2393, 1803, 1804</t>
  </si>
  <si>
    <t>Волжская ГЭС, Каскад Кубанских ГЭС, Саяно-Шушенская ГЭС, Кабардино-Балкарский филиал (продление на 1 год)</t>
  </si>
  <si>
    <t>PT-MPSIEM-AIO-1000-EXT</t>
  </si>
  <si>
    <t>Программное обеспечение MaxPatrol Security Information and Event Management. Конфигурация MaxPatrol SIEM All-in-One для сбора и обработки событий не более 1 000 активов и не более 3 000 событий в секунду, продление лицензии, обновления в течение 1 (одного) года</t>
  </si>
  <si>
    <t>Номер лицензии: 2692, 2693, 2704, 1805</t>
  </si>
  <si>
    <t>PT Xspider. Аудит</t>
  </si>
  <si>
    <t>PT-XS-IP1024-EXT</t>
  </si>
  <si>
    <t>№786 от 16.05.2016</t>
  </si>
  <si>
    <t>Альфадок</t>
  </si>
  <si>
    <t>ООО "НПЦ "КСБ"</t>
  </si>
  <si>
    <t>63.11 Услуги по обработке данных, размещению и взаимосвязанные услуги</t>
  </si>
  <si>
    <t>№4174 от 11.12.2017</t>
  </si>
  <si>
    <t>Номер лицензии: 09347</t>
  </si>
  <si>
    <t>Номер лицензии: 09348-09365</t>
  </si>
  <si>
    <t>Номер лицензии: 09366</t>
  </si>
  <si>
    <t>Номер лицензии: 09367-09384</t>
  </si>
  <si>
    <t>Номер лицензии: 09385-09403</t>
  </si>
  <si>
    <t>SecretNetStudio 8. Подсистема защиты от несанкционированного доступа</t>
  </si>
  <si>
    <t>SNS-8.x-PFW-NS-SUP-ST</t>
  </si>
  <si>
    <t>Ключ активации сервиса прямой технической поддержки уровня "Стандартный"  для СЗИ Secret Net Studio 8, SNS-8.x-PFW-NS-SP1Y</t>
  </si>
  <si>
    <t>SNS-8.x-IPSK-SB-SP1Y</t>
  </si>
  <si>
    <t>Право на использование модуля обнаружения и предотвращения вторжений Средства защиты информации Secret Net Studio 8</t>
  </si>
  <si>
    <t>№3855 от 16.08.2017</t>
  </si>
  <si>
    <t>Номер лицензии: 1BB88BD</t>
  </si>
  <si>
    <t>SNS-8.x-NSD-NS-SUP-ST</t>
  </si>
  <si>
    <t>Ключ активации сервиса прямой технической поддержки уровня "Стандартный"  для СЗИ Secret Net Studio 8, SNS-8.x-NSD-NS-SP1Y</t>
  </si>
  <si>
    <t>Номер лицензии: 1BB88BE</t>
  </si>
  <si>
    <t>Номер лицензии: 1BB88C0</t>
  </si>
  <si>
    <t>Номер лицензии: 1BB88BF</t>
  </si>
  <si>
    <t>VipNet Coordinator. Подсистема защищенного межсетевого обмена информацией</t>
  </si>
  <si>
    <t xml:space="preserve">Исполнительный аппарат (продление тех. поддержки на 1 год) </t>
  </si>
  <si>
    <t>SC-31-KC2-4.X-T-G2</t>
  </si>
  <si>
    <t>АО "Инфотекс"</t>
  </si>
  <si>
    <t>Сертификат активации сервиса прямой технической поддержки ПО ViPNet Administrator 4.x (КС2) на срок 1 год, уровень - Расширенный</t>
  </si>
  <si>
    <t>SC-29-KC2-4.X-T-G2</t>
  </si>
  <si>
    <t>Сертификат активации сервиса прямой технической поддержки ПО ViPNet Client for Windows 4.x (КС2) на срок 1 год, уровень - Расширенный</t>
  </si>
  <si>
    <t>LC-PM-05-T-G2</t>
  </si>
  <si>
    <t>Сертификат активации сервиса прямой технической поддержки расширения ПО ViPNet Policy Manager на 1 узел управления на срок 1 год, уровень - Расширенный</t>
  </si>
  <si>
    <t>SC-100-PM-4.X-T-G2</t>
  </si>
  <si>
    <t>Сертификат активации сервиса прямой технической поддержки ПО ViPNet Policy Manager 4.x на срок 1 год, уровень - Расширенный</t>
  </si>
  <si>
    <t>HC-119-1000C-4.X-T-G2</t>
  </si>
  <si>
    <t>Сертификат активации сервиса прямой технической поддержки ПАК ViPNet Coordinator HW1000 C 4.x на срок 1 год, уровень - Расширенный</t>
  </si>
  <si>
    <t>Мультифактор. Система двухфакторной аутентификации и контроля доступа для любого удаленного подключения</t>
  </si>
  <si>
    <t>MUL-RU-01</t>
  </si>
  <si>
    <t>ООО "Мультифактор"</t>
  </si>
  <si>
    <t>Неисключительное право на использование программы "МУЛЬТИФАКТОР"</t>
  </si>
  <si>
    <t>№7046 от 07.10.2020</t>
  </si>
  <si>
    <t>Ассистент. Система удаленного мониторинга и управления</t>
  </si>
  <si>
    <t>ООО "САФИБ"</t>
  </si>
  <si>
    <t>CtrlHack. Платформа симуляции кибератак</t>
  </si>
  <si>
    <t>BP-4-1Y</t>
  </si>
  <si>
    <t>ООО "КонтролХак"</t>
  </si>
  <si>
    <t>№12299 от 21.12.2021</t>
  </si>
  <si>
    <t>SIEM-1Y</t>
  </si>
  <si>
    <t>Security Vision. Автоматизированная платформа ИБ</t>
  </si>
  <si>
    <t>ООО "Интеллектуальная безопасность"</t>
  </si>
  <si>
    <t>ИТОГО:</t>
  </si>
  <si>
    <t>НДС, %</t>
  </si>
  <si>
    <t>Сертификат ТП</t>
  </si>
  <si>
    <t xml:space="preserve">№364 от 08.04.2016 </t>
  </si>
  <si>
    <t>ТПиР</t>
  </si>
  <si>
    <t>Продление ПО</t>
  </si>
  <si>
    <t>Услуги уровня Basic на многоканальную систему записи, регистрации и архивирования звуковых сигналов "Незабудка II", сроком на 1 год для Нижне-Бурейская ГЭС</t>
  </si>
  <si>
    <t>Исполнительный аппарат (продление тех. поддержки и продление лицензий на 1 год )</t>
  </si>
  <si>
    <t>Кабардино-Балкарский филиал (продление тех. поддержки и продление лицензий на 1 год )</t>
  </si>
  <si>
    <t>Загорская ГАЭС (продление тех. поддержки и продление лицензий на 1 год )</t>
  </si>
  <si>
    <t>с даты поставки</t>
  </si>
  <si>
    <t>ОПБ</t>
  </si>
  <si>
    <t>KL7243RAZDR</t>
  </si>
  <si>
    <t>KL8614RCADR</t>
  </si>
  <si>
    <t>бессрочно</t>
  </si>
  <si>
    <t>№8364 от 30.12.2020</t>
  </si>
  <si>
    <t>Исполнительный аппарат и филиалы (Континент СД - продление тех. поддержки на 1 год)</t>
  </si>
  <si>
    <t>EDO-NA-SRV-SPE</t>
  </si>
  <si>
    <t>EDO-NA-CLI-100-SPE</t>
  </si>
  <si>
    <t>EDO-NA-CLI-1000-SPE</t>
  </si>
  <si>
    <t>Неисключительные права на программу для ЭВМ «АльфаДок.Платформа». Продление серверной лицензии, на срок 1 (один) год</t>
  </si>
  <si>
    <t>Неисключительные права на программу для ЭВМ «АльфаДок.Платформа». Продление клиентской лицензии «КИИ.ПДн.Эксперт», на срок 1 (один) год</t>
  </si>
  <si>
    <t>Неисключительные права на программу для ЭВМ «АльфаДок.Платформа». Продление клиентской лицензии «ПДн.Эксперт», на срок 1 (один) год</t>
  </si>
  <si>
    <t>Неисключительные права на программу для ЭВМ «АльфаДок.Платформа». Продление клиентской лицензии «Модуль «239», на срок 1 (один) год</t>
  </si>
  <si>
    <t>Неисключительные права на программу для ЭВМ «АльфаДок.Платформа». Продление клиентской лицензии «Модуль «Планирование деятельности по ИБ», на срок 1 (один) год</t>
  </si>
  <si>
    <t>Программное обеспечение MaxPatrol VM. Базовая лицензия на 10 000 активов, продление лицензии, обновления в течение 1 (одного) года</t>
  </si>
  <si>
    <t>Программное обеспечение MaxPatrol VM. Компонент MaxPatrol VM Server, продление лицензии, обновления в течение 1 (одного) года</t>
  </si>
  <si>
    <t>Программное обеспечение MaxPatrol VM. Лицензия для проверки соответствия стандартам не более 2 000 активов, продление лицензии, обновления в течение 1 (одного) года</t>
  </si>
  <si>
    <t>Исполнительный аппарат (покупка новых лицензий)</t>
  </si>
  <si>
    <t>ООО "Безопасная информационная зона"</t>
  </si>
  <si>
    <t>№9065 от 05.02.2021</t>
  </si>
  <si>
    <t>BI.ZONE Continuous Penetration Testing. Система оценки защищенности внешнего периметра</t>
  </si>
  <si>
    <t>Код продукта</t>
  </si>
  <si>
    <t>Kaspersky Total/Endpoint Security. Подсистема антивирусной защиты</t>
  </si>
  <si>
    <t>№205 от 18.03.2016</t>
  </si>
  <si>
    <t>Текущий ID Support - SD20GIDR001</t>
  </si>
  <si>
    <t>Номер лицензии: 34723</t>
  </si>
  <si>
    <t>№7447 от 30.11.2020</t>
  </si>
  <si>
    <t>№6497 от 07.04.2020</t>
  </si>
  <si>
    <t>58.29.12 Обеспечение программное сетевое на электронном носителе</t>
  </si>
  <si>
    <t>ООО "Кселло"</t>
  </si>
  <si>
    <t>Xello Deception. Система предотвращения целенаправленных атак</t>
  </si>
  <si>
    <t>Бюджет</t>
  </si>
  <si>
    <t>Действие</t>
  </si>
  <si>
    <t>Этап</t>
  </si>
  <si>
    <t>СЛУЖЕБНЫЙ</t>
  </si>
  <si>
    <t>ПО</t>
  </si>
  <si>
    <t>KICS</t>
  </si>
  <si>
    <t>KT/ES</t>
  </si>
  <si>
    <t>KDFI</t>
  </si>
  <si>
    <t>KCT</t>
  </si>
  <si>
    <t>PT NAD</t>
  </si>
  <si>
    <t>PT Xspider</t>
  </si>
  <si>
    <t>MaxPatrol VM</t>
  </si>
  <si>
    <t>MP SIEM</t>
  </si>
  <si>
    <t>Solar Dozor</t>
  </si>
  <si>
    <t>АРХИВА</t>
  </si>
  <si>
    <t>Нез. II / FLAT</t>
  </si>
  <si>
    <t>СКДПУ НТ</t>
  </si>
  <si>
    <t>КК Континент</t>
  </si>
  <si>
    <t>Континент СД</t>
  </si>
  <si>
    <t>Континент МСЭ</t>
  </si>
  <si>
    <t>Континент ЦУС</t>
  </si>
  <si>
    <t>SNS8</t>
  </si>
  <si>
    <t>UG</t>
  </si>
  <si>
    <t>Ассистент</t>
  </si>
  <si>
    <t>VipNet Coordinator</t>
  </si>
  <si>
    <t>CtrlHack</t>
  </si>
  <si>
    <t>SV</t>
  </si>
  <si>
    <t>Альфадок. Автоматизированная платформа управления организационными и техническими мероприятиями по защите информации</t>
  </si>
  <si>
    <t>Мультифактор</t>
  </si>
  <si>
    <t>BI.ZONE</t>
  </si>
  <si>
    <t>Xello Deception</t>
  </si>
  <si>
    <t>Полная лицензия на платформу Security Awareness сроком на 1 год (обучение + фишинговый модуль) (on-cloud/on-premise)</t>
  </si>
  <si>
    <t>№11151 от 21.07.2021</t>
  </si>
  <si>
    <t>ООО "Секьюр-Ти"</t>
  </si>
  <si>
    <t>Исполнительный аппарат и филиалы (продление тех. поддержки на 1 год)</t>
  </si>
  <si>
    <t>Пассворк</t>
  </si>
  <si>
    <t>Менеджер паролей Пассворк. Совместная работа с корпоративными паролями</t>
  </si>
  <si>
    <t>ООО "Пассворк"</t>
  </si>
  <si>
    <t>№6147 от 13.01.2020</t>
  </si>
  <si>
    <t xml:space="preserve">PT ISIM. Подсистема мониторинга и корреляции угроз безопасности АСУТП </t>
  </si>
  <si>
    <t>PT ISIM</t>
  </si>
  <si>
    <t>Номер лицензии: 355</t>
  </si>
  <si>
    <t>№3424 от 03.05.2017</t>
  </si>
  <si>
    <t>PT Sandbox. Подсистема многоуровневой защиты от вредоносного контента + песочница</t>
  </si>
  <si>
    <t>PT Sandbox</t>
  </si>
  <si>
    <t>Номер лицензии: 480, 697</t>
  </si>
  <si>
    <t>Номер лицензии: 316, 477</t>
  </si>
  <si>
    <t>Номер лицензии: 864, 1225</t>
  </si>
  <si>
    <t>PT-SBX-SRV-EXT</t>
  </si>
  <si>
    <t>PT-SBX-EP-M-1000-EXT</t>
  </si>
  <si>
    <t>PT-SBX-EP-T-1000-EXT</t>
  </si>
  <si>
    <t>PT-NAD-AIO-500-EXT</t>
  </si>
  <si>
    <t>Номер лицензии: 13744</t>
  </si>
  <si>
    <t>Номер лицензии: 13741</t>
  </si>
  <si>
    <t>Номер лицензии: 13749</t>
  </si>
  <si>
    <t>Номер лицензии: 13750, 13751</t>
  </si>
  <si>
    <t>Номер лицензии: 13752</t>
  </si>
  <si>
    <t>Номер лицензии: 13753, 13754</t>
  </si>
  <si>
    <t>Номер лицензии: 127, 752, 1486...-...1498 (13 шт.)</t>
  </si>
  <si>
    <t>PT-NAD-AIO-500-M10-EXT</t>
  </si>
  <si>
    <t>Номер сертификата: 2024-1</t>
  </si>
  <si>
    <t>Номер сертификата: 2024-2</t>
  </si>
  <si>
    <t>Номер сертификата: 2024-3</t>
  </si>
  <si>
    <t>Номер сертификата: 2024-4</t>
  </si>
  <si>
    <t>Номер сертификата: 2024-5</t>
  </si>
  <si>
    <t>Номер сертификата: 2024-0034</t>
  </si>
  <si>
    <t>ФЛАТ Запись 4.0. Сертификат технической поддержки за 1 канал записи в год в формате 8/5</t>
  </si>
  <si>
    <t>Номер сертификата: c6UJ9A00K6GE/1-U</t>
  </si>
  <si>
    <t>Номер лицензии: 1-2024-008</t>
  </si>
  <si>
    <t>Номер сертификата: GIS_14905</t>
  </si>
  <si>
    <t>Простая (неисключительная) лицензия на право использования программного обеспечения BI.ZONE Continuous Penetration Testing, срок действия лицензии 12 (Двенадцать) месяцев (не более 1400 внешних (300 «живых») IP-адресов)</t>
  </si>
  <si>
    <t>Бурейская ГЭС (продление на 1 год)</t>
  </si>
  <si>
    <t>PT-AF-10K-M24-EXT</t>
  </si>
  <si>
    <t>PT-AF-10K-ADD-M24-EXT</t>
  </si>
  <si>
    <t>Программное обеспечение Система защиты приложений от несанкционированного доступа Positive Technologies Application Firewall. Основная лицензия на 10 000 RPS, продление лицензии, обновления в течение 2 (двух) лет</t>
  </si>
  <si>
    <t>Программное обеспечение Система защиты приложений от несанкционированного доступа Positive Technologies Application Firewall. Лицензия для пассивного узла кластера или тестирования на 10 000 RPS, продление лицензии, обновления в течение 2 (двух) лет</t>
  </si>
  <si>
    <t>№1141 от 14.06.2016</t>
  </si>
  <si>
    <t>PT AF. Подсистема защиты веб-приложений</t>
  </si>
  <si>
    <t>Исполнительный аппарат и РЦОД (продление на 2 года)</t>
  </si>
  <si>
    <t>PT-AF-10K-EXT</t>
  </si>
  <si>
    <t>PT-AF-10K-ADD-EXT</t>
  </si>
  <si>
    <t>Номер лицензии: 153, 1540</t>
  </si>
  <si>
    <t>Номер лицензии: 482, 1541</t>
  </si>
  <si>
    <t>PT AF</t>
  </si>
  <si>
    <t>Страна происхождения</t>
  </si>
  <si>
    <t>Стоимость ед. (руб. без НДС)</t>
  </si>
  <si>
    <t>Общая стоимость (руб. без НДС)</t>
  </si>
  <si>
    <t>НДС 20% (руб.)</t>
  </si>
  <si>
    <t>Общая стоимость (руб. с НДС)</t>
  </si>
  <si>
    <t xml:space="preserve">
№ в ЕРРП
</t>
  </si>
  <si>
    <t>Поставка 1.
Срок начала поставки: день, следующий за днём подписания договора
Срок окончания поставки: в течение 30 (тридцати) календарных дней, с даты начала поставки
Адрес поставки: г. Москва, ул. Архитектора Власова, д. 51.</t>
  </si>
  <si>
    <t>Российская Федерация</t>
  </si>
  <si>
    <t>Без НДС</t>
  </si>
  <si>
    <t>текущий ID Support - SD20GIDR001</t>
  </si>
  <si>
    <t>до 16.04.2024</t>
  </si>
  <si>
    <t>Номер сертификата: 2023 - 0011</t>
  </si>
  <si>
    <t>Исполнительный аппарат, Камская ГЭС, Чебоксарская ГЭС, Загорская ГЭС (продление тех. поддержки на 1 год)</t>
  </si>
  <si>
    <t>Исполнительный аппарат (продление на 416 дней)</t>
  </si>
  <si>
    <t>Kaspersky Digital Footprint Intelligence Russian Edition. 2 year Renewal License - Лицензия (416 дней)</t>
  </si>
  <si>
    <t>416 дней</t>
  </si>
  <si>
    <t>Kaspersky CyberTrace: TIP Enterprise Russian Edition. 1-Instance 2 year Renewal License Pack - Лицензия (416 дней)</t>
  </si>
  <si>
    <t>Исполнительный аппарат (покупка новых лицензий и продление тех. поддержки на 1 год)</t>
  </si>
  <si>
    <t>СКДПУ.НТ-25КС-ПА-Р-С1</t>
  </si>
  <si>
    <t>Расширение права пользования программным продуктом СКДПУ НТ в составе: лицензия СКДПУ на 25 конкурентных сессий (15КС-40КС), модуль поведенческого анализа и отчетности (30КС), включая подписку на обновления уровня "Серебро" сроком на 1 год</t>
  </si>
  <si>
    <t>№5559 от 24.06.2019</t>
  </si>
  <si>
    <t>Сертификат на техническую поддержку уровня "Серебро" СКДПУ.НТ-10КС-ПМ-ОУ сроком на 1 год</t>
  </si>
  <si>
    <t>Ключ активации сервиса прямой технической поддержки уровня "Стандартный" АПКШ "Континент" HSEC-3.9-IPC100-CC-HA-KC3-SP1Y</t>
  </si>
  <si>
    <t>Ключ активации сервиса прямой технической поддержки уровня "Стандартный" для АПКШ "Континент", HSEC-3.9-IPC1000F-CC-HA-KC3-SP1Y</t>
  </si>
  <si>
    <t>Исполнительный аппарат и филиалы (Континент СД продление тех. поддержки на 1 год)</t>
  </si>
  <si>
    <t>23BAACE</t>
  </si>
  <si>
    <t>Номер: 3CKZB7SX, DCZZD723, ULKRDC8C</t>
  </si>
  <si>
    <t>Исполнительный аппарат (продление тех. поддержки на 1 год и покупка новых лицензий)</t>
  </si>
  <si>
    <t>ECIP4-SRV-SPE</t>
  </si>
  <si>
    <t>Расширенная техническая поддержка на «Efros Config Inspector Server» (Premium; на один год)</t>
  </si>
  <si>
    <t>Номер лицензии: 0724</t>
  </si>
  <si>
    <t>ECIP4-CLI-AND-SPE</t>
  </si>
  <si>
    <t>Расширенная техническая поддержка на «Efros Config Inspector Active Network Device» (Premium; на один год)</t>
  </si>
  <si>
    <t>Номер лицензии: 0723, 0724</t>
  </si>
  <si>
    <t>ECIP4-CLI-AND-SPEP</t>
  </si>
  <si>
    <t>Расширенная техническая поддержка на «Efros Config Inspector Active Network Device» (Premium; с наличием пропуска периода; на один год)</t>
  </si>
  <si>
    <t>Номер лицензии: .1038</t>
  </si>
  <si>
    <t>ECIP4-CLI-AND</t>
  </si>
  <si>
    <t>Неисключительное право на использование «Efros Config Inspector Active Network Device» (Premium)</t>
  </si>
  <si>
    <t>№128 от 18.03.2016</t>
  </si>
  <si>
    <t>GIS_7830</t>
  </si>
  <si>
    <t>ПО Пассворк. Коробочная версия, редакция Энтерпрайз до 100 пользователей, тип Расширенная</t>
  </si>
  <si>
    <t>Система удаленного мониторинга и управления «Ассистент» в редакции «Корпорация +» (10 управляющих соединений) (1 управляющий сервер)</t>
  </si>
  <si>
    <t>№3173 от 29.03.2017</t>
  </si>
  <si>
    <t xml:space="preserve">C21134FB-56212544-AE6A58C0-A6F8496 </t>
  </si>
  <si>
    <t>Право использования дополнительных управляющих соединений программы для ЭВМ «Система удаленного мониторинга и управления «Ассистент» (5 соединений)</t>
  </si>
  <si>
    <t>Неисключительная лицензия на программное обеспечение CtrlHack Base Platform на 1 год (с возможностью использования до 500 агентов)</t>
  </si>
  <si>
    <t xml:space="preserve"> 1-2023-004, до 07 ноября 2024 г.</t>
  </si>
  <si>
    <t>Неисключительная лицензия на использование модуля SIEM Integration программного обеспечения CtrlHack Base Platform на 1 год</t>
  </si>
  <si>
    <t>ИТОГО (Поставка 1), руб:</t>
  </si>
  <si>
    <t>Поставка 2.
Срок поставки: c 09.01.2024 г. по 31.01.2024 г.
Адрес поставки: г. Москва, ул. Архитектора Власова, д. 51.</t>
  </si>
  <si>
    <t>Новосибирская ГЭС (продление на 1 год)</t>
  </si>
  <si>
    <t>Номер лицензии: 2691</t>
  </si>
  <si>
    <t>Нижне-Бурейская ГЭС (продление на 9 месяцев)</t>
  </si>
  <si>
    <t>PT-MPSIEM-AIO-250-M9-EXT</t>
  </si>
  <si>
    <t>Программное обеспечение MaxPatrol Security Information and Event Management. Конфигурация MaxPatrol SIEM All-in-One для сбора и обработки событий не более 250 активов и не более 250 событий в секунду, продление лицензии, обновления в течение 9 (девяти) месяцев</t>
  </si>
  <si>
    <t>9 месяцев</t>
  </si>
  <si>
    <t>Номер лицензии: 1353</t>
  </si>
  <si>
    <t>Программное обеспечение XSpider. Лицензия на 1024 хоста, обновление в течение 1 (одного) года</t>
  </si>
  <si>
    <t>PT-SBX-SRV-M24-EXT</t>
  </si>
  <si>
    <t>Программное обеспечение Система статического и динамического анализа для выявления вредоносных объектов Positive Technologies Sandbox. Конфигурация PT Sandbox Server, продление лицензии, обновления в течение 2 (двух) лет</t>
  </si>
  <si>
    <t>№8642 от 31.12.2020</t>
  </si>
  <si>
    <t>PT-SBX-EP-M-1000-M24-EXT</t>
  </si>
  <si>
    <t>Программное обеспечение Система статического и динамического анализа для выявления вредоносных объектов Positive Technologies Sandbox. Конфигурация PT Sandbox Entrypoint Mail, до 1 000 почтовых ящиков, продление лицензии, обновления в течение 2 (двух) лет</t>
  </si>
  <si>
    <t>PT-SBX-EP-T-1000-M24-EXT</t>
  </si>
  <si>
    <t>Программное обеспечение Система статического и динамического анализа для выявления вредоносных объектов Positive Technologies Sandbox. Конфигурация PT Sandbox Entrypoint Traffic, до 1 Гбит/с, продление лицензии, обновления в течение 2 (двух) лет</t>
  </si>
  <si>
    <t>Исполнительный аппарат (продление на 2 года и покупка новых лицензий)</t>
  </si>
  <si>
    <t>PT-ISIM-OV-CTR-M24-EXT</t>
  </si>
  <si>
    <t>Программное обеспечение PT Industrial Security Incident Manager. Компонент Industrial Security Incident Manager Overview Center, базовая лицензия, 10 обслуживаемых View, продление лицензии, обновления в течение 2 (двух) лет</t>
  </si>
  <si>
    <t>PT-ISIM-OV-CAL-10-M24-EXT</t>
  </si>
  <si>
    <t>Программное обеспечение PT Industrial Security Incident Manager. Компонент Industrial Security Incident Manager Overview Center, расширение серверного компонента, 10 обслуживаемых View, продление лицензии, обновления в течение 2 (двух) лет</t>
  </si>
  <si>
    <t>PT-ISIM-OV-CAL-10-M24</t>
  </si>
  <si>
    <t>Программное обеспечение PT Industrial Security Incident Manager. Компонент Industrial Security Incident Manager Overview Center, расширение серверного компонента на 10 (десять) обслуживаемых View Sensors, обновления в течение 2 (двух) лет</t>
  </si>
  <si>
    <t>Филиалы и МГЭС (Верхнебалкарская МГЭС, Усть-Джегутинская МГЭС, Барсучковская МГЭС, Зарамагские ГЭС) (продление на 2 года)</t>
  </si>
  <si>
    <t>PT-ISIM-PV-SNR-M24-EXT</t>
  </si>
  <si>
    <t>Программное обеспечение PT Industrial Security Incident Manager. Компонент Industrial Security Incident Manager proView Sensor, базовая лицензия, продление лицензии, обновления в течение 2 (двух) лет</t>
  </si>
  <si>
    <t>2 шт. Саратовская ГЭС, 3 шт. Кабардино-Балкарский филиал, 2 шт. Каскад Верхневолжских ГЭС, 3 шт. Северо-Осетинский филиал, остальные по 1 шт.
136, 115, 114, 103, 104, 105, 116, 109, 123, 166, 117, 110, 111, 112, 113, 108, 119, 122, 118, 120, 106, 107, 121, 125, 786, 787, 788, 789</t>
  </si>
  <si>
    <t>Нижне-Бурейская ГЭС (продление на 21 месяц)</t>
  </si>
  <si>
    <t>PT-ISIM-PV-SNR-M21-EXT</t>
  </si>
  <si>
    <t>Программное обеспечение PT Industrial Security Incident Manager. Компонент Industrial Security Incident Manager proView Sensor, базовая лицензия, продление лицензии, обновления в течение 21(двадцати одного) месяца</t>
  </si>
  <si>
    <t>Лицензия  169</t>
  </si>
  <si>
    <t>SNS-Sup-Dir-St</t>
  </si>
  <si>
    <t>Ключ активации сервиса прямой технической поддержки уровня "Стандартный"  для СЗИ Secret Net Studio 8, SNS-8.x-PFW-NS-SP1Y (выравнивание дат до 01.03.2025)</t>
  </si>
  <si>
    <t>7 месяцев</t>
  </si>
  <si>
    <t>Ключ активации сервиса прямой технической поддержки уровня "Стандартный"  для СЗИ Secret Net Studio 8, SNS-8.x-NSD-NS-SP1Y (выравнивание дат до 01.03.2025)</t>
  </si>
  <si>
    <t>Кабардино-Балкарский филиал (продление тех. поддержки на 1 год)</t>
  </si>
  <si>
    <t>Загорская ГАЭС (продление тех. поддержки на 1 год)</t>
  </si>
  <si>
    <t>Номер сертификата: c6UJ9A00GTY0/1-U</t>
  </si>
  <si>
    <t>KICS. Подсистема антивирусной защиты для малых ГЭС</t>
  </si>
  <si>
    <t>Северо-Осетинский филиал, Зарамагские ГЭС (продление на 2 года)</t>
  </si>
  <si>
    <t>KL4941RAKDR</t>
  </si>
  <si>
    <t>Права на использование программы: Kaspersky Industrial CyberSecurity for Nodes, Workstation, Enterprise Russian Edition. 10-14 Node 2 year Renewal License</t>
  </si>
  <si>
    <t>KL4943RAEDR</t>
  </si>
  <si>
    <t>Права на использование программы: Kaspersky Industrial CyberSecurity for Nodes, Server, Enterprise Russian Edition. 5-9 Node 2 year Renewal License</t>
  </si>
  <si>
    <t>Кабардино-Балкарский филиал, Верхнебалкарская МГЭС (продление на 2 года)</t>
  </si>
  <si>
    <t>Карачаево-Черкесский филиал, Усть-Джегутинская МГЭС (продление на 2 года)</t>
  </si>
  <si>
    <t>Каскад Кубанских ГЭС, Барсучковская МГЭС (продление на 2 года)</t>
  </si>
  <si>
    <t>Исполнительный аппарат и филиалы (продление на 1 год и покупка новых лицензий)</t>
  </si>
  <si>
    <t>23SV-SUPPORT-STD-RSG</t>
  </si>
  <si>
    <t>Простая (неисключительная) лицензия на обновления ПО «Security Vision: Центр интеллектуального мониторинга и управления информационной безопасностью» [Стандартная], сроком на 24 мес.</t>
  </si>
  <si>
    <t>Номер лицензии: SV_S2023-0001-0017-0005</t>
  </si>
  <si>
    <t>23SV-PL-PROJ-SGRC187-RSG-</t>
  </si>
  <si>
    <t>Простая (неисключительная) бессрочная лицензия на ПО «Security Vision: Центр интеллектуального мониторинга и управления информационной безопасностью», включая получение обновлений и исправлений сроком на 12 мес., [SGRC], в составе:
- Конфигурация коннектора к внешнему узлу (одна конкурентная лицензия) – 5 шт.;
- Модуль управления соответствием требованиям информационной безопасности (проектный, один стандарт);
- Модуль управления соответствием требованиям 187-ФЗ (КИИ).</t>
  </si>
  <si>
    <t>Лицензия - бессрочно.
Получение обновлений и исправлений - 1 год</t>
  </si>
  <si>
    <t>ИТОГО (Поставка 2), руб:</t>
  </si>
  <si>
    <t>ВСЕГО, руб.:</t>
  </si>
  <si>
    <t>Порядковый номер реестровой записи, под которой ПО включено в единый реестр российских программ для ЭВМ и баз данных</t>
  </si>
  <si>
    <t>SNS-8.x-BK1-SB-SUP-ST</t>
  </si>
  <si>
    <t>Ключ активации сервиса прямой технической поддержки уровня "Стандартный" для СЗИ Secret Net Studio 8, SNS-8.x-BK1-SB-SP1Y</t>
  </si>
  <si>
    <t>PT-MPVM-BASE-H1000-EXT</t>
  </si>
  <si>
    <t>PT-MPVM-BASE-H10000-EXT</t>
  </si>
  <si>
    <t>PT-MPVM-SRV-EXT</t>
  </si>
  <si>
    <t>PT-MPVM-VS10000-EXT</t>
  </si>
  <si>
    <t>PT-MPVM-VS2000-EXT</t>
  </si>
  <si>
    <t>PT-MPVM-HCC10000-EXT</t>
  </si>
  <si>
    <t>PT-MPVM-HCC2000-EXT</t>
  </si>
  <si>
    <t>PT-MPSIEM-LS10000-EXT</t>
  </si>
  <si>
    <t>ARCHIVA-ONPREM-RERR-1Y-7000L</t>
  </si>
  <si>
    <t>DOC-PL-PRIME-R1</t>
  </si>
  <si>
    <t>DOC-PL-ZKII-R1</t>
  </si>
  <si>
    <t>ООО "БИТ СОФТ"</t>
  </si>
  <si>
    <t>№14208 от 11.07.2022</t>
  </si>
  <si>
    <t>AGT.1.T.1Y.1K</t>
  </si>
  <si>
    <t>ПК "Агата Про". Система обнаружения и предотвращения утечек информации</t>
  </si>
  <si>
    <t xml:space="preserve">Расширенная техническая поддержка на  «Efros DefOps Network Assurance» </t>
  </si>
  <si>
    <t>Расширенная техническая поддержка на  «Efros DefOps NA» (до 100 подключений)</t>
  </si>
  <si>
    <t>Расширенная техническая поддержка на  «Efros DefOps NA» (до 1000 подключений)</t>
  </si>
  <si>
    <t>Исполнительный аппарат (покупка новых лицензий и продление на 1 год)</t>
  </si>
  <si>
    <t>Зейская ГЭС (покупка новых лицензий, продление тех. поддержки и продление лицензий на 1 год )</t>
  </si>
  <si>
    <t>D5-V3-EP-COM10-N1-SB1</t>
  </si>
  <si>
    <t>Право использования ПО Xello Deception (на условиях простой (неисключительной) лицензии). Пакет Enterprise, включающий функциональные компоненты:  Lures на 3000 хостов, RDS на 3 сервера, Identity Protection, RealOS Traps на 10 серверов, Decoy Traps на 100 устройств, MITM Traps, Trapless на 3 источника событий, Satellites на 3 сервера, API</t>
  </si>
  <si>
    <t>Неисключительные права на программу для ЭВМ "Альфа". Приложение "АльфаДок". Продление Серверной лицензии "Прайм" на срок 1 (один) год</t>
  </si>
  <si>
    <t>Неисключительные права на программу для ЭВМ "Альфа". Приложение "АльфаДок". Продление Клиентской лицензии "Модуль "Значимые объекты КИИ" на срок 1 (один) год</t>
  </si>
  <si>
    <t>Неисключительные права на программу для ЭВМ "Альфа". Приложение "АльфаДок". Продление Клиентской лицензии "Сегмент"* на срок 1 (один) год</t>
  </si>
  <si>
    <t>Компонент "Дешифратор снимков"</t>
  </si>
  <si>
    <t>Корпоративная лицензия на 1 год Комплект программа для ЭВМ ПК "Агата ПРО срочная лицензия" (Доступ к обновлениям на 1 год)</t>
  </si>
  <si>
    <t>Kaspersky Digital Footprint Intelligence и Kaspersky CyberTrace. Платформа анализа киберугроз</t>
  </si>
  <si>
    <t>Исполнительный аппарат и филиалы (Загорская ГАЭС, Зейская ГЭС, Кабардино-Балкарский филиал, Камская ГЭС, Нижне-Бурейская ГЭС) (продление на 1 год)</t>
  </si>
  <si>
    <t>K4-SUPPORT-ST</t>
  </si>
  <si>
    <t>Лицензия "МУЛЬТИФАКТОР" на многофакторную аутентификацию на 12 месяцев</t>
  </si>
  <si>
    <t>Агата Про</t>
  </si>
  <si>
    <t>Secure-T</t>
  </si>
  <si>
    <t>№
п/п</t>
  </si>
  <si>
    <t>Efros</t>
  </si>
  <si>
    <t>SGRC, номер лицензии: SV_S2023-0012-0022-0423</t>
  </si>
  <si>
    <t>SOAR, номер лицензии: SV_S2023-0012-0022-0422</t>
  </si>
  <si>
    <t>Этап 2 (янв 2028 г.)</t>
  </si>
  <si>
    <t>Закупка 2027 года</t>
  </si>
  <si>
    <t>Этап 1 (4 кв 2027 г.)</t>
  </si>
  <si>
    <t>DOC-PL-SEG-R1</t>
  </si>
  <si>
    <t>Secure-T Awareness Platform. Платформа по повышению осведомленности сотрудников в сфере ИБ</t>
  </si>
  <si>
    <t>Исполнительный аппарат, Зейская ГЭС, Камская ГЭС, Чебоксарская ГЭС, Загорская ГЭС, Нижне-Бурейская ГЭС (продление тех. поддержки на 1 и 2 года)</t>
  </si>
  <si>
    <t>Воткинская ГЭС (Континент МСЭ - продление тех. поддержки на 1 год)</t>
  </si>
  <si>
    <t>Ключ активации сервиса прямой технической поддержки уровня "Стандартный" для АПКШ "Континент"</t>
  </si>
  <si>
    <t>Предоставление неисключительного права на получение обновлений для ПО «АРХИВА» (код версии: RERR, UID основной лицензии: ff27af51) для 7000 почтовых адресов на период с 15/04/2027 по 14/04/2028</t>
  </si>
  <si>
    <t>K3-100-SUP-ST</t>
  </si>
  <si>
    <t>K3-1000/1000F/1000F2-SUP-ST</t>
  </si>
  <si>
    <t>HSEC-4-ACS-AP-lic-SUP-ST</t>
  </si>
  <si>
    <t>Ключ активации сервиса прямой технической поддержки уровня "Стандартный" для "АПКШ "Континент". Версия 3.9". Платформа IPC-100.</t>
  </si>
  <si>
    <t>Ключ активации сервиса прямой технической поддержки уровня "Стандартный" для "АПКШ "Континент". Версия 3.9". Платформа IPC-1000/1000F/1000F2.</t>
  </si>
  <si>
    <t>Ключ активации сервиса прямой технической поддержки уровня "Стандартный" для ПО СКЗИ "Континент-АП", HSEC-4-ACS-AP-lic-SP1Y</t>
  </si>
  <si>
    <t>Продление ТП 267BA79 (Континент-АП)</t>
  </si>
  <si>
    <t>Продление ТП 267BA77 (1 шт. 3.9 ЦУС-СД IPC100, зав.номер S71S29B3)</t>
  </si>
  <si>
    <t>K3-10-HW-KC-SUP-ST</t>
  </si>
  <si>
    <t>Ключ активации сервиса прямой технической поддержки уровня "Стандартный" для АПКШ "Континент", K3-10-HW-KC-SP1Y.</t>
  </si>
  <si>
    <t>Продление ТП 267BA78 (1 шт. кластер КК IPC1000, зав.номер S9RYH18E+PB8GH1R9)</t>
  </si>
  <si>
    <t>Продление ТП 267BA7D (номер лицензии 267BA8C)</t>
  </si>
  <si>
    <t>Продление ТП 267BA7E (номер лицензии 267BA8B)</t>
  </si>
  <si>
    <t>Продление ТП (номер лицензии 268309B)</t>
  </si>
  <si>
    <t>Продление ТП 267BA7F (номер лицензии 267BA87)</t>
  </si>
  <si>
    <t>Продление ТП 267BA80 (номер лицензии 267BA88)</t>
  </si>
  <si>
    <t>Продление ТП 267BA81 (номер лицензии 267BA89)</t>
  </si>
  <si>
    <t>Продление ТП 267BA82 (номер лицензии 267BA8A)</t>
  </si>
  <si>
    <t>Продление ТП 267BA83 (номер лицензии 267BA85)</t>
  </si>
  <si>
    <t>Продление ТП 267BA84 (номер лицензии 267BA86)</t>
  </si>
  <si>
    <t>Продление ТП 267BA7B (4 шт. кластер КШ 3.9-IPC1000F, зав. номера: 3CKZB7SX, DCZZD723, ULKRDC8C + КЧФ)</t>
  </si>
  <si>
    <t>Продление ТП 267BA7C (4 шт. ЦУС 3.9 IPC10, зав. номера: N7BD93S6, N7UDHC8P, NCADLCBC, NCKDL31P)</t>
  </si>
  <si>
    <t>Продление ТП 267BA7A (2 шт. КК 3.9-IPC100-CC, зав. номера: 45AZHCGF, 45UZHCKH)</t>
  </si>
  <si>
    <t>UG-NGFW-SU-2000-C2</t>
  </si>
  <si>
    <t>Подписка Security Updates на 1 год для UserGate NGFW до 2000 пользователей (кластер из 2 узлов)</t>
  </si>
  <si>
    <t>UG-NGFW-AT-2000-C1</t>
  </si>
  <si>
    <t>Модуль Advanced Threat Protection на 1 год для UserGate NGFW до 2000 пользователей</t>
  </si>
  <si>
    <t>UG-LA-SU-2000-C2-1Y</t>
  </si>
  <si>
    <t>Продление подписки Security Updates на сенсор для UserGate Log Analyzer до 2000 пользователей на 1 год (кластер, 2 узла)</t>
  </si>
  <si>
    <t>UG-NGFW-AT-100-C1</t>
  </si>
  <si>
    <t>UG-NGFW-SU-100-C1</t>
  </si>
  <si>
    <t>Модуль Advanced Threat Protection на 1 год для UserGate NGFW до 100 пользователей</t>
  </si>
  <si>
    <t>Подписка Security Updates на 1 год для UserGate NGFW до 100 пользователей</t>
  </si>
  <si>
    <t>BI.ZONE Threat Intelligence. Система проактивной защиты от киберугроз</t>
  </si>
  <si>
    <t>№5851 от 20.09.2019</t>
  </si>
  <si>
    <t>58.29.21 Приложения общие для повышения эффективности бизнеса и приложения для домашнего пользования, отдельно реализуемые</t>
  </si>
  <si>
    <t>Продление ТП (5 шт. КК 4 UTM IPC800F, зав. номера: C8K2HGZ3,C8B2HEJX, M8KFBEB3, CP22DG1S, JS1ZHH11 и 2 шт. ЦУС КК 4 IPC500M, зав. номера MSKFH1ZC, MPBFHGZP)</t>
  </si>
  <si>
    <t>27SV-SPP-STD-RSGD</t>
  </si>
  <si>
    <t>27SV-SPP-STD-RSG</t>
  </si>
  <si>
    <t>PT-NAD-AIO-1000-EXT</t>
  </si>
  <si>
    <t>PT-ISIM-OV-CTR -M16-EXT</t>
  </si>
  <si>
    <t>PT-ISIM-OV-CAL-20-M16-EXT</t>
  </si>
  <si>
    <t>PT-ISIM-PV-SNR-B3-M16-EXT</t>
  </si>
  <si>
    <t>Программное обеспечение PT Industrial Security Incident Manager. Компонент Industrial Security Incident Manager Overview Center, продление лицензии, обновления в течение 16 (шестнадцати) месяцев</t>
  </si>
  <si>
    <t>Простая (неисключительная) лицензия на обновления ПО «Security Vision: Центр интеллектуального мониторинга и управления информационной безопасностью» [Стандартная], (срок действия: 22.01.2027-21.01.2028) , в составе: SV_S2023-0012-0022-0423".</t>
  </si>
  <si>
    <t>Простая (неисключительная) лицензия на обновления ПО «Security Vision: Центр интеллектуального мониторинга и управления информационной безопасностью» [Стандартная], (срок действия: 17.01.2027-16.01.2028) , в составе: SV_S2023-0012-0022-0422"</t>
  </si>
  <si>
    <t>Номер лицензии: 1254 + 2 новые</t>
  </si>
  <si>
    <t>PT-MPSIEM-LS2000-EXT</t>
  </si>
  <si>
    <t>Номер лицензии: 2 новые</t>
  </si>
  <si>
    <t>PT-MPSIEM-HA-H10000-EXT</t>
  </si>
  <si>
    <t>PT-MPSIEM-HA-H2000-EXT</t>
  </si>
  <si>
    <t>P-DZ8-S1-CR-10000</t>
  </si>
  <si>
    <t>P-DZ8-S1-MC-10000</t>
  </si>
  <si>
    <t>P-DZ8-S1-OCR-10000</t>
  </si>
  <si>
    <t>P-DZ8-S1-LTA-10000</t>
  </si>
  <si>
    <t>P-DZ8-S1-TA-10000</t>
  </si>
  <si>
    <t>P-DZ8-S1-D-10000</t>
  </si>
  <si>
    <t>P-DZ8-S1-EA-10000</t>
  </si>
  <si>
    <t>P-DZ8-ET1-10000</t>
  </si>
  <si>
    <t>Программный комплекс Solar Dozor версии 8 в составе подсистемы «Модуль Ядро системы архивирования, анализа и управления Solar Dozor версии 8» («Dozor Core v. 8») (реестровый № в Едином реестре российских программ для ЭВМ и баз данных 25822) от 5001 до 10000 пользователей - простая (неисключительная) лицензия, сроком на 12 месяцев</t>
  </si>
  <si>
    <t>Программный комплекс Solar Dozor версии 8 в составе подсистемы «Модуль контроля коммуникаций через корпоративные почтовые системы версии 8» («Dozor Mail Connector v. 8»)  (реестровый № в Едином реестре российских программ для ЭВМ и баз данных 25822) от 5001 до 10000 пользователей - простая (неисключительная) лицензия, сроком на 12 месяцев</t>
  </si>
  <si>
    <t>Программный комплекс Solar Dozor версии 8 в составе подсистемы «Модуль распознавания данных версии 8» («Dozor OCR v. 8») (реестровый № в Едином реестре российских программ для ЭВМ и баз данных 25822) от 5001 до 10000 пользователей - простая (неисключительная) лицензия, сроком на 12 месяцев</t>
  </si>
  <si>
    <t>Программный комплекс Solar Dozor версии 8 в составе подсистемы «Модуль долговременного хранения архива коммуникаций Solar Dozor версии 8» («Dozor Long-Term Archive v. 8»)  (реестровый № в Едином реестре российских программ для ЭВМ и баз данных 25822) от 5001 до 10000 пользователей - простая (неисключительная) лицензия, сроком на 12 месяцев</t>
  </si>
  <si>
    <t>Программный комплекс Solar Dozor версии 8 в составе подсистемы «Модуль пассивного перехвата контента сообщений внешних и внутренних коммуникационных сервисов версии 8» («Dozor Traffic Analyzer v. 8»)  (реестровый № в Едином реестре российских программ для ЭВМ и баз данных 25822) от 5001 до 10000 пользователей - простая (неисключительная) лицензия, сроком на 12 месяцев</t>
  </si>
  <si>
    <t>Программный комплекс Solar Dozor версии 8 в составе подсистемы «Модуль расширенной аналитики версии 8» («Dozor Dossier v. 8») (реестровый № в Едином реестре российских программ для ЭВМ и баз данных 25822) от 5001 до 10000 пользователей - простая (неисключительная) лицензия, сроком на 12 месяцев</t>
  </si>
  <si>
    <t>Программный комплекс Solar Dozor версии 8 в составе подсистемы «Модуль контроля действий пользователей рабочих станций версии 8» («Dozor Endpoint Agent v. 8»)  (реестровый № в Едином реестре российских программ для ЭВМ и баз данных 25822) от 5001 до 10000 пользователей - простая (неисключительная) лицензия, сроком на 12 месяцев</t>
  </si>
  <si>
    <t>Сертификат на техническую поддержку Программного комплекса Solar Dozor версии 8 "Расширенный" , от 10000 пользователей</t>
  </si>
  <si>
    <t>Программное обеспечение PT Industrial Security Incident Manager. Компонент Industrial Security Incident Manager proView Sensor, продление лицензии для 20-49 серверов, обновления в течение 16 (шестнадцати) месяцев</t>
  </si>
  <si>
    <t>Программное обеспечение PT Industrial Security Incident Manager. Компонент Industrial Security Incident Manager Overview Center, расширение серверного компонента, 20 обслуживаемых View, продление лицензии, обновления в течение 16 (шестнадцати) месяцев</t>
  </si>
  <si>
    <t>PT-XSP-P300</t>
  </si>
  <si>
    <t>Программное обеспечение XSpider Pro. Лицензия Pentest на 300 IP, обновления в течение 1 (одного) года</t>
  </si>
  <si>
    <t>Программное обеспечение XSpider Pro. Лицензия Pentest на 64 IP, обновления в течение 1 (одного) года</t>
  </si>
  <si>
    <t>PT-XSP-P64</t>
  </si>
  <si>
    <t>PT-XSP-P100</t>
  </si>
  <si>
    <t>Программное обеспечение XSpider Pro. Лицензия Pentest на 100 IP, обновления в течение 1 (одного) года</t>
  </si>
  <si>
    <t>PT-XSP-P200</t>
  </si>
  <si>
    <t>Программное обеспечение XSpider Pro. Лицензия Pentest на 200 IP, обновления в течение 1 (одного) года</t>
  </si>
  <si>
    <t>InPAM. Система контроля действий привилегированных пользователей</t>
  </si>
  <si>
    <t>ООО "Инностейдж ЦР"</t>
  </si>
  <si>
    <t>Номер лицензии: 19002</t>
  </si>
  <si>
    <t>Номер лицензии: 1252, 18951, 18952 + 1 новая</t>
  </si>
  <si>
    <t>Номер лицензии: 1255, 1256, 2188, 18953</t>
  </si>
  <si>
    <t>Номер лицензии: 19001</t>
  </si>
  <si>
    <t>Номер лицензии: 18956</t>
  </si>
  <si>
    <t>Номер лицензии: 18954, 18955 + 2 новые</t>
  </si>
  <si>
    <t>Номер лицензии: 13745</t>
  </si>
  <si>
    <t>Номер лицензии: 114, 124, 205, 203, 207</t>
  </si>
  <si>
    <t>Программное обеспечение Positive Technologies Network Attack Discovery. Конфигурация Network Attack Discovery All-in-One до 500 Mбит/с, продление лицензии, гарантийные обязательства в течение 1 (один) год</t>
  </si>
  <si>
    <t>Программное обеспечение Positive Technologies Network Attack Discovery. Конфигурация Network Attack Discovery All-in-One, до 1 000 Мбит/с, продление лицензии, обновления в течение 1 (один) год</t>
  </si>
  <si>
    <t>Программное обеспечение Система защиты приложений от несанкционированного доступа Positive Technologies Application Firewall. Основная лицензия на 10 000 RPS, продление лицензии, обновления в течение 1 (одни) год</t>
  </si>
  <si>
    <t>Программное обеспечение Система защиты приложений от несанкционированного доступа Positive Technologies Application Firewall. Лицензия для пассивного узла кластера или тестирования на 10 000 RPS, продление лицензии, обновления в течение 1 (один) год</t>
  </si>
  <si>
    <t>Программное обеспечение Positive Technologies Network Attack Discovery. Конфигурация Network Attack Discovery All-in-One до 500 Mбит/с, продление лицензии, гарантийные обязательства в течение 10 (десяти) месяцев</t>
  </si>
  <si>
    <t>Программное обеспечение MaxPatrol Security Information and Event Management. Компонент MaxPatrol SIEM Server, продление лицензии, обновления 
в течение 1 (одного) года
в течение 2 (два) года</t>
  </si>
  <si>
    <t>Программное обеспечение MaxPatrol Security Information and Event Management. Лицензия на компоненты кластерной конфигурации на 10 000 активов, продление лицензии, обновления в течение 1 (одного) года</t>
  </si>
  <si>
    <t>Программное обеспечение MaxPatrol Security Information and Event Management. Лицензия для сбора и обработки событий не более 10 000 активов и не более 30 000 событий в секунду, продление лицензии, обновления в течение 1 (одного) года</t>
  </si>
  <si>
    <t>Программное обеспечение MaxPatrol Security Information and Event Management. Лицензия для сбора и обработки событий не более 2 000 активов и не более 6 000 событий в секунду, продление лицензии, обновления в течение 1 (одного) года</t>
  </si>
  <si>
    <t>Программное обеспечение MaxPatrol Security Information and Event Management. Лицензия на компоненты кластерной конфигурации на 2 000 активов, продление лицензии, обновления в течение 1 (одного) года</t>
  </si>
  <si>
    <t>Программное обеспечение MaxPatrol VM. Базовая лицензия на 1 000 активов, продление лицензии, обновления в течение 1 (одного) года</t>
  </si>
  <si>
    <t>Программное обеспечение MaxPatrol VM. Лицензия для выявления уязвимостей не более 10 000 активов, продление лицензии, обновления в течение 1 (одного) года</t>
  </si>
  <si>
    <t>Программное обеспечение MaxPatrol VM. Лицензия для выявления уязвимостей не более 2 000 активов, продление лицензии, обновления в течение 1 (одного) года</t>
  </si>
  <si>
    <t>Программное обеспечение MaxPatrol VM. Лицензия для проверки соответствия стандартам не более 10 000 активов, продление лицензии, обновления в течение 1 (одного) года</t>
  </si>
  <si>
    <t>Программное обеспечение Система статического и динамического анализа для выявления вредоносных объектов Positive Technologies Sandbox. Конфигурация PT Sandbox Entrypoint Mail, до 1 000 почтовых ящиков, продление лицензии, обновления в течение 1 (одного) года</t>
  </si>
  <si>
    <t>Программное обеспечение Система статического и динамического анализа для выявления вредоносных объектов Positive Technologies Sandbox. Конфигурация PT Sandbox Entrypoint Traffic, до 1 Гбит/с, продление лицензии, обновления в течение 1 (одного) года</t>
  </si>
  <si>
    <t>Программное обеспечение Система статического и динамического анализа для выявления вредоносных объектов Positive Technologies Sandbox. Конфигурация PT Sandbox Server, продление лицензии, обновления в течение 1 (одного) года</t>
  </si>
  <si>
    <t>KL4869RAYF6</t>
  </si>
  <si>
    <t>Kaspersky Total Security для бизнеса Russian Edition. 5000+ Node 1 year Renewal Premium Plus License - Лицензия</t>
  </si>
  <si>
    <t>EASM-BZ-LIC-12M-T1400-A300</t>
  </si>
  <si>
    <t>TI-BZ-LIC-12M-00037</t>
  </si>
  <si>
    <t>Простая (неисключительная) лицензия  права использования программного обеспечения BI.ZONE Threat Intelligence, срок действия лицензии 12 (Двенадцать) месяцевю: «Аналитика», «Отчеты», «Индикаторы» (Indicators), «Атакующие», (Threat Actors), «ВПО» (Malware), «Инструменты» (Tools), «Атаки» (Attacks), Инструмент «Теневые ресурсы»</t>
  </si>
  <si>
    <t>НДС (22%), руб</t>
  </si>
  <si>
    <t>FR-930-1Y-8/5</t>
  </si>
  <si>
    <t>Право на использование обновлений программы для электронных вычислительных машин «Менеджер паролей Пассворк», редакция до 300 пользователей, расширенные функциональные возможности, гарантия на срок 1 (один) год.</t>
  </si>
  <si>
    <t>BP-ENT-4-SIEM-1Y</t>
  </si>
  <si>
    <t>Неисключительная лицензия на программное обеспечение CtrlHack Base Platform в варианте поставки Enterprise сроком на 1 год (с возможностью использования до 500 агентов и модуля SIEM Integration)</t>
  </si>
  <si>
    <t>UG-NGFW-AT-E3000-C1</t>
  </si>
  <si>
    <t>Модуль Advanced Threat Protection на 1 год для UserGate NGFW E3000 без ограничения числа пользователей</t>
  </si>
  <si>
    <t>UG-NGFW-SU-E3000-C2</t>
  </si>
  <si>
    <t>Подписка Security Updates на 1 год для UserGate NGFW E3000 без ограничения числа пользователей (кластер из 2 узлов)</t>
  </si>
  <si>
    <t>UG-LA-SU-E3000-C2-1Y</t>
  </si>
  <si>
    <t>UG-MC-SU-E3000-C2-1Y</t>
  </si>
  <si>
    <t>Продление подписки Security Updates на сенсор для UserGate Log Analyzer E3000 (кластер, 2 узла) на 1 год</t>
  </si>
  <si>
    <t>Продление подписки Security Updates на сенсор для UserGate Management Center E3000 (кластер, 2 узла) на 1 год</t>
  </si>
  <si>
    <t>"UST5-...-5033, UST5-...-8597" ЦОД М9</t>
  </si>
  <si>
    <t>Красноярский офис</t>
  </si>
  <si>
    <t>PT-ISIM-PV-SNR-M4-EXT</t>
  </si>
  <si>
    <t>Программное обеспечение PT Industrial Security Incident Manager. Компонент Industrial Security Incident Manager proView Sensor, продление лицензии, обновления в течение 4 (четырёх) месяцев</t>
  </si>
  <si>
    <t>PT-ISIM-PV-SNR-M5-EXT</t>
  </si>
  <si>
    <t>103-123, 125, 136, 166, 786, 787, 788, 788</t>
  </si>
  <si>
    <t>PT-ISIM-PV-SNR-EXT</t>
  </si>
  <si>
    <t>Программное обеспечение PT Industrial Security Incident Manager. Компонент Industrial Security Incident Manager proView Sensor, продление лицензии, обновления в течение 5 (пяти) месяцев</t>
  </si>
  <si>
    <t>Стандартная техническая поддержка на 1 год, на программное обеспечение Innostage Privileged Access Management</t>
  </si>
  <si>
    <t>Программное обеспечение PT Industrial Security Incident Manager. Компонент Industrial Security Incident Manager proView Sensor, продление лицензии, обновления в течение 1 года</t>
  </si>
  <si>
    <t>UG-NGFW-WE-E3000-C1-1Y</t>
  </si>
  <si>
    <t>Продление гарантии для аппаратной платформы UserGate NGFW E3000 на 1 год</t>
  </si>
  <si>
    <t>Номер лицензии:	 
0854-241206-133557-093-1158
0854-241206-081216-510-954</t>
  </si>
  <si>
    <t>Исполнительный аппарат  (продление на 1 год)</t>
  </si>
  <si>
    <t>Исполнительный аппарати и филиалы, включая малые ГЭС (Верхнебалкарская МГЭС, Усть-Джегутинская МГЭС, Барсучковская МГЭС, Зарамагские ГЭС, Нижнебурейская ГЭС, Башенная ГЭС, Черекская ГЭС) (продление)</t>
  </si>
  <si>
    <t>ОПБ, Этап 2 (янв 2028 г.)</t>
  </si>
  <si>
    <t>ОПБ, Этап 1 (4 кв 2027 г.)</t>
  </si>
  <si>
    <t>ТПиР, Этап 1 (4 кв 2027 г.)</t>
  </si>
  <si>
    <t>Поставка 1.
Срок начала поставки: Со дня заключения договора
Срок окончания поставки: В течение 10 (десяти) календарных дней со дня заключения договора
Адрес поставки: 660099, Красноярский край, г. Красноярск, ул. Перенсона, д. 2а</t>
  </si>
  <si>
    <t>Итого программное обеспечение по поставке 1:</t>
  </si>
  <si>
    <t>Итого сертификатов технической поддержки по поставке 1:</t>
  </si>
  <si>
    <t>ИТОГО Поставка 1:</t>
  </si>
  <si>
    <t>Камская ГЭС (продление на 1 год)</t>
  </si>
  <si>
    <t>Волжская ГЭС(продление на 1 год)</t>
  </si>
  <si>
    <t>Воткинская ГЭС  (продление на 1 год)</t>
  </si>
  <si>
    <t>Дагестанский филиал (продление на 1 год)</t>
  </si>
  <si>
    <t>Жигулевская ГЭС (продление на 1 год)</t>
  </si>
  <si>
    <t>Загорская ГАЭС (продление на 1 год)</t>
  </si>
  <si>
    <t>Зейская ГЭС (продление на 1 год)</t>
  </si>
  <si>
    <t>Карачаево-Черкесский филиал (продление на 1 год)</t>
  </si>
  <si>
    <t>Каскад Кубанских ГЭС (продление на 1 год)</t>
  </si>
  <si>
    <t>Каскад Верхневолжских ГЭС (продление на 1 год)</t>
  </si>
  <si>
    <t>Нижегородская ГЭС (продление на 1 год)</t>
  </si>
  <si>
    <t>Саратовская ГЭС (продление на 1 год)</t>
  </si>
  <si>
    <t>Саяно-Шушенская ГЭС (продление на 1 год)</t>
  </si>
  <si>
    <t>Чебоксарская ГЭС(продление на 1 год)</t>
  </si>
  <si>
    <t>Итого программное обеспечение по поставке 2:</t>
  </si>
  <si>
    <t>Итого сертификатов технической поддержки по поставке 2:</t>
  </si>
  <si>
    <t>ИТОГО Поставка 2:</t>
  </si>
  <si>
    <t>Поставка 2.
Срок начала поставки: 10.01.2028
Срок окончания поставки: 24.01.2028
Адрес поставки: 660099, Красноярский край, г. Красноярск, ул. Перенсона, д. 2а</t>
  </si>
  <si>
    <t>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</si>
</sst>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_₽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Verdana"/>
      <family val="2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2"/>
      <color rgb="FF000000"/>
      <name val="Verdana"/>
      <family val="2"/>
      <charset val="204"/>
    </font>
    <font>
      <sz val="10"/>
      <name val="Arial"/>
      <family val="2"/>
      <charset val="1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5" fillId="0" borderId="0"/>
    <xf numFmtId="0" fontId="14" fillId="0" borderId="0" applyNumberFormat="0" applyFill="0" applyBorder="0" applyProtection="0">
      <alignment vertical="top" wrapText="1"/>
    </xf>
    <xf numFmtId="0" fontId="19" fillId="0" borderId="0"/>
    <xf numFmtId="0" fontId="19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 applyBorder="0" applyProtection="0">
      <alignment vertical="top" wrapText="1"/>
    </xf>
    <xf numFmtId="0" fontId="28" fillId="0" borderId="0"/>
    <xf numFmtId="0" fontId="29" fillId="0" borderId="0"/>
    <xf numFmtId="0" fontId="1" fillId="0" borderId="0"/>
  </cellStyleXfs>
  <cellXfs count="266">
    <xf numFmtId="0" fontId="0" fillId="0" borderId="0" xfId="0"/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3" fontId="7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horizontal="right" vertical="top"/>
    </xf>
    <xf numFmtId="0" fontId="8" fillId="5" borderId="0" xfId="0" applyFont="1" applyFill="1" applyAlignment="1">
      <alignment vertical="top"/>
    </xf>
    <xf numFmtId="0" fontId="10" fillId="3" borderId="2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horizontal="left" vertical="top"/>
    </xf>
    <xf numFmtId="0" fontId="10" fillId="4" borderId="3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top"/>
    </xf>
    <xf numFmtId="0" fontId="10" fillId="3" borderId="5" xfId="0" applyFont="1" applyFill="1" applyBorder="1" applyAlignment="1">
      <alignment horizontal="left" vertical="top"/>
    </xf>
    <xf numFmtId="0" fontId="10" fillId="4" borderId="5" xfId="0" applyFont="1" applyFill="1" applyBorder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left" vertical="top"/>
    </xf>
    <xf numFmtId="0" fontId="10" fillId="3" borderId="6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/>
    </xf>
    <xf numFmtId="3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left" vertical="top"/>
    </xf>
    <xf numFmtId="0" fontId="10" fillId="3" borderId="12" xfId="0" applyFont="1" applyFill="1" applyBorder="1" applyAlignment="1">
      <alignment horizontal="left" vertical="top"/>
    </xf>
    <xf numFmtId="0" fontId="8" fillId="8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7" borderId="0" xfId="0" applyFont="1" applyFill="1" applyAlignment="1">
      <alignment vertical="top"/>
    </xf>
    <xf numFmtId="0" fontId="7" fillId="7" borderId="0" xfId="0" applyFont="1" applyFill="1" applyAlignment="1">
      <alignment vertical="top"/>
    </xf>
    <xf numFmtId="0" fontId="7" fillId="8" borderId="0" xfId="0" applyFont="1" applyFill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 applyProtection="1">
      <alignment horizontal="center" vertical="top" wrapText="1"/>
      <protection hidden="1"/>
    </xf>
    <xf numFmtId="0" fontId="8" fillId="0" borderId="1" xfId="2" applyFont="1" applyFill="1" applyBorder="1" applyAlignment="1" applyProtection="1">
      <alignment horizontal="left" vertical="top" wrapText="1"/>
      <protection hidden="1"/>
    </xf>
    <xf numFmtId="1" fontId="8" fillId="0" borderId="1" xfId="2" applyNumberFormat="1" applyFont="1" applyFill="1" applyBorder="1" applyAlignment="1" applyProtection="1">
      <alignment vertical="top" wrapText="1"/>
      <protection hidden="1"/>
    </xf>
    <xf numFmtId="0" fontId="8" fillId="0" borderId="1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4" fontId="7" fillId="0" borderId="7" xfId="0" applyNumberFormat="1" applyFont="1" applyFill="1" applyBorder="1" applyAlignment="1">
      <alignment vertical="top"/>
    </xf>
    <xf numFmtId="9" fontId="7" fillId="0" borderId="1" xfId="0" applyNumberFormat="1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7" fillId="0" borderId="1" xfId="1" applyNumberFormat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center" vertical="top"/>
    </xf>
    <xf numFmtId="0" fontId="7" fillId="0" borderId="2" xfId="1" applyFont="1" applyFill="1" applyBorder="1" applyAlignment="1">
      <alignment horizontal="center" vertical="top"/>
    </xf>
    <xf numFmtId="0" fontId="7" fillId="0" borderId="7" xfId="2" applyFont="1" applyFill="1" applyBorder="1" applyProtection="1">
      <alignment vertical="top" wrapText="1"/>
      <protection hidden="1"/>
    </xf>
    <xf numFmtId="0" fontId="8" fillId="0" borderId="7" xfId="0" applyFont="1" applyFill="1" applyBorder="1" applyAlignment="1">
      <alignment horizontal="justify" vertical="top" wrapText="1"/>
    </xf>
    <xf numFmtId="0" fontId="8" fillId="0" borderId="7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center" vertical="top"/>
    </xf>
    <xf numFmtId="14" fontId="7" fillId="0" borderId="7" xfId="0" applyNumberFormat="1" applyFont="1" applyFill="1" applyBorder="1" applyAlignment="1">
      <alignment horizontal="center" vertical="top"/>
    </xf>
    <xf numFmtId="0" fontId="7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justify" vertical="top" wrapText="1"/>
    </xf>
    <xf numFmtId="14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top"/>
    </xf>
    <xf numFmtId="0" fontId="7" fillId="0" borderId="1" xfId="1" applyFont="1" applyFill="1" applyBorder="1" applyAlignment="1">
      <alignment vertical="top"/>
    </xf>
    <xf numFmtId="0" fontId="16" fillId="0" borderId="1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/>
    </xf>
    <xf numFmtId="0" fontId="7" fillId="0" borderId="1" xfId="2" applyFont="1" applyFill="1" applyBorder="1" applyAlignment="1" applyProtection="1">
      <alignment vertical="top" wrapText="1"/>
      <protection hidden="1"/>
    </xf>
    <xf numFmtId="0" fontId="8" fillId="0" borderId="1" xfId="0" applyFont="1" applyFill="1" applyBorder="1" applyAlignment="1">
      <alignment vertical="top" wrapText="1"/>
    </xf>
    <xf numFmtId="14" fontId="8" fillId="0" borderId="1" xfId="0" applyNumberFormat="1" applyFont="1" applyFill="1" applyBorder="1" applyAlignment="1">
      <alignment horizontal="center" vertical="top" wrapText="1"/>
    </xf>
    <xf numFmtId="14" fontId="7" fillId="0" borderId="6" xfId="0" applyNumberFormat="1" applyFont="1" applyFill="1" applyBorder="1" applyAlignment="1">
      <alignment horizontal="center" vertical="top" wrapText="1"/>
    </xf>
    <xf numFmtId="0" fontId="8" fillId="0" borderId="10" xfId="0" applyFont="1" applyFill="1" applyBorder="1" applyAlignment="1" applyProtection="1">
      <alignment horizontal="center" vertical="top" wrapText="1"/>
      <protection hidden="1"/>
    </xf>
    <xf numFmtId="0" fontId="7" fillId="0" borderId="10" xfId="0" applyFont="1" applyFill="1" applyBorder="1" applyAlignment="1">
      <alignment horizontal="left" vertical="top" wrapText="1"/>
    </xf>
    <xf numFmtId="0" fontId="7" fillId="0" borderId="10" xfId="2" applyFont="1" applyFill="1" applyBorder="1" applyAlignment="1" applyProtection="1">
      <alignment vertical="top" wrapText="1"/>
      <protection hidden="1"/>
    </xf>
    <xf numFmtId="0" fontId="7" fillId="0" borderId="10" xfId="0" applyFont="1" applyFill="1" applyBorder="1" applyAlignment="1">
      <alignment vertical="top" wrapText="1"/>
    </xf>
    <xf numFmtId="0" fontId="7" fillId="0" borderId="10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 wrapText="1"/>
    </xf>
    <xf numFmtId="0" fontId="7" fillId="0" borderId="10" xfId="1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left" vertical="top"/>
    </xf>
    <xf numFmtId="14" fontId="7" fillId="0" borderId="7" xfId="0" applyNumberFormat="1" applyFont="1" applyFill="1" applyBorder="1" applyAlignment="1">
      <alignment horizontal="center" vertical="top" wrapText="1"/>
    </xf>
    <xf numFmtId="14" fontId="7" fillId="0" borderId="8" xfId="0" applyNumberFormat="1" applyFont="1" applyFill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1" xfId="2" applyFont="1" applyFill="1" applyBorder="1" applyAlignment="1" applyProtection="1">
      <alignment horizontal="left" vertical="top" wrapText="1"/>
      <protection hidden="1"/>
    </xf>
    <xf numFmtId="1" fontId="7" fillId="0" borderId="1" xfId="2" applyNumberFormat="1" applyFont="1" applyFill="1" applyBorder="1" applyAlignment="1" applyProtection="1">
      <alignment vertical="top" wrapText="1"/>
      <protection hidden="1"/>
    </xf>
    <xf numFmtId="0" fontId="7" fillId="0" borderId="12" xfId="1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top" wrapText="1"/>
    </xf>
    <xf numFmtId="1" fontId="7" fillId="0" borderId="1" xfId="2" applyNumberFormat="1" applyFont="1" applyFill="1" applyBorder="1" applyProtection="1">
      <alignment vertical="top" wrapText="1"/>
      <protection hidden="1"/>
    </xf>
    <xf numFmtId="0" fontId="8" fillId="0" borderId="10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vertical="top" wrapText="1"/>
    </xf>
    <xf numFmtId="0" fontId="8" fillId="0" borderId="10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13" fillId="0" borderId="1" xfId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7" fillId="0" borderId="1" xfId="0" applyNumberFormat="1" applyFont="1" applyFill="1" applyBorder="1" applyAlignment="1">
      <alignment vertical="top" wrapText="1"/>
    </xf>
    <xf numFmtId="164" fontId="10" fillId="3" borderId="3" xfId="0" applyNumberFormat="1" applyFont="1" applyFill="1" applyBorder="1" applyAlignment="1">
      <alignment horizontal="left" vertical="top"/>
    </xf>
    <xf numFmtId="164" fontId="10" fillId="4" borderId="9" xfId="0" applyNumberFormat="1" applyFont="1" applyFill="1" applyBorder="1" applyAlignment="1">
      <alignment horizontal="left" vertical="top"/>
    </xf>
    <xf numFmtId="14" fontId="7" fillId="0" borderId="12" xfId="0" applyNumberFormat="1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/>
    </xf>
    <xf numFmtId="0" fontId="10" fillId="4" borderId="9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7" fillId="5" borderId="0" xfId="0" applyFont="1" applyFill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11" fillId="3" borderId="3" xfId="0" applyFont="1" applyFill="1" applyBorder="1" applyAlignment="1">
      <alignment horizontal="left" vertical="top"/>
    </xf>
    <xf numFmtId="0" fontId="7" fillId="5" borderId="0" xfId="0" applyFont="1" applyFill="1" applyAlignment="1">
      <alignment vertical="top"/>
    </xf>
    <xf numFmtId="0" fontId="11" fillId="4" borderId="2" xfId="0" applyFont="1" applyFill="1" applyBorder="1" applyAlignment="1">
      <alignment horizontal="left" vertical="top"/>
    </xf>
    <xf numFmtId="0" fontId="11" fillId="4" borderId="3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/>
    </xf>
    <xf numFmtId="0" fontId="11" fillId="4" borderId="9" xfId="0" applyFont="1" applyFill="1" applyBorder="1" applyAlignment="1">
      <alignment horizontal="left" vertical="top"/>
    </xf>
    <xf numFmtId="0" fontId="7" fillId="9" borderId="0" xfId="2" applyFont="1" applyFill="1" applyBorder="1" applyAlignment="1" applyProtection="1">
      <alignment horizontal="left" vertical="top" wrapText="1"/>
      <protection hidden="1"/>
    </xf>
    <xf numFmtId="0" fontId="7" fillId="9" borderId="0" xfId="0" applyFont="1" applyFill="1" applyBorder="1" applyAlignment="1">
      <alignment horizontal="left" vertical="top" wrapText="1"/>
    </xf>
    <xf numFmtId="0" fontId="7" fillId="9" borderId="0" xfId="0" applyFont="1" applyFill="1" applyBorder="1" applyAlignment="1">
      <alignment horizontal="center" vertical="top"/>
    </xf>
    <xf numFmtId="14" fontId="7" fillId="9" borderId="0" xfId="0" applyNumberFormat="1" applyFont="1" applyFill="1" applyBorder="1" applyAlignment="1">
      <alignment horizontal="center" vertical="top"/>
    </xf>
    <xf numFmtId="0" fontId="7" fillId="0" borderId="1" xfId="2" applyFont="1" applyFill="1" applyBorder="1" applyAlignment="1" applyProtection="1">
      <alignment horizontal="right" vertical="top" wrapText="1"/>
      <protection hidden="1"/>
    </xf>
    <xf numFmtId="0" fontId="7" fillId="0" borderId="1" xfId="0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right" vertical="top"/>
    </xf>
    <xf numFmtId="4" fontId="7" fillId="0" borderId="1" xfId="0" applyNumberFormat="1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right" vertical="top"/>
    </xf>
    <xf numFmtId="0" fontId="11" fillId="3" borderId="3" xfId="0" applyFont="1" applyFill="1" applyBorder="1" applyAlignment="1">
      <alignment horizontal="right" vertical="top"/>
    </xf>
    <xf numFmtId="0" fontId="11" fillId="4" borderId="3" xfId="0" applyFont="1" applyFill="1" applyBorder="1" applyAlignment="1">
      <alignment horizontal="right" vertical="top"/>
    </xf>
    <xf numFmtId="4" fontId="11" fillId="3" borderId="3" xfId="0" applyNumberFormat="1" applyFont="1" applyFill="1" applyBorder="1" applyAlignment="1">
      <alignment horizontal="right" vertical="top"/>
    </xf>
    <xf numFmtId="4" fontId="11" fillId="4" borderId="3" xfId="0" applyNumberFormat="1" applyFont="1" applyFill="1" applyBorder="1" applyAlignment="1">
      <alignment horizontal="right" vertical="top"/>
    </xf>
    <xf numFmtId="0" fontId="11" fillId="4" borderId="9" xfId="0" applyFont="1" applyFill="1" applyBorder="1" applyAlignment="1">
      <alignment horizontal="right" vertical="top"/>
    </xf>
    <xf numFmtId="0" fontId="7" fillId="9" borderId="0" xfId="0" applyFont="1" applyFill="1" applyBorder="1" applyAlignment="1">
      <alignment horizontal="right" vertical="top"/>
    </xf>
    <xf numFmtId="0" fontId="7" fillId="5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0" fontId="11" fillId="2" borderId="1" xfId="0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left" vertical="top"/>
    </xf>
    <xf numFmtId="0" fontId="11" fillId="3" borderId="5" xfId="0" applyFont="1" applyFill="1" applyBorder="1" applyAlignment="1">
      <alignment horizontal="left" vertical="top"/>
    </xf>
    <xf numFmtId="0" fontId="11" fillId="4" borderId="2" xfId="0" applyFont="1" applyFill="1" applyBorder="1" applyAlignment="1">
      <alignment horizontal="center" vertical="top"/>
    </xf>
    <xf numFmtId="0" fontId="11" fillId="4" borderId="5" xfId="0" applyFont="1" applyFill="1" applyBorder="1" applyAlignment="1">
      <alignment horizontal="left" vertical="top"/>
    </xf>
    <xf numFmtId="0" fontId="7" fillId="5" borderId="1" xfId="0" applyFont="1" applyFill="1" applyBorder="1" applyAlignment="1" applyProtection="1">
      <alignment horizontal="center" vertical="top" wrapText="1"/>
      <protection hidden="1"/>
    </xf>
    <xf numFmtId="0" fontId="7" fillId="5" borderId="1" xfId="2" applyFont="1" applyFill="1" applyBorder="1" applyAlignment="1" applyProtection="1">
      <alignment horizontal="left" vertical="top" wrapText="1"/>
      <protection hidden="1"/>
    </xf>
    <xf numFmtId="0" fontId="7" fillId="5" borderId="1" xfId="0" applyFont="1" applyFill="1" applyBorder="1" applyAlignment="1">
      <alignment horizontal="left" vertical="top" wrapText="1"/>
    </xf>
    <xf numFmtId="1" fontId="7" fillId="5" borderId="1" xfId="2" applyNumberFormat="1" applyFont="1" applyFill="1" applyBorder="1" applyAlignment="1" applyProtection="1">
      <alignment vertical="top" wrapText="1"/>
      <protection hidden="1"/>
    </xf>
    <xf numFmtId="0" fontId="7" fillId="5" borderId="1" xfId="0" applyFont="1" applyFill="1" applyBorder="1" applyAlignment="1">
      <alignment horizontal="center" vertical="top"/>
    </xf>
    <xf numFmtId="4" fontId="7" fillId="5" borderId="1" xfId="0" applyNumberFormat="1" applyFont="1" applyFill="1" applyBorder="1" applyAlignment="1">
      <alignment horizontal="right" vertical="top"/>
    </xf>
    <xf numFmtId="9" fontId="7" fillId="0" borderId="1" xfId="0" applyNumberFormat="1" applyFont="1" applyBorder="1" applyAlignment="1">
      <alignment horizontal="center" vertical="top"/>
    </xf>
    <xf numFmtId="0" fontId="7" fillId="0" borderId="1" xfId="0" applyFont="1" applyFill="1" applyBorder="1" applyAlignment="1" applyProtection="1">
      <alignment horizontal="center" vertical="top" wrapText="1"/>
      <protection hidden="1"/>
    </xf>
    <xf numFmtId="0" fontId="7" fillId="5" borderId="1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 wrapText="1"/>
    </xf>
    <xf numFmtId="4" fontId="7" fillId="0" borderId="2" xfId="0" applyNumberFormat="1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7" fillId="5" borderId="1" xfId="2" applyFont="1" applyFill="1" applyBorder="1" applyAlignment="1" applyProtection="1">
      <alignment vertical="top" wrapText="1"/>
      <protection hidden="1"/>
    </xf>
    <xf numFmtId="0" fontId="7" fillId="0" borderId="13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right" vertical="top"/>
    </xf>
    <xf numFmtId="0" fontId="7" fillId="5" borderId="10" xfId="0" applyFont="1" applyFill="1" applyBorder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7" fillId="5" borderId="10" xfId="0" applyFont="1" applyFill="1" applyBorder="1" applyAlignment="1" applyProtection="1">
      <alignment horizontal="center" vertical="top" wrapText="1"/>
      <protection hidden="1"/>
    </xf>
    <xf numFmtId="0" fontId="7" fillId="0" borderId="10" xfId="0" applyFont="1" applyBorder="1" applyAlignment="1">
      <alignment horizontal="center" vertical="top"/>
    </xf>
    <xf numFmtId="4" fontId="7" fillId="0" borderId="10" xfId="0" applyNumberFormat="1" applyFont="1" applyBorder="1" applyAlignment="1">
      <alignment horizontal="right" vertical="top"/>
    </xf>
    <xf numFmtId="9" fontId="7" fillId="0" borderId="10" xfId="0" applyNumberFormat="1" applyFont="1" applyBorder="1" applyAlignment="1">
      <alignment horizontal="center" vertical="top"/>
    </xf>
    <xf numFmtId="14" fontId="8" fillId="0" borderId="10" xfId="0" applyNumberFormat="1" applyFont="1" applyFill="1" applyBorder="1" applyAlignment="1">
      <alignment horizontal="center" vertical="top" wrapText="1"/>
    </xf>
    <xf numFmtId="0" fontId="7" fillId="0" borderId="10" xfId="0" applyFont="1" applyFill="1" applyBorder="1" applyAlignment="1" applyProtection="1">
      <alignment horizontal="center" vertical="top" wrapText="1"/>
      <protection hidden="1"/>
    </xf>
    <xf numFmtId="0" fontId="11" fillId="4" borderId="8" xfId="0" applyFont="1" applyFill="1" applyBorder="1" applyAlignment="1">
      <alignment horizontal="center" vertical="top"/>
    </xf>
    <xf numFmtId="0" fontId="11" fillId="4" borderId="14" xfId="0" applyFont="1" applyFill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5" borderId="1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justify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right" vertical="top"/>
    </xf>
    <xf numFmtId="0" fontId="7" fillId="0" borderId="7" xfId="0" applyFont="1" applyBorder="1" applyAlignment="1">
      <alignment horizontal="left" vertical="top" wrapText="1"/>
    </xf>
    <xf numFmtId="0" fontId="7" fillId="0" borderId="15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center" vertical="top"/>
    </xf>
    <xf numFmtId="9" fontId="7" fillId="0" borderId="2" xfId="0" applyNumberFormat="1" applyFont="1" applyBorder="1" applyAlignment="1">
      <alignment horizontal="center" vertical="top"/>
    </xf>
    <xf numFmtId="0" fontId="7" fillId="0" borderId="1" xfId="0" applyFont="1" applyFill="1" applyBorder="1" applyAlignment="1" applyProtection="1">
      <alignment horizontal="left" vertical="top" wrapText="1"/>
      <protection hidden="1"/>
    </xf>
    <xf numFmtId="0" fontId="7" fillId="5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 applyProtection="1">
      <alignment horizontal="right" vertical="top" wrapText="1"/>
      <protection hidden="1"/>
    </xf>
    <xf numFmtId="0" fontId="7" fillId="5" borderId="1" xfId="0" applyFont="1" applyFill="1" applyBorder="1" applyAlignment="1" applyProtection="1">
      <alignment horizontal="right" vertical="top" wrapText="1"/>
      <protection hidden="1"/>
    </xf>
    <xf numFmtId="1" fontId="11" fillId="0" borderId="1" xfId="2" applyNumberFormat="1" applyFont="1" applyFill="1" applyBorder="1" applyAlignment="1" applyProtection="1">
      <alignment horizontal="right" vertical="top" wrapText="1"/>
      <protection hidden="1"/>
    </xf>
    <xf numFmtId="0" fontId="7" fillId="9" borderId="0" xfId="0" applyFont="1" applyFill="1" applyBorder="1" applyAlignment="1" applyProtection="1">
      <alignment horizontal="center" vertical="top" wrapText="1"/>
      <protection hidden="1"/>
    </xf>
    <xf numFmtId="1" fontId="7" fillId="9" borderId="0" xfId="2" applyNumberFormat="1" applyFont="1" applyFill="1" applyBorder="1" applyAlignment="1" applyProtection="1">
      <alignment vertical="top" wrapText="1"/>
      <protection hidden="1"/>
    </xf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right" vertical="top"/>
    </xf>
    <xf numFmtId="0" fontId="7" fillId="0" borderId="10" xfId="0" applyFont="1" applyBorder="1" applyAlignment="1">
      <alignment horizontal="right" vertical="top"/>
    </xf>
    <xf numFmtId="0" fontId="11" fillId="2" borderId="10" xfId="0" applyFont="1" applyFill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right" vertical="top" wrapText="1"/>
    </xf>
    <xf numFmtId="0" fontId="11" fillId="2" borderId="10" xfId="0" applyFont="1" applyFill="1" applyBorder="1" applyAlignment="1">
      <alignment horizontal="right" vertical="top"/>
    </xf>
    <xf numFmtId="0" fontId="6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49" fontId="8" fillId="0" borderId="1" xfId="0" applyNumberFormat="1" applyFont="1" applyFill="1" applyBorder="1" applyAlignment="1">
      <alignment vertical="top" wrapText="1"/>
    </xf>
    <xf numFmtId="0" fontId="7" fillId="0" borderId="18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14" fontId="23" fillId="0" borderId="1" xfId="0" applyNumberFormat="1" applyFont="1" applyFill="1" applyBorder="1" applyAlignment="1">
      <alignment horizontal="center" vertical="top"/>
    </xf>
    <xf numFmtId="14" fontId="23" fillId="0" borderId="1" xfId="0" applyNumberFormat="1" applyFont="1" applyFill="1" applyBorder="1" applyAlignment="1">
      <alignment horizontal="center" vertical="top" wrapText="1"/>
    </xf>
    <xf numFmtId="1" fontId="23" fillId="0" borderId="1" xfId="2" applyNumberFormat="1" applyFont="1" applyFill="1" applyBorder="1" applyProtection="1">
      <alignment vertical="top" wrapText="1"/>
      <protection hidden="1"/>
    </xf>
    <xf numFmtId="0" fontId="24" fillId="4" borderId="3" xfId="0" applyFont="1" applyFill="1" applyBorder="1" applyAlignment="1">
      <alignment horizontal="left" vertical="top"/>
    </xf>
    <xf numFmtId="0" fontId="23" fillId="0" borderId="7" xfId="2" applyFont="1" applyFill="1" applyBorder="1" applyProtection="1">
      <alignment vertical="top" wrapText="1"/>
      <protection hidden="1"/>
    </xf>
    <xf numFmtId="4" fontId="7" fillId="0" borderId="1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9" fontId="7" fillId="0" borderId="1" xfId="0" applyNumberFormat="1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top" wrapText="1"/>
    </xf>
    <xf numFmtId="0" fontId="22" fillId="0" borderId="1" xfId="2" applyFont="1" applyFill="1" applyBorder="1" applyAlignment="1" applyProtection="1">
      <alignment horizontal="left" vertical="top" wrapText="1"/>
      <protection hidden="1"/>
    </xf>
    <xf numFmtId="0" fontId="8" fillId="0" borderId="1" xfId="2" applyFont="1" applyFill="1" applyBorder="1" applyProtection="1">
      <alignment vertical="top" wrapText="1"/>
      <protection hidden="1"/>
    </xf>
    <xf numFmtId="14" fontId="8" fillId="0" borderId="7" xfId="0" applyNumberFormat="1" applyFont="1" applyFill="1" applyBorder="1" applyAlignment="1">
      <alignment horizontal="center" vertical="top"/>
    </xf>
    <xf numFmtId="14" fontId="8" fillId="0" borderId="2" xfId="0" applyNumberFormat="1" applyFont="1" applyFill="1" applyBorder="1" applyAlignment="1">
      <alignment horizontal="center" vertical="top" wrapText="1"/>
    </xf>
    <xf numFmtId="4" fontId="18" fillId="6" borderId="1" xfId="0" applyNumberFormat="1" applyFont="1" applyFill="1" applyBorder="1" applyAlignment="1">
      <alignment horizontal="right" vertical="top"/>
    </xf>
    <xf numFmtId="0" fontId="8" fillId="0" borderId="4" xfId="0" applyFont="1" applyFill="1" applyBorder="1" applyAlignment="1" applyProtection="1">
      <alignment horizontal="center" vertical="top" wrapText="1"/>
      <protection hidden="1"/>
    </xf>
    <xf numFmtId="0" fontId="8" fillId="0" borderId="1" xfId="15" applyFont="1" applyFill="1" applyBorder="1" applyAlignment="1">
      <alignment vertical="top" wrapText="1"/>
    </xf>
    <xf numFmtId="4" fontId="18" fillId="6" borderId="3" xfId="0" applyNumberFormat="1" applyFont="1" applyFill="1" applyBorder="1" applyAlignment="1">
      <alignment horizontal="right" vertical="top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" fontId="30" fillId="6" borderId="1" xfId="0" applyNumberFormat="1" applyFont="1" applyFill="1" applyBorder="1" applyAlignment="1">
      <alignment horizontal="right" vertical="top"/>
    </xf>
    <xf numFmtId="4" fontId="18" fillId="6" borderId="2" xfId="0" applyNumberFormat="1" applyFont="1" applyFill="1" applyBorder="1" applyAlignment="1">
      <alignment vertical="top"/>
    </xf>
    <xf numFmtId="4" fontId="18" fillId="6" borderId="3" xfId="0" applyNumberFormat="1" applyFont="1" applyFill="1" applyBorder="1" applyAlignment="1">
      <alignment vertical="top"/>
    </xf>
    <xf numFmtId="0" fontId="31" fillId="0" borderId="0" xfId="0" applyFont="1" applyAlignment="1">
      <alignment vertical="top"/>
    </xf>
    <xf numFmtId="4" fontId="18" fillId="6" borderId="2" xfId="0" applyNumberFormat="1" applyFont="1" applyFill="1" applyBorder="1" applyAlignment="1">
      <alignment horizontal="center" vertical="top"/>
    </xf>
    <xf numFmtId="4" fontId="18" fillId="6" borderId="3" xfId="0" applyNumberFormat="1" applyFont="1" applyFill="1" applyBorder="1" applyAlignment="1">
      <alignment horizontal="center" vertical="top"/>
    </xf>
    <xf numFmtId="14" fontId="8" fillId="0" borderId="1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wrapText="1"/>
    </xf>
    <xf numFmtId="14" fontId="8" fillId="0" borderId="1" xfId="0" applyNumberFormat="1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0" fontId="18" fillId="6" borderId="2" xfId="1" applyFont="1" applyFill="1" applyBorder="1" applyAlignment="1">
      <alignment horizontal="right" vertical="top"/>
    </xf>
    <xf numFmtId="0" fontId="18" fillId="6" borderId="3" xfId="1" applyFont="1" applyFill="1" applyBorder="1" applyAlignment="1">
      <alignment horizontal="right" vertical="top"/>
    </xf>
    <xf numFmtId="0" fontId="18" fillId="6" borderId="5" xfId="1" applyFont="1" applyFill="1" applyBorder="1" applyAlignment="1">
      <alignment horizontal="right" vertical="top"/>
    </xf>
    <xf numFmtId="0" fontId="18" fillId="6" borderId="6" xfId="1" applyFont="1" applyFill="1" applyBorder="1" applyAlignment="1">
      <alignment horizontal="right" vertical="top"/>
    </xf>
    <xf numFmtId="0" fontId="18" fillId="6" borderId="4" xfId="1" applyFont="1" applyFill="1" applyBorder="1" applyAlignment="1">
      <alignment horizontal="right" vertical="top"/>
    </xf>
    <xf numFmtId="0" fontId="18" fillId="6" borderId="12" xfId="1" applyFont="1" applyFill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18" fillId="10" borderId="2" xfId="0" applyFont="1" applyFill="1" applyBorder="1" applyAlignment="1">
      <alignment horizontal="center" vertical="top"/>
    </xf>
    <xf numFmtId="0" fontId="18" fillId="10" borderId="3" xfId="0" applyFont="1" applyFill="1" applyBorder="1" applyAlignment="1">
      <alignment horizontal="center" vertical="top"/>
    </xf>
    <xf numFmtId="0" fontId="18" fillId="10" borderId="5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 applyProtection="1">
      <alignment horizontal="right" vertical="top" wrapText="1"/>
      <protection hidden="1"/>
    </xf>
    <xf numFmtId="0" fontId="11" fillId="0" borderId="3" xfId="0" applyFont="1" applyFill="1" applyBorder="1" applyAlignment="1" applyProtection="1">
      <alignment horizontal="right" vertical="top" wrapText="1"/>
      <protection hidden="1"/>
    </xf>
    <xf numFmtId="0" fontId="11" fillId="0" borderId="5" xfId="0" applyFont="1" applyFill="1" applyBorder="1" applyAlignment="1" applyProtection="1">
      <alignment horizontal="right" vertical="top" wrapText="1"/>
      <protection hidden="1"/>
    </xf>
    <xf numFmtId="0" fontId="17" fillId="0" borderId="2" xfId="0" applyFont="1" applyFill="1" applyBorder="1" applyAlignment="1" applyProtection="1">
      <alignment horizontal="right" vertical="top" wrapText="1"/>
      <protection hidden="1"/>
    </xf>
    <xf numFmtId="0" fontId="17" fillId="0" borderId="3" xfId="0" applyFont="1" applyFill="1" applyBorder="1" applyAlignment="1" applyProtection="1">
      <alignment horizontal="right" vertical="top" wrapText="1"/>
      <protection hidden="1"/>
    </xf>
    <xf numFmtId="0" fontId="17" fillId="0" borderId="5" xfId="0" applyFont="1" applyFill="1" applyBorder="1" applyAlignment="1" applyProtection="1">
      <alignment horizontal="right" vertical="top" wrapText="1"/>
      <protection hidden="1"/>
    </xf>
    <xf numFmtId="4" fontId="7" fillId="0" borderId="7" xfId="0" applyNumberFormat="1" applyFont="1" applyFill="1" applyBorder="1" applyAlignment="1">
      <alignment horizontal="right" vertical="top"/>
    </xf>
  </cellXfs>
  <cellStyles count="20">
    <cellStyle name="Normal" xfId="4"/>
    <cellStyle name="Обычный" xfId="0" builtinId="0"/>
    <cellStyle name="Обычный 10" xfId="19"/>
    <cellStyle name="Обычный 2" xfId="1"/>
    <cellStyle name="Обычный 2 2" xfId="15"/>
    <cellStyle name="Обычный 3" xfId="2"/>
    <cellStyle name="Обычный 3 2" xfId="16"/>
    <cellStyle name="Обычный 4" xfId="3"/>
    <cellStyle name="Обычный 4 2" xfId="17"/>
    <cellStyle name="Обычный 5" xfId="5"/>
    <cellStyle name="Обычный 6" xfId="6"/>
    <cellStyle name="Обычный 6 2" xfId="10"/>
    <cellStyle name="Обычный 7" xfId="7"/>
    <cellStyle name="Обычный 7 2" xfId="11"/>
    <cellStyle name="Обычный 8" xfId="14"/>
    <cellStyle name="Обычный 9" xfId="18"/>
    <cellStyle name="Процентный 2" xfId="9"/>
    <cellStyle name="Процентный 2 2" xfId="13"/>
    <cellStyle name="Финансовый 2" xfId="8"/>
    <cellStyle name="Финансовый 2 2" xfId="12"/>
  </cellStyles>
  <dxfs count="0"/>
  <tableStyles count="0" defaultTableStyle="TableStyleMedium2" defaultPivotStyle="PivotStyleLight16"/>
  <colors>
    <mruColors>
      <color rgb="FFFF33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H204"/>
  <sheetViews>
    <sheetView tabSelected="1" view="pageBreakPreview" zoomScaleNormal="100" zoomScaleSheetLayoutView="100" workbookViewId="0">
      <pane ySplit="3" topLeftCell="A181" activePane="bottomLeft" state="frozen"/>
      <selection activeCell="D165" sqref="D165"/>
      <selection pane="bottomLeft" activeCell="V1" sqref="S1:V1048576"/>
    </sheetView>
  </sheetViews>
  <sheetFormatPr defaultColWidth="9.140625" defaultRowHeight="12.75" x14ac:dyDescent="0.25"/>
  <cols>
    <col min="1" max="1" width="8" style="20" customWidth="1"/>
    <col min="2" max="2" width="15.140625" style="20" customWidth="1"/>
    <col min="3" max="3" width="33.5703125" style="17" customWidth="1"/>
    <col min="4" max="4" width="36.28515625" style="21" customWidth="1"/>
    <col min="5" max="5" width="50.7109375" style="17" customWidth="1"/>
    <col min="6" max="6" width="53.7109375" style="1" customWidth="1"/>
    <col min="7" max="7" width="25.7109375" style="2" customWidth="1"/>
    <col min="8" max="8" width="35.5703125" style="8" customWidth="1"/>
    <col min="9" max="9" width="6.7109375" style="20" customWidth="1"/>
    <col min="10" max="10" width="7.7109375" style="20" customWidth="1"/>
    <col min="11" max="12" width="16.7109375" style="10" customWidth="1"/>
    <col min="13" max="13" width="15.7109375" style="9" customWidth="1"/>
    <col min="14" max="15" width="16.7109375" style="10" customWidth="1"/>
    <col min="16" max="17" width="10.7109375" style="7" customWidth="1"/>
    <col min="18" max="18" width="10.7109375" style="2" customWidth="1"/>
    <col min="19" max="19" width="13.85546875" style="2" hidden="1" customWidth="1"/>
    <col min="20" max="20" width="10.7109375" style="2" hidden="1" customWidth="1"/>
    <col min="21" max="21" width="18.28515625" style="10" hidden="1" customWidth="1"/>
    <col min="22" max="22" width="30.140625" style="2" hidden="1" customWidth="1"/>
    <col min="23" max="16384" width="9.140625" style="17"/>
  </cols>
  <sheetData>
    <row r="1" spans="1:22" s="3" customFormat="1" ht="15.75" x14ac:dyDescent="0.2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pans="1:22" s="3" customFormat="1" ht="15.75" x14ac:dyDescent="0.25">
      <c r="A2" s="4"/>
      <c r="B2" s="4"/>
      <c r="C2" s="5"/>
      <c r="D2" s="5"/>
      <c r="E2" s="5"/>
      <c r="F2" s="6"/>
      <c r="G2" s="7"/>
      <c r="H2" s="8"/>
      <c r="I2" s="8"/>
      <c r="J2" s="249" t="s">
        <v>466</v>
      </c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1"/>
    </row>
    <row r="3" spans="1:22" s="103" customFormat="1" ht="117" customHeight="1" x14ac:dyDescent="0.25">
      <c r="A3" s="29" t="s">
        <v>1</v>
      </c>
      <c r="B3" s="29" t="s">
        <v>239</v>
      </c>
      <c r="C3" s="28" t="s">
        <v>225</v>
      </c>
      <c r="D3" s="28" t="s">
        <v>2</v>
      </c>
      <c r="E3" s="28" t="s">
        <v>3</v>
      </c>
      <c r="F3" s="30" t="s">
        <v>8</v>
      </c>
      <c r="G3" s="102" t="s">
        <v>425</v>
      </c>
      <c r="H3" s="31" t="s">
        <v>10</v>
      </c>
      <c r="I3" s="29" t="s">
        <v>4</v>
      </c>
      <c r="J3" s="28" t="s">
        <v>5</v>
      </c>
      <c r="K3" s="31" t="s">
        <v>11</v>
      </c>
      <c r="L3" s="31" t="s">
        <v>12</v>
      </c>
      <c r="M3" s="27" t="s">
        <v>194</v>
      </c>
      <c r="N3" s="29" t="s">
        <v>583</v>
      </c>
      <c r="O3" s="31" t="s">
        <v>13</v>
      </c>
      <c r="P3" s="32" t="s">
        <v>6</v>
      </c>
      <c r="Q3" s="32" t="s">
        <v>7</v>
      </c>
      <c r="R3" s="32" t="s">
        <v>9</v>
      </c>
      <c r="S3" s="32" t="s">
        <v>236</v>
      </c>
      <c r="T3" s="32" t="s">
        <v>235</v>
      </c>
      <c r="U3" s="31" t="s">
        <v>237</v>
      </c>
      <c r="V3" s="32" t="s">
        <v>238</v>
      </c>
    </row>
    <row r="4" spans="1:22" s="103" customFormat="1" ht="63.75" customHeight="1" x14ac:dyDescent="0.25">
      <c r="A4" s="252" t="s">
        <v>614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29"/>
      <c r="S4" s="229"/>
      <c r="T4" s="229"/>
      <c r="U4" s="228"/>
      <c r="V4" s="229"/>
    </row>
    <row r="5" spans="1:22" s="11" customFormat="1" ht="12.75" customHeight="1" x14ac:dyDescent="0.25">
      <c r="A5" s="22" t="s">
        <v>19</v>
      </c>
      <c r="B5" s="23"/>
      <c r="C5" s="23"/>
      <c r="D5" s="23"/>
      <c r="E5" s="23"/>
      <c r="F5" s="22"/>
      <c r="G5" s="23"/>
      <c r="H5" s="25"/>
      <c r="I5" s="23"/>
      <c r="J5" s="23"/>
      <c r="K5" s="23"/>
      <c r="L5" s="23"/>
      <c r="M5" s="23"/>
      <c r="N5" s="22"/>
      <c r="O5" s="23"/>
      <c r="P5" s="23"/>
      <c r="Q5" s="23"/>
      <c r="R5" s="23"/>
      <c r="S5" s="23"/>
      <c r="T5" s="23"/>
      <c r="U5" s="23"/>
      <c r="V5" s="23"/>
    </row>
    <row r="6" spans="1:22" s="3" customFormat="1" ht="12.75" customHeight="1" x14ac:dyDescent="0.25">
      <c r="A6" s="24"/>
      <c r="B6" s="108"/>
      <c r="C6" s="15" t="s">
        <v>31</v>
      </c>
      <c r="D6" s="15"/>
      <c r="E6" s="15"/>
      <c r="F6" s="15"/>
      <c r="G6" s="15"/>
      <c r="H6" s="26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51" customHeight="1" x14ac:dyDescent="0.25">
      <c r="A7" s="69">
        <v>1</v>
      </c>
      <c r="B7" s="43" t="s">
        <v>244</v>
      </c>
      <c r="C7" s="16" t="s">
        <v>294</v>
      </c>
      <c r="D7" s="16" t="s">
        <v>20</v>
      </c>
      <c r="E7" s="16" t="s">
        <v>565</v>
      </c>
      <c r="F7" s="42" t="s">
        <v>16</v>
      </c>
      <c r="G7" s="49" t="s">
        <v>21</v>
      </c>
      <c r="H7" s="104" t="s">
        <v>560</v>
      </c>
      <c r="I7" s="46" t="s">
        <v>15</v>
      </c>
      <c r="J7" s="72">
        <v>6</v>
      </c>
      <c r="K7" s="216"/>
      <c r="L7" s="265">
        <f>ROUND(K7*J7,2)</f>
        <v>0</v>
      </c>
      <c r="M7" s="218" t="s">
        <v>636</v>
      </c>
      <c r="N7" s="50">
        <v>0</v>
      </c>
      <c r="O7" s="50">
        <f>L7+N7</f>
        <v>0</v>
      </c>
      <c r="P7" s="52">
        <v>46631</v>
      </c>
      <c r="Q7" s="52">
        <v>46996</v>
      </c>
      <c r="R7" s="53" t="s">
        <v>33</v>
      </c>
      <c r="S7" s="53" t="s">
        <v>198</v>
      </c>
      <c r="T7" s="53" t="s">
        <v>204</v>
      </c>
      <c r="U7" s="50" t="s">
        <v>467</v>
      </c>
      <c r="V7" s="63" t="s">
        <v>612</v>
      </c>
    </row>
    <row r="8" spans="1:22" ht="51" customHeight="1" x14ac:dyDescent="0.25">
      <c r="A8" s="46">
        <f>A7+1</f>
        <v>2</v>
      </c>
      <c r="B8" s="43" t="s">
        <v>244</v>
      </c>
      <c r="C8" s="16" t="s">
        <v>286</v>
      </c>
      <c r="D8" s="16" t="s">
        <v>20</v>
      </c>
      <c r="E8" s="16" t="s">
        <v>561</v>
      </c>
      <c r="F8" s="42" t="s">
        <v>16</v>
      </c>
      <c r="G8" s="49" t="s">
        <v>21</v>
      </c>
      <c r="H8" s="104" t="s">
        <v>293</v>
      </c>
      <c r="I8" s="46" t="s">
        <v>15</v>
      </c>
      <c r="J8" s="72">
        <v>13</v>
      </c>
      <c r="K8" s="216"/>
      <c r="L8" s="265">
        <f t="shared" ref="L8:L9" si="0">ROUND(K8*J8,2)</f>
        <v>0</v>
      </c>
      <c r="M8" s="218" t="s">
        <v>636</v>
      </c>
      <c r="N8" s="50">
        <v>0</v>
      </c>
      <c r="O8" s="50">
        <f t="shared" ref="O8:O9" si="1">L8+N8</f>
        <v>0</v>
      </c>
      <c r="P8" s="52">
        <v>46631</v>
      </c>
      <c r="Q8" s="52">
        <v>46996</v>
      </c>
      <c r="R8" s="53" t="s">
        <v>33</v>
      </c>
      <c r="S8" s="53" t="s">
        <v>198</v>
      </c>
      <c r="T8" s="53" t="s">
        <v>204</v>
      </c>
      <c r="U8" s="50" t="s">
        <v>467</v>
      </c>
      <c r="V8" s="63" t="s">
        <v>612</v>
      </c>
    </row>
    <row r="9" spans="1:22" ht="51" customHeight="1" x14ac:dyDescent="0.25">
      <c r="A9" s="46">
        <f>A8+1</f>
        <v>3</v>
      </c>
      <c r="B9" s="43" t="s">
        <v>244</v>
      </c>
      <c r="C9" s="16" t="s">
        <v>513</v>
      </c>
      <c r="D9" s="16" t="s">
        <v>20</v>
      </c>
      <c r="E9" s="16" t="s">
        <v>562</v>
      </c>
      <c r="F9" s="217" t="s">
        <v>16</v>
      </c>
      <c r="G9" s="49" t="s">
        <v>21</v>
      </c>
      <c r="H9" s="65" t="s">
        <v>18</v>
      </c>
      <c r="I9" s="46" t="s">
        <v>15</v>
      </c>
      <c r="J9" s="72">
        <v>1</v>
      </c>
      <c r="K9" s="216"/>
      <c r="L9" s="265">
        <f t="shared" si="0"/>
        <v>0</v>
      </c>
      <c r="M9" s="218" t="s">
        <v>636</v>
      </c>
      <c r="N9" s="50">
        <v>0</v>
      </c>
      <c r="O9" s="50">
        <f t="shared" si="1"/>
        <v>0</v>
      </c>
      <c r="P9" s="52">
        <v>46631</v>
      </c>
      <c r="Q9" s="52">
        <v>46996</v>
      </c>
      <c r="R9" s="53" t="s">
        <v>33</v>
      </c>
      <c r="S9" s="53" t="s">
        <v>198</v>
      </c>
      <c r="T9" s="53" t="s">
        <v>204</v>
      </c>
      <c r="U9" s="50" t="s">
        <v>467</v>
      </c>
      <c r="V9" s="63" t="s">
        <v>612</v>
      </c>
    </row>
    <row r="10" spans="1:22" s="11" customFormat="1" ht="12.75" customHeight="1" x14ac:dyDescent="0.25">
      <c r="A10" s="22" t="s">
        <v>312</v>
      </c>
      <c r="B10" s="23"/>
      <c r="C10" s="23"/>
      <c r="D10" s="23"/>
      <c r="E10" s="23"/>
      <c r="F10" s="22"/>
      <c r="G10" s="23"/>
      <c r="H10" s="25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s="3" customFormat="1" ht="12.75" customHeight="1" x14ac:dyDescent="0.25">
      <c r="A11" s="24"/>
      <c r="B11" s="108"/>
      <c r="C11" s="14" t="s">
        <v>609</v>
      </c>
      <c r="D11" s="15"/>
      <c r="E11" s="15"/>
      <c r="F11" s="15"/>
      <c r="G11" s="15"/>
      <c r="H11" s="26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51" customHeight="1" x14ac:dyDescent="0.25">
      <c r="A12" s="43">
        <f>A9+1</f>
        <v>4</v>
      </c>
      <c r="B12" s="43" t="s">
        <v>318</v>
      </c>
      <c r="C12" s="16" t="s">
        <v>314</v>
      </c>
      <c r="D12" s="16" t="s">
        <v>20</v>
      </c>
      <c r="E12" s="112" t="s">
        <v>563</v>
      </c>
      <c r="F12" s="42" t="s">
        <v>16</v>
      </c>
      <c r="G12" s="49" t="s">
        <v>311</v>
      </c>
      <c r="H12" s="110" t="s">
        <v>316</v>
      </c>
      <c r="I12" s="46" t="s">
        <v>15</v>
      </c>
      <c r="J12" s="111">
        <v>2</v>
      </c>
      <c r="K12" s="216"/>
      <c r="L12" s="265">
        <f t="shared" ref="L12:L13" si="2">ROUND(K12*J12,2)</f>
        <v>0</v>
      </c>
      <c r="M12" s="218" t="s">
        <v>636</v>
      </c>
      <c r="N12" s="50">
        <v>0</v>
      </c>
      <c r="O12" s="50">
        <f t="shared" ref="O12:O13" si="3">L12+N12</f>
        <v>0</v>
      </c>
      <c r="P12" s="52">
        <v>46631</v>
      </c>
      <c r="Q12" s="52">
        <v>46996</v>
      </c>
      <c r="R12" s="53" t="s">
        <v>33</v>
      </c>
      <c r="S12" s="53" t="s">
        <v>198</v>
      </c>
      <c r="T12" s="53" t="s">
        <v>204</v>
      </c>
      <c r="U12" s="50" t="s">
        <v>467</v>
      </c>
      <c r="V12" s="63" t="s">
        <v>612</v>
      </c>
    </row>
    <row r="13" spans="1:22" ht="63.75" customHeight="1" x14ac:dyDescent="0.25">
      <c r="A13" s="46">
        <f t="shared" ref="A13" si="4">A12+1</f>
        <v>5</v>
      </c>
      <c r="B13" s="43" t="s">
        <v>318</v>
      </c>
      <c r="C13" s="16" t="s">
        <v>315</v>
      </c>
      <c r="D13" s="16" t="s">
        <v>20</v>
      </c>
      <c r="E13" s="112" t="s">
        <v>564</v>
      </c>
      <c r="F13" s="42" t="s">
        <v>16</v>
      </c>
      <c r="G13" s="49" t="s">
        <v>311</v>
      </c>
      <c r="H13" s="110" t="s">
        <v>317</v>
      </c>
      <c r="I13" s="46" t="s">
        <v>15</v>
      </c>
      <c r="J13" s="111">
        <v>2</v>
      </c>
      <c r="K13" s="216"/>
      <c r="L13" s="265">
        <f t="shared" si="2"/>
        <v>0</v>
      </c>
      <c r="M13" s="218" t="s">
        <v>636</v>
      </c>
      <c r="N13" s="50">
        <v>0</v>
      </c>
      <c r="O13" s="50">
        <f t="shared" si="3"/>
        <v>0</v>
      </c>
      <c r="P13" s="52">
        <v>46631</v>
      </c>
      <c r="Q13" s="52">
        <v>46996</v>
      </c>
      <c r="R13" s="53" t="s">
        <v>33</v>
      </c>
      <c r="S13" s="53" t="s">
        <v>198</v>
      </c>
      <c r="T13" s="53" t="s">
        <v>204</v>
      </c>
      <c r="U13" s="50" t="s">
        <v>467</v>
      </c>
      <c r="V13" s="63" t="s">
        <v>612</v>
      </c>
    </row>
    <row r="14" spans="1:22" s="11" customFormat="1" ht="12.75" customHeight="1" x14ac:dyDescent="0.25">
      <c r="A14" s="22" t="s">
        <v>278</v>
      </c>
      <c r="B14" s="23"/>
      <c r="C14" s="23"/>
      <c r="D14" s="23"/>
      <c r="E14" s="23"/>
      <c r="F14" s="22"/>
      <c r="G14" s="23"/>
      <c r="H14" s="25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s="3" customFormat="1" ht="12.75" customHeight="1" x14ac:dyDescent="0.25">
      <c r="A15" s="24"/>
      <c r="B15" s="108"/>
      <c r="C15" s="15" t="s">
        <v>60</v>
      </c>
      <c r="D15" s="15"/>
      <c r="E15" s="15"/>
      <c r="F15" s="15"/>
      <c r="G15" s="15"/>
      <c r="H15" s="26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63.75" customHeight="1" x14ac:dyDescent="0.25">
      <c r="A16" s="43">
        <f>A13+1</f>
        <v>6</v>
      </c>
      <c r="B16" s="43" t="s">
        <v>279</v>
      </c>
      <c r="C16" s="16" t="s">
        <v>283</v>
      </c>
      <c r="D16" s="16" t="s">
        <v>20</v>
      </c>
      <c r="E16" s="112" t="s">
        <v>577</v>
      </c>
      <c r="F16" s="42" t="s">
        <v>16</v>
      </c>
      <c r="G16" s="49"/>
      <c r="H16" s="110" t="s">
        <v>280</v>
      </c>
      <c r="I16" s="46" t="s">
        <v>15</v>
      </c>
      <c r="J16" s="111">
        <v>2</v>
      </c>
      <c r="K16" s="216"/>
      <c r="L16" s="265">
        <f t="shared" ref="L16:L18" si="5">ROUND(K16*J16,2)</f>
        <v>0</v>
      </c>
      <c r="M16" s="218" t="s">
        <v>636</v>
      </c>
      <c r="N16" s="50">
        <v>0</v>
      </c>
      <c r="O16" s="50">
        <f t="shared" ref="O16:O18" si="6">L16+N16</f>
        <v>0</v>
      </c>
      <c r="P16" s="52">
        <v>46631</v>
      </c>
      <c r="Q16" s="52">
        <v>46996</v>
      </c>
      <c r="R16" s="53" t="s">
        <v>33</v>
      </c>
      <c r="S16" s="53" t="s">
        <v>198</v>
      </c>
      <c r="T16" s="53" t="s">
        <v>204</v>
      </c>
      <c r="U16" s="50" t="s">
        <v>467</v>
      </c>
      <c r="V16" s="63" t="s">
        <v>612</v>
      </c>
    </row>
    <row r="17" spans="1:22" ht="63.75" customHeight="1" x14ac:dyDescent="0.25">
      <c r="A17" s="46">
        <f t="shared" ref="A17:A18" si="7">A16+1</f>
        <v>7</v>
      </c>
      <c r="B17" s="43" t="s">
        <v>279</v>
      </c>
      <c r="C17" s="16" t="s">
        <v>284</v>
      </c>
      <c r="D17" s="16" t="s">
        <v>20</v>
      </c>
      <c r="E17" s="112" t="s">
        <v>575</v>
      </c>
      <c r="F17" s="42" t="s">
        <v>16</v>
      </c>
      <c r="G17" s="49"/>
      <c r="H17" s="110" t="s">
        <v>281</v>
      </c>
      <c r="I17" s="46" t="s">
        <v>15</v>
      </c>
      <c r="J17" s="111">
        <v>2</v>
      </c>
      <c r="K17" s="216"/>
      <c r="L17" s="265">
        <f t="shared" si="5"/>
        <v>0</v>
      </c>
      <c r="M17" s="218" t="s">
        <v>636</v>
      </c>
      <c r="N17" s="50">
        <v>0</v>
      </c>
      <c r="O17" s="50">
        <f t="shared" si="6"/>
        <v>0</v>
      </c>
      <c r="P17" s="52">
        <v>46631</v>
      </c>
      <c r="Q17" s="52">
        <v>46996</v>
      </c>
      <c r="R17" s="53" t="s">
        <v>33</v>
      </c>
      <c r="S17" s="53" t="s">
        <v>198</v>
      </c>
      <c r="T17" s="53" t="s">
        <v>204</v>
      </c>
      <c r="U17" s="50" t="s">
        <v>467</v>
      </c>
      <c r="V17" s="63" t="s">
        <v>612</v>
      </c>
    </row>
    <row r="18" spans="1:22" ht="63.75" customHeight="1" x14ac:dyDescent="0.25">
      <c r="A18" s="46">
        <f t="shared" si="7"/>
        <v>8</v>
      </c>
      <c r="B18" s="43" t="s">
        <v>279</v>
      </c>
      <c r="C18" s="16" t="s">
        <v>285</v>
      </c>
      <c r="D18" s="16" t="s">
        <v>20</v>
      </c>
      <c r="E18" s="112" t="s">
        <v>576</v>
      </c>
      <c r="F18" s="42" t="s">
        <v>16</v>
      </c>
      <c r="G18" s="49"/>
      <c r="H18" s="110" t="s">
        <v>282</v>
      </c>
      <c r="I18" s="46" t="s">
        <v>15</v>
      </c>
      <c r="J18" s="111">
        <v>2</v>
      </c>
      <c r="K18" s="216"/>
      <c r="L18" s="265">
        <f t="shared" si="5"/>
        <v>0</v>
      </c>
      <c r="M18" s="218" t="s">
        <v>636</v>
      </c>
      <c r="N18" s="50">
        <v>0</v>
      </c>
      <c r="O18" s="50">
        <f t="shared" si="6"/>
        <v>0</v>
      </c>
      <c r="P18" s="52">
        <v>46631</v>
      </c>
      <c r="Q18" s="52">
        <v>46996</v>
      </c>
      <c r="R18" s="53" t="s">
        <v>33</v>
      </c>
      <c r="S18" s="53" t="s">
        <v>198</v>
      </c>
      <c r="T18" s="53" t="s">
        <v>204</v>
      </c>
      <c r="U18" s="50" t="s">
        <v>467</v>
      </c>
      <c r="V18" s="63" t="s">
        <v>612</v>
      </c>
    </row>
    <row r="19" spans="1:22" s="11" customFormat="1" ht="12.75" customHeight="1" x14ac:dyDescent="0.25">
      <c r="A19" s="22" t="s">
        <v>274</v>
      </c>
      <c r="B19" s="23"/>
      <c r="C19" s="23"/>
      <c r="D19" s="23"/>
      <c r="E19" s="23"/>
      <c r="F19" s="22"/>
      <c r="G19" s="23"/>
      <c r="H19" s="25"/>
      <c r="I19" s="23"/>
      <c r="J19" s="23"/>
      <c r="K19" s="23"/>
      <c r="L19" s="23"/>
      <c r="M19" s="23"/>
      <c r="N19" s="22"/>
      <c r="O19" s="23"/>
      <c r="P19" s="23"/>
      <c r="Q19" s="23"/>
      <c r="R19" s="23"/>
      <c r="S19" s="23"/>
      <c r="T19" s="23"/>
      <c r="U19" s="23"/>
      <c r="V19" s="23"/>
    </row>
    <row r="20" spans="1:22" s="3" customFormat="1" ht="12.75" customHeight="1" x14ac:dyDescent="0.25">
      <c r="A20" s="24"/>
      <c r="B20" s="108"/>
      <c r="C20" s="15" t="s">
        <v>610</v>
      </c>
      <c r="D20" s="15"/>
      <c r="E20" s="15"/>
      <c r="F20" s="15"/>
      <c r="G20" s="15"/>
      <c r="H20" s="26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66" customHeight="1" x14ac:dyDescent="0.25">
      <c r="A21" s="43">
        <f>A18+1</f>
        <v>9</v>
      </c>
      <c r="B21" s="43" t="s">
        <v>275</v>
      </c>
      <c r="C21" s="16" t="s">
        <v>514</v>
      </c>
      <c r="D21" s="16" t="s">
        <v>20</v>
      </c>
      <c r="E21" s="16" t="s">
        <v>517</v>
      </c>
      <c r="F21" s="217" t="s">
        <v>16</v>
      </c>
      <c r="G21" s="49" t="s">
        <v>277</v>
      </c>
      <c r="H21" s="70" t="s">
        <v>276</v>
      </c>
      <c r="I21" s="46" t="s">
        <v>15</v>
      </c>
      <c r="J21" s="46">
        <v>1</v>
      </c>
      <c r="K21" s="216"/>
      <c r="L21" s="265">
        <f t="shared" ref="L21:L26" si="8">ROUND(K21*J21,2)</f>
        <v>0</v>
      </c>
      <c r="M21" s="218" t="s">
        <v>636</v>
      </c>
      <c r="N21" s="50">
        <v>0</v>
      </c>
      <c r="O21" s="50">
        <f t="shared" ref="O21:O26" si="9">L21+N21</f>
        <v>0</v>
      </c>
      <c r="P21" s="236">
        <v>46752</v>
      </c>
      <c r="Q21" s="236">
        <v>47116</v>
      </c>
      <c r="R21" s="53" t="s">
        <v>33</v>
      </c>
      <c r="S21" s="53" t="s">
        <v>198</v>
      </c>
      <c r="T21" s="53" t="s">
        <v>197</v>
      </c>
      <c r="U21" s="50" t="s">
        <v>467</v>
      </c>
      <c r="V21" s="63" t="s">
        <v>613</v>
      </c>
    </row>
    <row r="22" spans="1:22" ht="51" customHeight="1" x14ac:dyDescent="0.25">
      <c r="A22" s="46">
        <f t="shared" ref="A22:A25" si="10">A21+1</f>
        <v>10</v>
      </c>
      <c r="B22" s="43" t="s">
        <v>275</v>
      </c>
      <c r="C22" s="16" t="s">
        <v>516</v>
      </c>
      <c r="D22" s="16" t="s">
        <v>20</v>
      </c>
      <c r="E22" s="16" t="s">
        <v>541</v>
      </c>
      <c r="F22" s="217" t="s">
        <v>16</v>
      </c>
      <c r="G22" s="49" t="s">
        <v>277</v>
      </c>
      <c r="H22" s="70" t="s">
        <v>601</v>
      </c>
      <c r="I22" s="46" t="s">
        <v>15</v>
      </c>
      <c r="J22" s="46">
        <v>28</v>
      </c>
      <c r="K22" s="216"/>
      <c r="L22" s="265">
        <f t="shared" si="8"/>
        <v>0</v>
      </c>
      <c r="M22" s="218" t="s">
        <v>636</v>
      </c>
      <c r="N22" s="50">
        <v>0</v>
      </c>
      <c r="O22" s="50">
        <f t="shared" si="9"/>
        <v>0</v>
      </c>
      <c r="P22" s="236">
        <v>46752</v>
      </c>
      <c r="Q22" s="236">
        <v>47116</v>
      </c>
      <c r="R22" s="53" t="s">
        <v>33</v>
      </c>
      <c r="S22" s="53" t="s">
        <v>198</v>
      </c>
      <c r="T22" s="53" t="s">
        <v>197</v>
      </c>
      <c r="U22" s="50" t="s">
        <v>467</v>
      </c>
      <c r="V22" s="63" t="s">
        <v>613</v>
      </c>
    </row>
    <row r="23" spans="1:22" ht="51" customHeight="1" x14ac:dyDescent="0.25">
      <c r="A23" s="46">
        <f t="shared" si="10"/>
        <v>11</v>
      </c>
      <c r="B23" s="43" t="s">
        <v>275</v>
      </c>
      <c r="C23" s="16" t="s">
        <v>598</v>
      </c>
      <c r="D23" s="16" t="s">
        <v>20</v>
      </c>
      <c r="E23" s="16" t="s">
        <v>599</v>
      </c>
      <c r="F23" s="217" t="s">
        <v>16</v>
      </c>
      <c r="G23" s="49" t="s">
        <v>277</v>
      </c>
      <c r="H23" s="70">
        <v>1704</v>
      </c>
      <c r="I23" s="46" t="s">
        <v>15</v>
      </c>
      <c r="J23" s="111">
        <v>1</v>
      </c>
      <c r="K23" s="216"/>
      <c r="L23" s="265">
        <f t="shared" si="8"/>
        <v>0</v>
      </c>
      <c r="M23" s="218" t="s">
        <v>636</v>
      </c>
      <c r="N23" s="50">
        <v>0</v>
      </c>
      <c r="O23" s="50">
        <f t="shared" si="9"/>
        <v>0</v>
      </c>
      <c r="P23" s="236">
        <v>46748</v>
      </c>
      <c r="Q23" s="236">
        <v>47112</v>
      </c>
      <c r="R23" s="53" t="s">
        <v>33</v>
      </c>
      <c r="S23" s="53" t="s">
        <v>198</v>
      </c>
      <c r="T23" s="53" t="s">
        <v>197</v>
      </c>
      <c r="U23" s="50" t="s">
        <v>467</v>
      </c>
      <c r="V23" s="63" t="s">
        <v>613</v>
      </c>
    </row>
    <row r="24" spans="1:22" ht="51" customHeight="1" x14ac:dyDescent="0.25">
      <c r="A24" s="46">
        <f t="shared" si="10"/>
        <v>12</v>
      </c>
      <c r="B24" s="43" t="s">
        <v>275</v>
      </c>
      <c r="C24" s="16" t="s">
        <v>600</v>
      </c>
      <c r="D24" s="16" t="s">
        <v>20</v>
      </c>
      <c r="E24" s="16" t="s">
        <v>603</v>
      </c>
      <c r="F24" s="217" t="s">
        <v>16</v>
      </c>
      <c r="G24" s="49" t="s">
        <v>277</v>
      </c>
      <c r="H24" s="70">
        <v>1703</v>
      </c>
      <c r="I24" s="46" t="s">
        <v>15</v>
      </c>
      <c r="J24" s="111">
        <v>1</v>
      </c>
      <c r="K24" s="216"/>
      <c r="L24" s="265">
        <f t="shared" si="8"/>
        <v>0</v>
      </c>
      <c r="M24" s="218" t="s">
        <v>636</v>
      </c>
      <c r="N24" s="50">
        <v>0</v>
      </c>
      <c r="O24" s="50">
        <f t="shared" si="9"/>
        <v>0</v>
      </c>
      <c r="P24" s="236">
        <v>46752</v>
      </c>
      <c r="Q24" s="236">
        <v>47116</v>
      </c>
      <c r="R24" s="53" t="s">
        <v>33</v>
      </c>
      <c r="S24" s="53" t="s">
        <v>198</v>
      </c>
      <c r="T24" s="53" t="s">
        <v>197</v>
      </c>
      <c r="U24" s="50" t="s">
        <v>467</v>
      </c>
      <c r="V24" s="63" t="s">
        <v>613</v>
      </c>
    </row>
    <row r="25" spans="1:22" ht="53.25" customHeight="1" x14ac:dyDescent="0.25">
      <c r="A25" s="46">
        <f t="shared" si="10"/>
        <v>13</v>
      </c>
      <c r="B25" s="43"/>
      <c r="C25" s="16" t="s">
        <v>602</v>
      </c>
      <c r="D25" s="16" t="s">
        <v>20</v>
      </c>
      <c r="E25" s="16" t="s">
        <v>605</v>
      </c>
      <c r="F25" s="217"/>
      <c r="G25" s="49"/>
      <c r="H25" s="70">
        <v>169</v>
      </c>
      <c r="I25" s="46" t="s">
        <v>15</v>
      </c>
      <c r="J25" s="46">
        <v>1</v>
      </c>
      <c r="K25" s="216"/>
      <c r="L25" s="265">
        <f t="shared" si="8"/>
        <v>0</v>
      </c>
      <c r="M25" s="218" t="s">
        <v>636</v>
      </c>
      <c r="N25" s="50">
        <v>0</v>
      </c>
      <c r="O25" s="50">
        <f t="shared" si="9"/>
        <v>0</v>
      </c>
      <c r="P25" s="236">
        <v>46752</v>
      </c>
      <c r="Q25" s="236">
        <v>47117</v>
      </c>
      <c r="R25" s="53" t="s">
        <v>33</v>
      </c>
      <c r="S25" s="53" t="s">
        <v>198</v>
      </c>
      <c r="T25" s="53" t="s">
        <v>197</v>
      </c>
      <c r="U25" s="50" t="s">
        <v>467</v>
      </c>
      <c r="V25" s="63" t="s">
        <v>613</v>
      </c>
    </row>
    <row r="26" spans="1:22" ht="63.75" customHeight="1" x14ac:dyDescent="0.25">
      <c r="A26" s="46">
        <f>A25+1</f>
        <v>14</v>
      </c>
      <c r="B26" s="43" t="s">
        <v>275</v>
      </c>
      <c r="C26" s="16" t="s">
        <v>515</v>
      </c>
      <c r="D26" s="16" t="s">
        <v>20</v>
      </c>
      <c r="E26" s="16" t="s">
        <v>542</v>
      </c>
      <c r="F26" s="217" t="s">
        <v>16</v>
      </c>
      <c r="G26" s="49" t="s">
        <v>277</v>
      </c>
      <c r="H26" s="70">
        <v>1547.1548</v>
      </c>
      <c r="I26" s="46" t="s">
        <v>15</v>
      </c>
      <c r="J26" s="111">
        <v>1</v>
      </c>
      <c r="K26" s="216"/>
      <c r="L26" s="265">
        <f t="shared" si="8"/>
        <v>0</v>
      </c>
      <c r="M26" s="218" t="s">
        <v>636</v>
      </c>
      <c r="N26" s="50">
        <v>0</v>
      </c>
      <c r="O26" s="50">
        <f t="shared" si="9"/>
        <v>0</v>
      </c>
      <c r="P26" s="236">
        <v>46752</v>
      </c>
      <c r="Q26" s="236">
        <v>47116</v>
      </c>
      <c r="R26" s="53" t="s">
        <v>33</v>
      </c>
      <c r="S26" s="53" t="s">
        <v>198</v>
      </c>
      <c r="T26" s="53" t="s">
        <v>197</v>
      </c>
      <c r="U26" s="50" t="s">
        <v>467</v>
      </c>
      <c r="V26" s="63" t="s">
        <v>613</v>
      </c>
    </row>
    <row r="27" spans="1:22" s="11" customFormat="1" ht="12.75" customHeight="1" x14ac:dyDescent="0.25">
      <c r="A27" s="22" t="s">
        <v>38</v>
      </c>
      <c r="B27" s="23"/>
      <c r="C27" s="23"/>
      <c r="D27" s="23"/>
      <c r="E27" s="23"/>
      <c r="F27" s="22"/>
      <c r="G27" s="23"/>
      <c r="H27" s="25"/>
      <c r="I27" s="23"/>
      <c r="J27" s="23"/>
      <c r="K27" s="23"/>
      <c r="L27" s="23"/>
      <c r="M27" s="23"/>
      <c r="N27" s="22"/>
      <c r="O27" s="23"/>
      <c r="P27" s="23"/>
      <c r="Q27" s="23"/>
      <c r="R27" s="23"/>
      <c r="S27" s="23"/>
      <c r="T27" s="23"/>
      <c r="U27" s="23"/>
      <c r="V27" s="23"/>
    </row>
    <row r="28" spans="1:22" s="3" customFormat="1" ht="12.75" customHeight="1" x14ac:dyDescent="0.25">
      <c r="A28" s="24"/>
      <c r="B28" s="108"/>
      <c r="C28" s="15" t="s">
        <v>456</v>
      </c>
      <c r="D28" s="15"/>
      <c r="E28" s="15"/>
      <c r="F28" s="15"/>
      <c r="G28" s="15"/>
      <c r="H28" s="26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s="39" customFormat="1" ht="89.25" customHeight="1" x14ac:dyDescent="0.25">
      <c r="A29" s="69">
        <f>A26+1</f>
        <v>15</v>
      </c>
      <c r="B29" s="46" t="s">
        <v>248</v>
      </c>
      <c r="C29" s="44" t="s">
        <v>525</v>
      </c>
      <c r="D29" s="42" t="s">
        <v>41</v>
      </c>
      <c r="E29" s="45" t="s">
        <v>533</v>
      </c>
      <c r="F29" s="48" t="s">
        <v>16</v>
      </c>
      <c r="G29" s="49" t="s">
        <v>43</v>
      </c>
      <c r="H29" s="54" t="s">
        <v>228</v>
      </c>
      <c r="I29" s="46" t="s">
        <v>15</v>
      </c>
      <c r="J29" s="47">
        <v>5550</v>
      </c>
      <c r="K29" s="216"/>
      <c r="L29" s="265">
        <f t="shared" ref="L29:L36" si="11">ROUND(K29*J29,2)</f>
        <v>0</v>
      </c>
      <c r="M29" s="218" t="s">
        <v>636</v>
      </c>
      <c r="N29" s="50">
        <v>0</v>
      </c>
      <c r="O29" s="50">
        <f t="shared" ref="O29:O36" si="12">L29+N29</f>
        <v>0</v>
      </c>
      <c r="P29" s="52">
        <v>46692</v>
      </c>
      <c r="Q29" s="52">
        <v>47057</v>
      </c>
      <c r="R29" s="53" t="s">
        <v>33</v>
      </c>
      <c r="S29" s="53" t="s">
        <v>198</v>
      </c>
      <c r="T29" s="53" t="s">
        <v>204</v>
      </c>
      <c r="U29" s="50" t="s">
        <v>467</v>
      </c>
      <c r="V29" s="63" t="s">
        <v>612</v>
      </c>
    </row>
    <row r="30" spans="1:22" s="39" customFormat="1" ht="89.25" customHeight="1" x14ac:dyDescent="0.25">
      <c r="A30" s="43">
        <f t="shared" ref="A30:A36" si="13">A29+1</f>
        <v>16</v>
      </c>
      <c r="B30" s="46" t="s">
        <v>248</v>
      </c>
      <c r="C30" s="44" t="s">
        <v>526</v>
      </c>
      <c r="D30" s="42" t="s">
        <v>41</v>
      </c>
      <c r="E30" s="45" t="s">
        <v>534</v>
      </c>
      <c r="F30" s="48" t="s">
        <v>16</v>
      </c>
      <c r="G30" s="49" t="s">
        <v>46</v>
      </c>
      <c r="H30" s="54" t="s">
        <v>228</v>
      </c>
      <c r="I30" s="46" t="s">
        <v>15</v>
      </c>
      <c r="J30" s="47">
        <v>5550</v>
      </c>
      <c r="K30" s="216"/>
      <c r="L30" s="265">
        <f t="shared" si="11"/>
        <v>0</v>
      </c>
      <c r="M30" s="218" t="s">
        <v>636</v>
      </c>
      <c r="N30" s="50">
        <v>0</v>
      </c>
      <c r="O30" s="50">
        <f t="shared" si="12"/>
        <v>0</v>
      </c>
      <c r="P30" s="52">
        <v>46692</v>
      </c>
      <c r="Q30" s="52">
        <v>47057</v>
      </c>
      <c r="R30" s="53" t="s">
        <v>33</v>
      </c>
      <c r="S30" s="53" t="s">
        <v>198</v>
      </c>
      <c r="T30" s="53" t="s">
        <v>204</v>
      </c>
      <c r="U30" s="50" t="s">
        <v>467</v>
      </c>
      <c r="V30" s="63" t="s">
        <v>612</v>
      </c>
    </row>
    <row r="31" spans="1:22" s="39" customFormat="1" ht="76.5" customHeight="1" x14ac:dyDescent="0.25">
      <c r="A31" s="43">
        <f t="shared" si="13"/>
        <v>17</v>
      </c>
      <c r="B31" s="46" t="s">
        <v>248</v>
      </c>
      <c r="C31" s="44" t="s">
        <v>527</v>
      </c>
      <c r="D31" s="42" t="s">
        <v>41</v>
      </c>
      <c r="E31" s="45" t="s">
        <v>535</v>
      </c>
      <c r="F31" s="48" t="s">
        <v>16</v>
      </c>
      <c r="G31" s="49" t="s">
        <v>49</v>
      </c>
      <c r="H31" s="54" t="s">
        <v>228</v>
      </c>
      <c r="I31" s="46" t="s">
        <v>15</v>
      </c>
      <c r="J31" s="47">
        <v>5550</v>
      </c>
      <c r="K31" s="216"/>
      <c r="L31" s="265">
        <f t="shared" si="11"/>
        <v>0</v>
      </c>
      <c r="M31" s="218" t="s">
        <v>636</v>
      </c>
      <c r="N31" s="50">
        <v>0</v>
      </c>
      <c r="O31" s="50">
        <f t="shared" si="12"/>
        <v>0</v>
      </c>
      <c r="P31" s="52">
        <v>46692</v>
      </c>
      <c r="Q31" s="52">
        <v>47057</v>
      </c>
      <c r="R31" s="53" t="s">
        <v>33</v>
      </c>
      <c r="S31" s="53" t="s">
        <v>198</v>
      </c>
      <c r="T31" s="53" t="s">
        <v>204</v>
      </c>
      <c r="U31" s="50" t="s">
        <v>467</v>
      </c>
      <c r="V31" s="63" t="s">
        <v>612</v>
      </c>
    </row>
    <row r="32" spans="1:22" s="39" customFormat="1" ht="89.25" customHeight="1" x14ac:dyDescent="0.25">
      <c r="A32" s="43">
        <f t="shared" si="13"/>
        <v>18</v>
      </c>
      <c r="B32" s="46" t="s">
        <v>248</v>
      </c>
      <c r="C32" s="44" t="s">
        <v>528</v>
      </c>
      <c r="D32" s="42" t="s">
        <v>41</v>
      </c>
      <c r="E32" s="45" t="s">
        <v>536</v>
      </c>
      <c r="F32" s="55" t="s">
        <v>16</v>
      </c>
      <c r="G32" s="56" t="s">
        <v>52</v>
      </c>
      <c r="H32" s="54" t="s">
        <v>228</v>
      </c>
      <c r="I32" s="46" t="s">
        <v>15</v>
      </c>
      <c r="J32" s="47">
        <v>5550</v>
      </c>
      <c r="K32" s="216"/>
      <c r="L32" s="265">
        <f t="shared" si="11"/>
        <v>0</v>
      </c>
      <c r="M32" s="218" t="s">
        <v>636</v>
      </c>
      <c r="N32" s="50">
        <v>0</v>
      </c>
      <c r="O32" s="50">
        <f t="shared" si="12"/>
        <v>0</v>
      </c>
      <c r="P32" s="52">
        <v>46692</v>
      </c>
      <c r="Q32" s="52">
        <v>47057</v>
      </c>
      <c r="R32" s="57" t="s">
        <v>33</v>
      </c>
      <c r="S32" s="57" t="s">
        <v>198</v>
      </c>
      <c r="T32" s="57" t="s">
        <v>204</v>
      </c>
      <c r="U32" s="50" t="s">
        <v>467</v>
      </c>
      <c r="V32" s="63" t="s">
        <v>612</v>
      </c>
    </row>
    <row r="33" spans="1:22" s="39" customFormat="1" ht="102" customHeight="1" x14ac:dyDescent="0.25">
      <c r="A33" s="43">
        <f t="shared" si="13"/>
        <v>19</v>
      </c>
      <c r="B33" s="46" t="s">
        <v>248</v>
      </c>
      <c r="C33" s="220" t="s">
        <v>529</v>
      </c>
      <c r="D33" s="42" t="s">
        <v>41</v>
      </c>
      <c r="E33" s="45" t="s">
        <v>537</v>
      </c>
      <c r="F33" s="42" t="s">
        <v>16</v>
      </c>
      <c r="G33" s="49" t="s">
        <v>55</v>
      </c>
      <c r="H33" s="54" t="s">
        <v>228</v>
      </c>
      <c r="I33" s="46" t="s">
        <v>15</v>
      </c>
      <c r="J33" s="47">
        <v>5550</v>
      </c>
      <c r="K33" s="216"/>
      <c r="L33" s="265">
        <f t="shared" si="11"/>
        <v>0</v>
      </c>
      <c r="M33" s="218" t="s">
        <v>636</v>
      </c>
      <c r="N33" s="50">
        <v>0</v>
      </c>
      <c r="O33" s="50">
        <f t="shared" si="12"/>
        <v>0</v>
      </c>
      <c r="P33" s="52">
        <v>46692</v>
      </c>
      <c r="Q33" s="52">
        <v>47057</v>
      </c>
      <c r="R33" s="53" t="s">
        <v>33</v>
      </c>
      <c r="S33" s="53" t="s">
        <v>198</v>
      </c>
      <c r="T33" s="53" t="s">
        <v>204</v>
      </c>
      <c r="U33" s="50" t="s">
        <v>467</v>
      </c>
      <c r="V33" s="63" t="s">
        <v>612</v>
      </c>
    </row>
    <row r="34" spans="1:22" s="39" customFormat="1" ht="76.5" customHeight="1" x14ac:dyDescent="0.25">
      <c r="A34" s="43">
        <f t="shared" si="13"/>
        <v>20</v>
      </c>
      <c r="B34" s="46" t="s">
        <v>248</v>
      </c>
      <c r="C34" s="44" t="s">
        <v>530</v>
      </c>
      <c r="D34" s="42" t="s">
        <v>41</v>
      </c>
      <c r="E34" s="45" t="s">
        <v>538</v>
      </c>
      <c r="F34" s="42" t="s">
        <v>16</v>
      </c>
      <c r="G34" s="49" t="s">
        <v>58</v>
      </c>
      <c r="H34" s="54" t="s">
        <v>228</v>
      </c>
      <c r="I34" s="46" t="s">
        <v>15</v>
      </c>
      <c r="J34" s="47">
        <v>5550</v>
      </c>
      <c r="K34" s="216"/>
      <c r="L34" s="265">
        <f t="shared" si="11"/>
        <v>0</v>
      </c>
      <c r="M34" s="218" t="s">
        <v>636</v>
      </c>
      <c r="N34" s="50">
        <v>0</v>
      </c>
      <c r="O34" s="50">
        <f t="shared" si="12"/>
        <v>0</v>
      </c>
      <c r="P34" s="52">
        <v>46692</v>
      </c>
      <c r="Q34" s="52">
        <v>47057</v>
      </c>
      <c r="R34" s="53" t="s">
        <v>33</v>
      </c>
      <c r="S34" s="53" t="s">
        <v>198</v>
      </c>
      <c r="T34" s="53" t="s">
        <v>204</v>
      </c>
      <c r="U34" s="50" t="s">
        <v>467</v>
      </c>
      <c r="V34" s="63" t="s">
        <v>612</v>
      </c>
    </row>
    <row r="35" spans="1:22" s="39" customFormat="1" ht="89.25" customHeight="1" x14ac:dyDescent="0.25">
      <c r="A35" s="43">
        <f t="shared" si="13"/>
        <v>21</v>
      </c>
      <c r="B35" s="46" t="s">
        <v>248</v>
      </c>
      <c r="C35" s="44" t="s">
        <v>531</v>
      </c>
      <c r="D35" s="42" t="s">
        <v>41</v>
      </c>
      <c r="E35" s="45" t="s">
        <v>539</v>
      </c>
      <c r="F35" s="42" t="s">
        <v>16</v>
      </c>
      <c r="G35" s="49" t="s">
        <v>230</v>
      </c>
      <c r="H35" s="54" t="s">
        <v>228</v>
      </c>
      <c r="I35" s="46" t="s">
        <v>15</v>
      </c>
      <c r="J35" s="47">
        <v>5550</v>
      </c>
      <c r="K35" s="216"/>
      <c r="L35" s="265">
        <f t="shared" si="11"/>
        <v>0</v>
      </c>
      <c r="M35" s="218" t="s">
        <v>636</v>
      </c>
      <c r="N35" s="50">
        <v>0</v>
      </c>
      <c r="O35" s="50">
        <f t="shared" si="12"/>
        <v>0</v>
      </c>
      <c r="P35" s="52">
        <v>46692</v>
      </c>
      <c r="Q35" s="52">
        <v>47057</v>
      </c>
      <c r="R35" s="53" t="s">
        <v>33</v>
      </c>
      <c r="S35" s="53" t="s">
        <v>198</v>
      </c>
      <c r="T35" s="53" t="s">
        <v>204</v>
      </c>
      <c r="U35" s="50" t="s">
        <v>467</v>
      </c>
      <c r="V35" s="63" t="s">
        <v>612</v>
      </c>
    </row>
    <row r="36" spans="1:22" s="39" customFormat="1" ht="38.25" customHeight="1" x14ac:dyDescent="0.25">
      <c r="A36" s="43">
        <f t="shared" si="13"/>
        <v>22</v>
      </c>
      <c r="B36" s="46" t="s">
        <v>248</v>
      </c>
      <c r="C36" s="44" t="s">
        <v>532</v>
      </c>
      <c r="D36" s="42" t="s">
        <v>41</v>
      </c>
      <c r="E36" s="45" t="s">
        <v>540</v>
      </c>
      <c r="F36" s="42" t="s">
        <v>37</v>
      </c>
      <c r="G36" s="56" t="s">
        <v>18</v>
      </c>
      <c r="H36" s="54" t="s">
        <v>228</v>
      </c>
      <c r="I36" s="46" t="s">
        <v>15</v>
      </c>
      <c r="J36" s="47">
        <v>1</v>
      </c>
      <c r="K36" s="216"/>
      <c r="L36" s="265">
        <f t="shared" si="11"/>
        <v>0</v>
      </c>
      <c r="M36" s="218" t="s">
        <v>636</v>
      </c>
      <c r="N36" s="50">
        <v>0</v>
      </c>
      <c r="O36" s="50">
        <f t="shared" si="12"/>
        <v>0</v>
      </c>
      <c r="P36" s="52">
        <v>46692</v>
      </c>
      <c r="Q36" s="52">
        <v>47057</v>
      </c>
      <c r="R36" s="53" t="s">
        <v>33</v>
      </c>
      <c r="S36" s="53" t="s">
        <v>195</v>
      </c>
      <c r="T36" s="53" t="s">
        <v>204</v>
      </c>
      <c r="U36" s="50" t="s">
        <v>467</v>
      </c>
      <c r="V36" s="63" t="s">
        <v>612</v>
      </c>
    </row>
    <row r="37" spans="1:22" s="11" customFormat="1" ht="12.75" customHeight="1" x14ac:dyDescent="0.25">
      <c r="A37" s="22" t="s">
        <v>551</v>
      </c>
      <c r="B37" s="23"/>
      <c r="C37" s="23"/>
      <c r="D37" s="23"/>
      <c r="E37" s="23"/>
      <c r="F37" s="22"/>
      <c r="G37" s="23"/>
      <c r="H37" s="25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</row>
    <row r="38" spans="1:22" s="3" customFormat="1" ht="12.75" customHeight="1" x14ac:dyDescent="0.25">
      <c r="A38" s="24"/>
      <c r="B38" s="108"/>
      <c r="C38" s="15" t="s">
        <v>221</v>
      </c>
      <c r="D38" s="15"/>
      <c r="E38" s="15"/>
      <c r="F38" s="15"/>
      <c r="G38" s="15"/>
      <c r="H38" s="26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 s="40" customFormat="1" ht="38.25" customHeight="1" x14ac:dyDescent="0.25">
      <c r="A39" s="46">
        <f>A36+1</f>
        <v>23</v>
      </c>
      <c r="B39" s="225"/>
      <c r="C39" s="217"/>
      <c r="D39" s="54" t="s">
        <v>552</v>
      </c>
      <c r="E39" s="54" t="s">
        <v>604</v>
      </c>
      <c r="F39" s="217"/>
      <c r="G39" s="49"/>
      <c r="H39" s="54"/>
      <c r="I39" s="69" t="s">
        <v>15</v>
      </c>
      <c r="J39" s="46">
        <v>1</v>
      </c>
      <c r="K39" s="216"/>
      <c r="L39" s="50">
        <f>J39*K39</f>
        <v>0</v>
      </c>
      <c r="M39" s="218">
        <v>0.22</v>
      </c>
      <c r="N39" s="50">
        <f>ROUND((L39*M39),2)</f>
        <v>0</v>
      </c>
      <c r="O39" s="50">
        <f>L39+N39</f>
        <v>0</v>
      </c>
      <c r="P39" s="52">
        <v>46723</v>
      </c>
      <c r="Q39" s="219">
        <v>47088</v>
      </c>
      <c r="R39" s="53" t="s">
        <v>33</v>
      </c>
      <c r="S39" s="53" t="s">
        <v>195</v>
      </c>
      <c r="T39" s="53" t="s">
        <v>204</v>
      </c>
      <c r="U39" s="50" t="s">
        <v>467</v>
      </c>
      <c r="V39" s="69" t="s">
        <v>612</v>
      </c>
    </row>
    <row r="40" spans="1:22" s="11" customFormat="1" ht="12.75" customHeight="1" x14ac:dyDescent="0.25">
      <c r="A40" s="22" t="s">
        <v>84</v>
      </c>
      <c r="B40" s="23"/>
      <c r="C40" s="23"/>
      <c r="D40" s="23"/>
      <c r="E40" s="23"/>
      <c r="F40" s="22"/>
      <c r="G40" s="23"/>
      <c r="H40" s="25"/>
      <c r="I40" s="23"/>
      <c r="J40" s="23"/>
      <c r="K40" s="23"/>
      <c r="L40" s="23"/>
      <c r="M40" s="23"/>
      <c r="N40" s="22"/>
      <c r="O40" s="23"/>
      <c r="P40" s="23"/>
      <c r="Q40" s="23"/>
      <c r="R40" s="23"/>
      <c r="S40" s="23"/>
      <c r="T40" s="23"/>
      <c r="U40" s="23"/>
      <c r="V40" s="23"/>
    </row>
    <row r="41" spans="1:22" s="3" customFormat="1" ht="12.75" customHeight="1" x14ac:dyDescent="0.25">
      <c r="A41" s="24"/>
      <c r="B41" s="108"/>
      <c r="C41" s="15" t="s">
        <v>209</v>
      </c>
      <c r="D41" s="15"/>
      <c r="E41" s="15"/>
      <c r="F41" s="15"/>
      <c r="G41" s="15"/>
      <c r="H41" s="26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s="37" customFormat="1" ht="38.25" customHeight="1" x14ac:dyDescent="0.25">
      <c r="A42" s="46">
        <f>A39+1</f>
        <v>24</v>
      </c>
      <c r="B42" s="43" t="s">
        <v>253</v>
      </c>
      <c r="C42" s="16" t="s">
        <v>474</v>
      </c>
      <c r="D42" s="76" t="s">
        <v>27</v>
      </c>
      <c r="E42" s="77" t="s">
        <v>477</v>
      </c>
      <c r="F42" s="42" t="s">
        <v>37</v>
      </c>
      <c r="G42" s="49"/>
      <c r="H42" s="65" t="s">
        <v>481</v>
      </c>
      <c r="I42" s="46" t="s">
        <v>15</v>
      </c>
      <c r="J42" s="72">
        <v>1</v>
      </c>
      <c r="K42" s="216"/>
      <c r="L42" s="50">
        <f t="shared" ref="L42:L44" si="14">J42*K42</f>
        <v>0</v>
      </c>
      <c r="M42" s="218">
        <v>0.22</v>
      </c>
      <c r="N42" s="50">
        <f t="shared" ref="N42:N44" si="15">ROUND((L42*M42),2)</f>
        <v>0</v>
      </c>
      <c r="O42" s="50">
        <f t="shared" ref="O42:O44" si="16">L42+N42</f>
        <v>0</v>
      </c>
      <c r="P42" s="52">
        <v>46721</v>
      </c>
      <c r="Q42" s="52">
        <v>47086</v>
      </c>
      <c r="R42" s="53" t="s">
        <v>33</v>
      </c>
      <c r="S42" s="53" t="s">
        <v>195</v>
      </c>
      <c r="T42" s="53" t="s">
        <v>204</v>
      </c>
      <c r="U42" s="50" t="s">
        <v>467</v>
      </c>
      <c r="V42" s="63" t="s">
        <v>612</v>
      </c>
    </row>
    <row r="43" spans="1:22" s="39" customFormat="1" ht="38.25" customHeight="1" x14ac:dyDescent="0.25">
      <c r="A43" s="43">
        <f>A42+1</f>
        <v>25</v>
      </c>
      <c r="B43" s="43" t="s">
        <v>253</v>
      </c>
      <c r="C43" s="16" t="s">
        <v>475</v>
      </c>
      <c r="D43" s="76" t="s">
        <v>27</v>
      </c>
      <c r="E43" s="77" t="s">
        <v>478</v>
      </c>
      <c r="F43" s="42" t="s">
        <v>37</v>
      </c>
      <c r="G43" s="49"/>
      <c r="H43" s="65" t="s">
        <v>484</v>
      </c>
      <c r="I43" s="46" t="s">
        <v>15</v>
      </c>
      <c r="J43" s="72">
        <v>1</v>
      </c>
      <c r="K43" s="216"/>
      <c r="L43" s="50">
        <f t="shared" si="14"/>
        <v>0</v>
      </c>
      <c r="M43" s="218">
        <v>0.22</v>
      </c>
      <c r="N43" s="50">
        <f t="shared" si="15"/>
        <v>0</v>
      </c>
      <c r="O43" s="50">
        <f t="shared" si="16"/>
        <v>0</v>
      </c>
      <c r="P43" s="52">
        <v>46721</v>
      </c>
      <c r="Q43" s="52">
        <v>47086</v>
      </c>
      <c r="R43" s="53" t="s">
        <v>33</v>
      </c>
      <c r="S43" s="53" t="s">
        <v>195</v>
      </c>
      <c r="T43" s="53" t="s">
        <v>204</v>
      </c>
      <c r="U43" s="50" t="s">
        <v>467</v>
      </c>
      <c r="V43" s="63" t="s">
        <v>612</v>
      </c>
    </row>
    <row r="44" spans="1:22" s="39" customFormat="1" ht="38.25" customHeight="1" x14ac:dyDescent="0.25">
      <c r="A44" s="43">
        <f>A43+1</f>
        <v>26</v>
      </c>
      <c r="B44" s="43" t="s">
        <v>253</v>
      </c>
      <c r="C44" s="16" t="s">
        <v>476</v>
      </c>
      <c r="D44" s="76" t="s">
        <v>27</v>
      </c>
      <c r="E44" s="77" t="s">
        <v>479</v>
      </c>
      <c r="F44" s="42" t="s">
        <v>37</v>
      </c>
      <c r="G44" s="56"/>
      <c r="H44" s="65" t="s">
        <v>480</v>
      </c>
      <c r="I44" s="46" t="s">
        <v>15</v>
      </c>
      <c r="J44" s="72">
        <v>3000</v>
      </c>
      <c r="K44" s="216"/>
      <c r="L44" s="50">
        <f t="shared" si="14"/>
        <v>0</v>
      </c>
      <c r="M44" s="218">
        <v>0.22</v>
      </c>
      <c r="N44" s="50">
        <f t="shared" si="15"/>
        <v>0</v>
      </c>
      <c r="O44" s="50">
        <f t="shared" si="16"/>
        <v>0</v>
      </c>
      <c r="P44" s="52">
        <v>46721</v>
      </c>
      <c r="Q44" s="52">
        <v>47086</v>
      </c>
      <c r="R44" s="53" t="s">
        <v>33</v>
      </c>
      <c r="S44" s="53" t="s">
        <v>195</v>
      </c>
      <c r="T44" s="53" t="s">
        <v>204</v>
      </c>
      <c r="U44" s="50" t="s">
        <v>467</v>
      </c>
      <c r="V44" s="63" t="s">
        <v>612</v>
      </c>
    </row>
    <row r="45" spans="1:22" s="11" customFormat="1" ht="12.75" customHeight="1" x14ac:dyDescent="0.25">
      <c r="A45" s="22" t="s">
        <v>91</v>
      </c>
      <c r="B45" s="23"/>
      <c r="C45" s="23"/>
      <c r="D45" s="23"/>
      <c r="E45" s="23"/>
      <c r="F45" s="22"/>
      <c r="G45" s="23"/>
      <c r="H45" s="25"/>
      <c r="I45" s="23"/>
      <c r="J45" s="23"/>
      <c r="K45" s="23"/>
      <c r="L45" s="23"/>
      <c r="M45" s="23"/>
      <c r="N45" s="22"/>
      <c r="O45" s="23"/>
      <c r="P45" s="23"/>
      <c r="Q45" s="23"/>
      <c r="R45" s="23"/>
      <c r="S45" s="23"/>
      <c r="T45" s="23"/>
      <c r="U45" s="23"/>
      <c r="V45" s="23"/>
    </row>
    <row r="46" spans="1:22" s="3" customFormat="1" ht="12.75" customHeight="1" x14ac:dyDescent="0.25">
      <c r="A46" s="24"/>
      <c r="B46" s="108"/>
      <c r="C46" s="15" t="s">
        <v>92</v>
      </c>
      <c r="D46" s="15"/>
      <c r="E46" s="15"/>
      <c r="F46" s="15"/>
      <c r="G46" s="15"/>
      <c r="H46" s="26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2" s="41" customFormat="1" ht="26.45" customHeight="1" x14ac:dyDescent="0.25">
      <c r="A47" s="46">
        <f>A44+1</f>
        <v>27</v>
      </c>
      <c r="B47" s="43" t="s">
        <v>254</v>
      </c>
      <c r="C47" s="217" t="s">
        <v>474</v>
      </c>
      <c r="D47" s="76" t="s">
        <v>27</v>
      </c>
      <c r="E47" s="54" t="s">
        <v>477</v>
      </c>
      <c r="F47" s="42" t="s">
        <v>37</v>
      </c>
      <c r="G47" s="49"/>
      <c r="H47" s="65" t="s">
        <v>496</v>
      </c>
      <c r="I47" s="69" t="s">
        <v>15</v>
      </c>
      <c r="J47" s="75">
        <v>2</v>
      </c>
      <c r="K47" s="216"/>
      <c r="L47" s="50">
        <f t="shared" ref="L47:L49" si="17">J47*K47</f>
        <v>0</v>
      </c>
      <c r="M47" s="218">
        <v>0.22</v>
      </c>
      <c r="N47" s="50">
        <f t="shared" ref="N47:N49" si="18">ROUND((L47*M47),2)</f>
        <v>0</v>
      </c>
      <c r="O47" s="50">
        <f t="shared" ref="O47:O49" si="19">L47+N47</f>
        <v>0</v>
      </c>
      <c r="P47" s="52">
        <v>46721</v>
      </c>
      <c r="Q47" s="52">
        <v>47086</v>
      </c>
      <c r="R47" s="53" t="s">
        <v>33</v>
      </c>
      <c r="S47" s="53" t="s">
        <v>195</v>
      </c>
      <c r="T47" s="53" t="s">
        <v>204</v>
      </c>
      <c r="U47" s="50" t="s">
        <v>467</v>
      </c>
      <c r="V47" s="63" t="s">
        <v>612</v>
      </c>
    </row>
    <row r="48" spans="1:22" s="40" customFormat="1" ht="26.45" customHeight="1" x14ac:dyDescent="0.25">
      <c r="A48" s="43">
        <f>A47+1</f>
        <v>28</v>
      </c>
      <c r="B48" s="43" t="s">
        <v>254</v>
      </c>
      <c r="C48" s="217" t="s">
        <v>475</v>
      </c>
      <c r="D48" s="76" t="s">
        <v>27</v>
      </c>
      <c r="E48" s="54" t="s">
        <v>478</v>
      </c>
      <c r="F48" s="42" t="s">
        <v>37</v>
      </c>
      <c r="G48" s="49"/>
      <c r="H48" s="65" t="s">
        <v>494</v>
      </c>
      <c r="I48" s="69" t="s">
        <v>15</v>
      </c>
      <c r="J48" s="75">
        <v>4</v>
      </c>
      <c r="K48" s="216"/>
      <c r="L48" s="50">
        <f t="shared" si="17"/>
        <v>0</v>
      </c>
      <c r="M48" s="218">
        <v>0.22</v>
      </c>
      <c r="N48" s="50">
        <f t="shared" si="18"/>
        <v>0</v>
      </c>
      <c r="O48" s="50">
        <f t="shared" si="19"/>
        <v>0</v>
      </c>
      <c r="P48" s="52">
        <v>46721</v>
      </c>
      <c r="Q48" s="52">
        <v>47086</v>
      </c>
      <c r="R48" s="53" t="s">
        <v>33</v>
      </c>
      <c r="S48" s="53" t="s">
        <v>195</v>
      </c>
      <c r="T48" s="53" t="s">
        <v>204</v>
      </c>
      <c r="U48" s="50" t="s">
        <v>467</v>
      </c>
      <c r="V48" s="63" t="s">
        <v>612</v>
      </c>
    </row>
    <row r="49" spans="1:22" s="41" customFormat="1" ht="38.25" customHeight="1" x14ac:dyDescent="0.25">
      <c r="A49" s="80">
        <f>A48+1</f>
        <v>29</v>
      </c>
      <c r="B49" s="43" t="s">
        <v>254</v>
      </c>
      <c r="C49" s="217" t="s">
        <v>482</v>
      </c>
      <c r="D49" s="76" t="s">
        <v>27</v>
      </c>
      <c r="E49" s="54" t="s">
        <v>483</v>
      </c>
      <c r="F49" s="81" t="s">
        <v>37</v>
      </c>
      <c r="G49" s="86"/>
      <c r="H49" s="87" t="s">
        <v>495</v>
      </c>
      <c r="I49" s="69" t="s">
        <v>15</v>
      </c>
      <c r="J49" s="85">
        <v>4</v>
      </c>
      <c r="K49" s="216"/>
      <c r="L49" s="50">
        <f t="shared" si="17"/>
        <v>0</v>
      </c>
      <c r="M49" s="218">
        <v>0.22</v>
      </c>
      <c r="N49" s="50">
        <f t="shared" si="18"/>
        <v>0</v>
      </c>
      <c r="O49" s="50">
        <f t="shared" si="19"/>
        <v>0</v>
      </c>
      <c r="P49" s="52">
        <v>46721</v>
      </c>
      <c r="Q49" s="52">
        <v>47086</v>
      </c>
      <c r="R49" s="79" t="s">
        <v>33</v>
      </c>
      <c r="S49" s="79" t="s">
        <v>195</v>
      </c>
      <c r="T49" s="79" t="s">
        <v>204</v>
      </c>
      <c r="U49" s="50" t="s">
        <v>467</v>
      </c>
      <c r="V49" s="63" t="s">
        <v>612</v>
      </c>
    </row>
    <row r="50" spans="1:22" s="3" customFormat="1" ht="12.75" customHeight="1" x14ac:dyDescent="0.25">
      <c r="A50" s="24"/>
      <c r="B50" s="108"/>
      <c r="C50" s="15" t="s">
        <v>471</v>
      </c>
      <c r="D50" s="15"/>
      <c r="E50" s="15"/>
      <c r="F50" s="15"/>
      <c r="G50" s="15"/>
      <c r="H50" s="26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1:22" s="41" customFormat="1" ht="63.75" x14ac:dyDescent="0.25">
      <c r="A51" s="43">
        <f>A49+1</f>
        <v>30</v>
      </c>
      <c r="B51" s="43" t="s">
        <v>254</v>
      </c>
      <c r="C51" s="16" t="s">
        <v>457</v>
      </c>
      <c r="D51" s="76" t="s">
        <v>27</v>
      </c>
      <c r="E51" s="54" t="s">
        <v>472</v>
      </c>
      <c r="F51" s="217" t="s">
        <v>37</v>
      </c>
      <c r="G51" s="49"/>
      <c r="H51" s="65" t="s">
        <v>510</v>
      </c>
      <c r="I51" s="69" t="s">
        <v>15</v>
      </c>
      <c r="J51" s="75">
        <v>7</v>
      </c>
      <c r="K51" s="216"/>
      <c r="L51" s="50">
        <f>J51*K51</f>
        <v>0</v>
      </c>
      <c r="M51" s="218">
        <v>0.22</v>
      </c>
      <c r="N51" s="50">
        <f>ROUND((L51*M51),2)</f>
        <v>0</v>
      </c>
      <c r="O51" s="50">
        <f>L51+N51</f>
        <v>0</v>
      </c>
      <c r="P51" s="52">
        <v>46721</v>
      </c>
      <c r="Q51" s="52">
        <v>47086</v>
      </c>
      <c r="R51" s="53" t="s">
        <v>33</v>
      </c>
      <c r="S51" s="53" t="s">
        <v>195</v>
      </c>
      <c r="T51" s="53" t="s">
        <v>204</v>
      </c>
      <c r="U51" s="50" t="s">
        <v>467</v>
      </c>
      <c r="V51" s="63" t="s">
        <v>612</v>
      </c>
    </row>
    <row r="52" spans="1:22" s="11" customFormat="1" ht="12.75" customHeight="1" x14ac:dyDescent="0.25">
      <c r="A52" s="22" t="s">
        <v>98</v>
      </c>
      <c r="B52" s="23"/>
      <c r="C52" s="23"/>
      <c r="D52" s="23"/>
      <c r="E52" s="23"/>
      <c r="F52" s="23"/>
      <c r="G52" s="23"/>
      <c r="H52" s="36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</row>
    <row r="53" spans="1:22" s="3" customFormat="1" ht="12.75" customHeight="1" x14ac:dyDescent="0.25">
      <c r="A53" s="24"/>
      <c r="B53" s="108"/>
      <c r="C53" s="15" t="s">
        <v>60</v>
      </c>
      <c r="D53" s="15"/>
      <c r="E53" s="15"/>
      <c r="F53" s="15"/>
      <c r="G53" s="15"/>
      <c r="H53" s="19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1:22" s="39" customFormat="1" ht="38.25" customHeight="1" x14ac:dyDescent="0.25">
      <c r="A54" s="46">
        <f>A51+1</f>
        <v>31</v>
      </c>
      <c r="B54" s="60" t="s">
        <v>257</v>
      </c>
      <c r="C54" s="88" t="s">
        <v>497</v>
      </c>
      <c r="D54" s="88" t="s">
        <v>100</v>
      </c>
      <c r="E54" s="62" t="s">
        <v>498</v>
      </c>
      <c r="F54" s="62" t="s">
        <v>16</v>
      </c>
      <c r="G54" s="89" t="s">
        <v>102</v>
      </c>
      <c r="H54" s="91" t="s">
        <v>18</v>
      </c>
      <c r="I54" s="60" t="s">
        <v>15</v>
      </c>
      <c r="J54" s="46">
        <v>2</v>
      </c>
      <c r="K54" s="216"/>
      <c r="L54" s="265">
        <f t="shared" ref="L54:L60" si="20">ROUND(K54*J54,2)</f>
        <v>0</v>
      </c>
      <c r="M54" s="218" t="s">
        <v>636</v>
      </c>
      <c r="N54" s="50">
        <v>0</v>
      </c>
      <c r="O54" s="50">
        <f t="shared" ref="O54:O60" si="21">L54+N54</f>
        <v>0</v>
      </c>
      <c r="P54" s="64">
        <v>46711</v>
      </c>
      <c r="Q54" s="52">
        <v>47076</v>
      </c>
      <c r="R54" s="90" t="s">
        <v>33</v>
      </c>
      <c r="S54" s="90" t="s">
        <v>198</v>
      </c>
      <c r="T54" s="90" t="s">
        <v>204</v>
      </c>
      <c r="U54" s="50" t="s">
        <v>467</v>
      </c>
      <c r="V54" s="63" t="s">
        <v>612</v>
      </c>
    </row>
    <row r="55" spans="1:22" s="39" customFormat="1" ht="38.25" customHeight="1" x14ac:dyDescent="0.25">
      <c r="A55" s="43">
        <f>A54+1</f>
        <v>32</v>
      </c>
      <c r="B55" s="60" t="s">
        <v>257</v>
      </c>
      <c r="C55" s="66" t="s">
        <v>499</v>
      </c>
      <c r="D55" s="66" t="s">
        <v>100</v>
      </c>
      <c r="E55" s="217" t="s">
        <v>500</v>
      </c>
      <c r="F55" s="217" t="s">
        <v>16</v>
      </c>
      <c r="G55" s="219" t="s">
        <v>102</v>
      </c>
      <c r="H55" s="65" t="s">
        <v>18</v>
      </c>
      <c r="I55" s="46" t="s">
        <v>15</v>
      </c>
      <c r="J55" s="72">
        <v>2</v>
      </c>
      <c r="K55" s="216"/>
      <c r="L55" s="265">
        <f t="shared" si="20"/>
        <v>0</v>
      </c>
      <c r="M55" s="218" t="s">
        <v>636</v>
      </c>
      <c r="N55" s="50">
        <v>0</v>
      </c>
      <c r="O55" s="50">
        <f t="shared" si="21"/>
        <v>0</v>
      </c>
      <c r="P55" s="64">
        <v>46711</v>
      </c>
      <c r="Q55" s="52">
        <v>47076</v>
      </c>
      <c r="R55" s="53" t="s">
        <v>33</v>
      </c>
      <c r="S55" s="53" t="s">
        <v>198</v>
      </c>
      <c r="T55" s="53" t="s">
        <v>204</v>
      </c>
      <c r="U55" s="50" t="s">
        <v>467</v>
      </c>
      <c r="V55" s="63" t="s">
        <v>612</v>
      </c>
    </row>
    <row r="56" spans="1:22" s="39" customFormat="1" ht="38.25" customHeight="1" x14ac:dyDescent="0.25">
      <c r="A56" s="43">
        <f>A55+1</f>
        <v>33</v>
      </c>
      <c r="B56" s="60" t="s">
        <v>257</v>
      </c>
      <c r="C56" s="66" t="s">
        <v>501</v>
      </c>
      <c r="D56" s="66" t="s">
        <v>100</v>
      </c>
      <c r="E56" s="217" t="s">
        <v>502</v>
      </c>
      <c r="F56" s="217" t="s">
        <v>16</v>
      </c>
      <c r="G56" s="219" t="s">
        <v>107</v>
      </c>
      <c r="H56" s="65" t="s">
        <v>18</v>
      </c>
      <c r="I56" s="46" t="s">
        <v>15</v>
      </c>
      <c r="J56" s="72">
        <v>2</v>
      </c>
      <c r="K56" s="216"/>
      <c r="L56" s="265">
        <f t="shared" si="20"/>
        <v>0</v>
      </c>
      <c r="M56" s="218" t="s">
        <v>636</v>
      </c>
      <c r="N56" s="50">
        <v>0</v>
      </c>
      <c r="O56" s="50">
        <f t="shared" si="21"/>
        <v>0</v>
      </c>
      <c r="P56" s="64">
        <v>46711</v>
      </c>
      <c r="Q56" s="52">
        <v>47076</v>
      </c>
      <c r="R56" s="53" t="s">
        <v>33</v>
      </c>
      <c r="S56" s="53" t="s">
        <v>198</v>
      </c>
      <c r="T56" s="53" t="s">
        <v>204</v>
      </c>
      <c r="U56" s="50" t="s">
        <v>467</v>
      </c>
      <c r="V56" s="63" t="s">
        <v>612</v>
      </c>
    </row>
    <row r="57" spans="1:22" ht="25.5" customHeight="1" x14ac:dyDescent="0.25">
      <c r="A57" s="43">
        <f t="shared" ref="A57:A61" si="22">A56+1</f>
        <v>34</v>
      </c>
      <c r="B57" s="60"/>
      <c r="C57" s="66" t="s">
        <v>588</v>
      </c>
      <c r="D57" s="66" t="s">
        <v>100</v>
      </c>
      <c r="E57" s="217" t="s">
        <v>589</v>
      </c>
      <c r="F57" s="217"/>
      <c r="G57" s="219"/>
      <c r="H57" s="65" t="s">
        <v>596</v>
      </c>
      <c r="I57" s="46" t="s">
        <v>15</v>
      </c>
      <c r="J57" s="72">
        <v>1</v>
      </c>
      <c r="K57" s="216"/>
      <c r="L57" s="265">
        <f t="shared" si="20"/>
        <v>0</v>
      </c>
      <c r="M57" s="218" t="s">
        <v>636</v>
      </c>
      <c r="N57" s="50">
        <v>0</v>
      </c>
      <c r="O57" s="50">
        <f t="shared" si="21"/>
        <v>0</v>
      </c>
      <c r="P57" s="64">
        <v>46574</v>
      </c>
      <c r="Q57" s="52">
        <v>46938</v>
      </c>
      <c r="R57" s="53" t="s">
        <v>33</v>
      </c>
      <c r="S57" s="53" t="s">
        <v>198</v>
      </c>
      <c r="T57" s="53" t="s">
        <v>204</v>
      </c>
      <c r="U57" s="50" t="s">
        <v>467</v>
      </c>
      <c r="V57" s="63" t="s">
        <v>612</v>
      </c>
    </row>
    <row r="58" spans="1:22" ht="38.25" customHeight="1" x14ac:dyDescent="0.25">
      <c r="A58" s="43">
        <f t="shared" si="22"/>
        <v>35</v>
      </c>
      <c r="B58" s="60"/>
      <c r="C58" s="66" t="s">
        <v>590</v>
      </c>
      <c r="D58" s="66" t="s">
        <v>100</v>
      </c>
      <c r="E58" s="217" t="s">
        <v>591</v>
      </c>
      <c r="F58" s="217"/>
      <c r="G58" s="219"/>
      <c r="H58" s="65" t="s">
        <v>597</v>
      </c>
      <c r="I58" s="46" t="s">
        <v>15</v>
      </c>
      <c r="J58" s="72">
        <v>1</v>
      </c>
      <c r="K58" s="216"/>
      <c r="L58" s="265">
        <f t="shared" si="20"/>
        <v>0</v>
      </c>
      <c r="M58" s="218" t="s">
        <v>636</v>
      </c>
      <c r="N58" s="50">
        <v>0</v>
      </c>
      <c r="O58" s="50">
        <f t="shared" si="21"/>
        <v>0</v>
      </c>
      <c r="P58" s="64">
        <v>46942</v>
      </c>
      <c r="Q58" s="52">
        <v>47306</v>
      </c>
      <c r="R58" s="53" t="s">
        <v>33</v>
      </c>
      <c r="S58" s="53" t="s">
        <v>198</v>
      </c>
      <c r="T58" s="53" t="s">
        <v>204</v>
      </c>
      <c r="U58" s="50" t="s">
        <v>467</v>
      </c>
      <c r="V58" s="63" t="s">
        <v>612</v>
      </c>
    </row>
    <row r="59" spans="1:22" ht="25.5" customHeight="1" x14ac:dyDescent="0.25">
      <c r="A59" s="43">
        <f t="shared" si="22"/>
        <v>36</v>
      </c>
      <c r="B59" s="60"/>
      <c r="C59" s="66" t="s">
        <v>592</v>
      </c>
      <c r="D59" s="66" t="s">
        <v>100</v>
      </c>
      <c r="E59" s="217" t="s">
        <v>594</v>
      </c>
      <c r="F59" s="217"/>
      <c r="G59" s="219"/>
      <c r="H59" s="65" t="s">
        <v>597</v>
      </c>
      <c r="I59" s="46" t="s">
        <v>15</v>
      </c>
      <c r="J59" s="72">
        <v>1</v>
      </c>
      <c r="K59" s="216"/>
      <c r="L59" s="265">
        <f t="shared" si="20"/>
        <v>0</v>
      </c>
      <c r="M59" s="218" t="s">
        <v>636</v>
      </c>
      <c r="N59" s="50">
        <v>0</v>
      </c>
      <c r="O59" s="50">
        <f t="shared" si="21"/>
        <v>0</v>
      </c>
      <c r="P59" s="64">
        <v>46942</v>
      </c>
      <c r="Q59" s="52">
        <v>47306</v>
      </c>
      <c r="R59" s="53" t="s">
        <v>33</v>
      </c>
      <c r="S59" s="53" t="s">
        <v>198</v>
      </c>
      <c r="T59" s="53" t="s">
        <v>204</v>
      </c>
      <c r="U59" s="50" t="s">
        <v>467</v>
      </c>
      <c r="V59" s="63" t="s">
        <v>612</v>
      </c>
    </row>
    <row r="60" spans="1:22" ht="25.5" customHeight="1" x14ac:dyDescent="0.25">
      <c r="A60" s="43">
        <f t="shared" si="22"/>
        <v>37</v>
      </c>
      <c r="B60" s="60"/>
      <c r="C60" s="66" t="s">
        <v>593</v>
      </c>
      <c r="D60" s="66" t="s">
        <v>100</v>
      </c>
      <c r="E60" s="217" t="s">
        <v>595</v>
      </c>
      <c r="F60" s="217"/>
      <c r="G60" s="219"/>
      <c r="H60" s="65" t="s">
        <v>597</v>
      </c>
      <c r="I60" s="46" t="s">
        <v>15</v>
      </c>
      <c r="J60" s="72">
        <v>1</v>
      </c>
      <c r="K60" s="216"/>
      <c r="L60" s="265">
        <f t="shared" si="20"/>
        <v>0</v>
      </c>
      <c r="M60" s="218" t="s">
        <v>636</v>
      </c>
      <c r="N60" s="50">
        <v>0</v>
      </c>
      <c r="O60" s="50">
        <f t="shared" si="21"/>
        <v>0</v>
      </c>
      <c r="P60" s="64">
        <v>46942</v>
      </c>
      <c r="Q60" s="52">
        <v>47306</v>
      </c>
      <c r="R60" s="53" t="s">
        <v>33</v>
      </c>
      <c r="S60" s="53" t="s">
        <v>198</v>
      </c>
      <c r="T60" s="53" t="s">
        <v>204</v>
      </c>
      <c r="U60" s="50" t="s">
        <v>467</v>
      </c>
      <c r="V60" s="63" t="s">
        <v>612</v>
      </c>
    </row>
    <row r="61" spans="1:22" ht="25.5" customHeight="1" x14ac:dyDescent="0.25">
      <c r="A61" s="43">
        <f t="shared" si="22"/>
        <v>38</v>
      </c>
      <c r="B61" s="46"/>
      <c r="C61" s="66" t="s">
        <v>606</v>
      </c>
      <c r="D61" s="66" t="s">
        <v>100</v>
      </c>
      <c r="E61" s="217" t="s">
        <v>607</v>
      </c>
      <c r="F61" s="217"/>
      <c r="G61" s="219"/>
      <c r="H61" s="65" t="s">
        <v>597</v>
      </c>
      <c r="I61" s="46" t="s">
        <v>15</v>
      </c>
      <c r="J61" s="46">
        <v>2</v>
      </c>
      <c r="K61" s="216"/>
      <c r="L61" s="216"/>
      <c r="M61" s="218"/>
      <c r="N61" s="216"/>
      <c r="O61" s="216"/>
      <c r="P61" s="52"/>
      <c r="Q61" s="52"/>
      <c r="R61" s="219"/>
      <c r="S61" s="219"/>
      <c r="T61" s="219"/>
      <c r="U61" s="216"/>
      <c r="V61" s="69"/>
    </row>
    <row r="62" spans="1:22" s="3" customFormat="1" ht="12.75" customHeight="1" x14ac:dyDescent="0.25">
      <c r="A62" s="24"/>
      <c r="B62" s="108"/>
      <c r="C62" s="15" t="s">
        <v>306</v>
      </c>
      <c r="D62" s="15"/>
      <c r="E62" s="15"/>
      <c r="F62" s="15"/>
      <c r="G62" s="15"/>
      <c r="H62" s="26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</row>
    <row r="63" spans="1:22" s="39" customFormat="1" ht="38.25" customHeight="1" x14ac:dyDescent="0.25">
      <c r="A63" s="43">
        <f>A61+1</f>
        <v>39</v>
      </c>
      <c r="B63" s="60" t="s">
        <v>257</v>
      </c>
      <c r="C63" s="66" t="s">
        <v>503</v>
      </c>
      <c r="D63" s="66" t="s">
        <v>100</v>
      </c>
      <c r="E63" s="217" t="s">
        <v>505</v>
      </c>
      <c r="F63" s="217" t="s">
        <v>16</v>
      </c>
      <c r="G63" s="219" t="s">
        <v>102</v>
      </c>
      <c r="H63" s="65" t="s">
        <v>18</v>
      </c>
      <c r="I63" s="46" t="s">
        <v>15</v>
      </c>
      <c r="J63" s="72">
        <v>1</v>
      </c>
      <c r="K63" s="216"/>
      <c r="L63" s="265">
        <f t="shared" ref="L63:L64" si="23">ROUND(K63*J63,2)</f>
        <v>0</v>
      </c>
      <c r="M63" s="218" t="s">
        <v>636</v>
      </c>
      <c r="N63" s="50">
        <v>0</v>
      </c>
      <c r="O63" s="50">
        <f t="shared" ref="O63:O64" si="24">L63+N63</f>
        <v>0</v>
      </c>
      <c r="P63" s="237" t="s">
        <v>203</v>
      </c>
      <c r="Q63" s="78" t="s">
        <v>18</v>
      </c>
      <c r="R63" s="53" t="s">
        <v>33</v>
      </c>
      <c r="S63" s="53" t="s">
        <v>198</v>
      </c>
      <c r="T63" s="53" t="s">
        <v>204</v>
      </c>
      <c r="U63" s="50" t="s">
        <v>467</v>
      </c>
      <c r="V63" s="63" t="s">
        <v>612</v>
      </c>
    </row>
    <row r="64" spans="1:22" s="39" customFormat="1" ht="38.25" customHeight="1" x14ac:dyDescent="0.25">
      <c r="A64" s="43">
        <f>A63+1</f>
        <v>40</v>
      </c>
      <c r="B64" s="60" t="s">
        <v>257</v>
      </c>
      <c r="C64" s="66" t="s">
        <v>504</v>
      </c>
      <c r="D64" s="66" t="s">
        <v>100</v>
      </c>
      <c r="E64" s="217" t="s">
        <v>506</v>
      </c>
      <c r="F64" s="217" t="s">
        <v>16</v>
      </c>
      <c r="G64" s="219" t="s">
        <v>102</v>
      </c>
      <c r="H64" s="65" t="s">
        <v>18</v>
      </c>
      <c r="I64" s="46" t="s">
        <v>15</v>
      </c>
      <c r="J64" s="72">
        <v>1</v>
      </c>
      <c r="K64" s="216"/>
      <c r="L64" s="265">
        <f t="shared" si="23"/>
        <v>0</v>
      </c>
      <c r="M64" s="218" t="s">
        <v>636</v>
      </c>
      <c r="N64" s="50">
        <v>0</v>
      </c>
      <c r="O64" s="50">
        <f t="shared" si="24"/>
        <v>0</v>
      </c>
      <c r="P64" s="237" t="s">
        <v>203</v>
      </c>
      <c r="Q64" s="78" t="s">
        <v>18</v>
      </c>
      <c r="R64" s="53" t="s">
        <v>33</v>
      </c>
      <c r="S64" s="53" t="s">
        <v>198</v>
      </c>
      <c r="T64" s="53" t="s">
        <v>204</v>
      </c>
      <c r="U64" s="50" t="s">
        <v>467</v>
      </c>
      <c r="V64" s="63" t="s">
        <v>612</v>
      </c>
    </row>
    <row r="65" spans="1:22" s="3" customFormat="1" ht="12.75" customHeight="1" x14ac:dyDescent="0.25">
      <c r="A65" s="12" t="s">
        <v>186</v>
      </c>
      <c r="B65" s="13"/>
      <c r="C65" s="13"/>
      <c r="D65" s="13"/>
      <c r="E65" s="13"/>
      <c r="F65" s="13"/>
      <c r="G65" s="13"/>
      <c r="H65" s="18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</row>
    <row r="66" spans="1:22" s="3" customFormat="1" ht="12.75" customHeight="1" x14ac:dyDescent="0.25">
      <c r="A66" s="24"/>
      <c r="B66" s="108"/>
      <c r="C66" s="15" t="s">
        <v>60</v>
      </c>
      <c r="D66" s="15"/>
      <c r="E66" s="15"/>
      <c r="F66" s="15"/>
      <c r="G66" s="15"/>
      <c r="H66" s="19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</row>
    <row r="67" spans="1:22" s="37" customFormat="1" ht="51" customHeight="1" x14ac:dyDescent="0.25">
      <c r="A67" s="43">
        <f>A64+1</f>
        <v>41</v>
      </c>
      <c r="B67" s="43" t="s">
        <v>260</v>
      </c>
      <c r="C67" s="92" t="s">
        <v>586</v>
      </c>
      <c r="D67" s="16" t="s">
        <v>188</v>
      </c>
      <c r="E67" s="93" t="s">
        <v>587</v>
      </c>
      <c r="F67" s="42" t="s">
        <v>16</v>
      </c>
      <c r="G67" s="68" t="s">
        <v>189</v>
      </c>
      <c r="H67" s="94" t="s">
        <v>303</v>
      </c>
      <c r="I67" s="46" t="s">
        <v>15</v>
      </c>
      <c r="J67" s="72">
        <v>1</v>
      </c>
      <c r="K67" s="216"/>
      <c r="L67" s="265">
        <f>ROUND(K67*J67,2)</f>
        <v>0</v>
      </c>
      <c r="M67" s="218" t="s">
        <v>636</v>
      </c>
      <c r="N67" s="50">
        <v>0</v>
      </c>
      <c r="O67" s="50">
        <f>L67+N67</f>
        <v>0</v>
      </c>
      <c r="P67" s="52">
        <v>46699</v>
      </c>
      <c r="Q67" s="52">
        <v>47064</v>
      </c>
      <c r="R67" s="219" t="s">
        <v>33</v>
      </c>
      <c r="S67" s="107" t="s">
        <v>198</v>
      </c>
      <c r="T67" s="107" t="s">
        <v>204</v>
      </c>
      <c r="U67" s="50" t="s">
        <v>467</v>
      </c>
      <c r="V67" s="63" t="s">
        <v>612</v>
      </c>
    </row>
    <row r="68" spans="1:22" s="11" customFormat="1" ht="12.75" customHeight="1" x14ac:dyDescent="0.25">
      <c r="A68" s="12" t="s">
        <v>271</v>
      </c>
      <c r="B68" s="13"/>
      <c r="C68" s="13"/>
      <c r="D68" s="13"/>
      <c r="E68" s="13"/>
      <c r="F68" s="13"/>
      <c r="G68" s="13"/>
      <c r="H68" s="18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 spans="1:22" s="3" customFormat="1" ht="12.75" customHeight="1" x14ac:dyDescent="0.25">
      <c r="A69" s="24"/>
      <c r="B69" s="108"/>
      <c r="C69" s="15" t="s">
        <v>60</v>
      </c>
      <c r="D69" s="15"/>
      <c r="E69" s="15"/>
      <c r="F69" s="15"/>
      <c r="G69" s="15"/>
      <c r="H69" s="26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</row>
    <row r="70" spans="1:22" s="3" customFormat="1" ht="63.75" customHeight="1" x14ac:dyDescent="0.25">
      <c r="A70" s="43">
        <f>A67+1</f>
        <v>42</v>
      </c>
      <c r="B70" s="43" t="s">
        <v>270</v>
      </c>
      <c r="C70" s="92" t="s">
        <v>18</v>
      </c>
      <c r="D70" s="16" t="s">
        <v>272</v>
      </c>
      <c r="E70" s="93" t="s">
        <v>585</v>
      </c>
      <c r="F70" s="42" t="s">
        <v>232</v>
      </c>
      <c r="G70" s="68" t="s">
        <v>273</v>
      </c>
      <c r="H70" s="65" t="s">
        <v>18</v>
      </c>
      <c r="I70" s="46" t="s">
        <v>15</v>
      </c>
      <c r="J70" s="72">
        <v>1</v>
      </c>
      <c r="K70" s="216"/>
      <c r="L70" s="265">
        <f>ROUND(K70*J70,2)</f>
        <v>0</v>
      </c>
      <c r="M70" s="218" t="s">
        <v>636</v>
      </c>
      <c r="N70" s="50">
        <v>0</v>
      </c>
      <c r="O70" s="50">
        <f>L70+N70</f>
        <v>0</v>
      </c>
      <c r="P70" s="52">
        <v>46692</v>
      </c>
      <c r="Q70" s="52">
        <v>47057</v>
      </c>
      <c r="R70" s="75" t="s">
        <v>33</v>
      </c>
      <c r="S70" s="75" t="s">
        <v>198</v>
      </c>
      <c r="T70" s="75" t="s">
        <v>204</v>
      </c>
      <c r="U70" s="50" t="s">
        <v>467</v>
      </c>
      <c r="V70" s="63" t="s">
        <v>612</v>
      </c>
    </row>
    <row r="71" spans="1:22" s="11" customFormat="1" ht="12.75" customHeight="1" x14ac:dyDescent="0.25">
      <c r="A71" s="12" t="s">
        <v>224</v>
      </c>
      <c r="B71" s="13"/>
      <c r="C71" s="13"/>
      <c r="D71" s="13"/>
      <c r="E71" s="13"/>
      <c r="F71" s="13"/>
      <c r="G71" s="13"/>
      <c r="H71" s="18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2" spans="1:22" s="3" customFormat="1" ht="12.75" customHeight="1" x14ac:dyDescent="0.25">
      <c r="A72" s="24"/>
      <c r="B72" s="108"/>
      <c r="C72" s="15" t="s">
        <v>60</v>
      </c>
      <c r="D72" s="15"/>
      <c r="E72" s="15"/>
      <c r="F72" s="15"/>
      <c r="G72" s="15"/>
      <c r="H72" s="26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</row>
    <row r="73" spans="1:22" s="3" customFormat="1" ht="63.75" customHeight="1" x14ac:dyDescent="0.25">
      <c r="A73" s="43">
        <f>A70+1</f>
        <v>43</v>
      </c>
      <c r="B73" s="43" t="s">
        <v>264</v>
      </c>
      <c r="C73" s="93" t="s">
        <v>580</v>
      </c>
      <c r="D73" s="16" t="s">
        <v>222</v>
      </c>
      <c r="E73" s="93" t="s">
        <v>305</v>
      </c>
      <c r="F73" s="42" t="s">
        <v>16</v>
      </c>
      <c r="G73" s="68" t="s">
        <v>223</v>
      </c>
      <c r="H73" s="65" t="s">
        <v>18</v>
      </c>
      <c r="I73" s="46" t="s">
        <v>15</v>
      </c>
      <c r="J73" s="72">
        <v>1</v>
      </c>
      <c r="K73" s="216"/>
      <c r="L73" s="265">
        <f>ROUND(K73*J73,2)</f>
        <v>0</v>
      </c>
      <c r="M73" s="218" t="s">
        <v>636</v>
      </c>
      <c r="N73" s="50">
        <v>0</v>
      </c>
      <c r="O73" s="50">
        <f>L73+N73</f>
        <v>0</v>
      </c>
      <c r="P73" s="212">
        <v>46769</v>
      </c>
      <c r="Q73" s="211">
        <v>47134</v>
      </c>
      <c r="R73" s="75" t="s">
        <v>33</v>
      </c>
      <c r="S73" s="75" t="s">
        <v>198</v>
      </c>
      <c r="T73" s="75" t="s">
        <v>204</v>
      </c>
      <c r="U73" s="50" t="s">
        <v>467</v>
      </c>
      <c r="V73" s="63" t="s">
        <v>612</v>
      </c>
    </row>
    <row r="74" spans="1:22" s="11" customFormat="1" ht="12.75" customHeight="1" x14ac:dyDescent="0.25">
      <c r="A74" s="12" t="s">
        <v>507</v>
      </c>
      <c r="B74" s="13"/>
      <c r="C74" s="13"/>
      <c r="D74" s="13"/>
      <c r="E74" s="13"/>
      <c r="F74" s="13"/>
      <c r="G74" s="13"/>
      <c r="H74" s="18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 spans="1:22" s="3" customFormat="1" ht="12.75" customHeight="1" x14ac:dyDescent="0.25">
      <c r="A75" s="24"/>
      <c r="B75" s="108"/>
      <c r="C75" s="15" t="s">
        <v>60</v>
      </c>
      <c r="D75" s="15"/>
      <c r="E75" s="15"/>
      <c r="F75" s="15"/>
      <c r="G75" s="15"/>
      <c r="H75" s="26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spans="1:22" ht="89.25" customHeight="1" x14ac:dyDescent="0.25">
      <c r="A76" s="43">
        <f>A73+1</f>
        <v>44</v>
      </c>
      <c r="B76" s="43" t="s">
        <v>264</v>
      </c>
      <c r="C76" s="93" t="s">
        <v>581</v>
      </c>
      <c r="D76" s="16" t="s">
        <v>222</v>
      </c>
      <c r="E76" s="93" t="s">
        <v>582</v>
      </c>
      <c r="F76" s="217" t="s">
        <v>509</v>
      </c>
      <c r="G76" s="219" t="s">
        <v>508</v>
      </c>
      <c r="H76" s="65" t="s">
        <v>18</v>
      </c>
      <c r="I76" s="46" t="s">
        <v>15</v>
      </c>
      <c r="J76" s="72">
        <v>1</v>
      </c>
      <c r="K76" s="216"/>
      <c r="L76" s="265">
        <f>ROUND(K76*J76,2)</f>
        <v>0</v>
      </c>
      <c r="M76" s="218" t="s">
        <v>636</v>
      </c>
      <c r="N76" s="50">
        <v>0</v>
      </c>
      <c r="O76" s="50">
        <f>L76+N76</f>
        <v>0</v>
      </c>
      <c r="P76" s="212">
        <v>46722</v>
      </c>
      <c r="Q76" s="211">
        <v>47087</v>
      </c>
      <c r="R76" s="75" t="s">
        <v>33</v>
      </c>
      <c r="S76" s="75" t="s">
        <v>198</v>
      </c>
      <c r="T76" s="75" t="s">
        <v>204</v>
      </c>
      <c r="U76" s="50" t="s">
        <v>467</v>
      </c>
      <c r="V76" s="63" t="s">
        <v>612</v>
      </c>
    </row>
    <row r="77" spans="1:22" s="11" customFormat="1" ht="12.75" customHeight="1" x14ac:dyDescent="0.25">
      <c r="A77" s="12" t="s">
        <v>442</v>
      </c>
      <c r="B77" s="13"/>
      <c r="C77" s="13"/>
      <c r="D77" s="13"/>
      <c r="E77" s="13"/>
      <c r="F77" s="13"/>
      <c r="G77" s="13"/>
      <c r="H77" s="18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</row>
    <row r="78" spans="1:22" s="3" customFormat="1" ht="12.75" customHeight="1" x14ac:dyDescent="0.25">
      <c r="A78" s="24"/>
      <c r="B78" s="108"/>
      <c r="C78" s="15" t="s">
        <v>60</v>
      </c>
      <c r="D78" s="15"/>
      <c r="E78" s="15"/>
      <c r="F78" s="15"/>
      <c r="G78" s="15"/>
      <c r="H78" s="26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spans="1:22" s="3" customFormat="1" ht="38.25" customHeight="1" x14ac:dyDescent="0.25">
      <c r="A79" s="43">
        <f>A76+1</f>
        <v>45</v>
      </c>
      <c r="B79" s="43" t="s">
        <v>459</v>
      </c>
      <c r="C79" s="16" t="s">
        <v>441</v>
      </c>
      <c r="D79" s="16" t="s">
        <v>439</v>
      </c>
      <c r="E79" s="93" t="s">
        <v>454</v>
      </c>
      <c r="F79" s="42" t="s">
        <v>16</v>
      </c>
      <c r="G79" s="68" t="s">
        <v>440</v>
      </c>
      <c r="H79" s="65" t="s">
        <v>18</v>
      </c>
      <c r="I79" s="46" t="s">
        <v>15</v>
      </c>
      <c r="J79" s="72">
        <v>1000</v>
      </c>
      <c r="K79" s="216"/>
      <c r="L79" s="265">
        <f t="shared" ref="L79:L80" si="25">ROUND(K79*J79,2)</f>
        <v>0</v>
      </c>
      <c r="M79" s="218" t="s">
        <v>636</v>
      </c>
      <c r="N79" s="50">
        <v>0</v>
      </c>
      <c r="O79" s="50">
        <f t="shared" ref="O79:O80" si="26">L79+N79</f>
        <v>0</v>
      </c>
      <c r="P79" s="219" t="s">
        <v>203</v>
      </c>
      <c r="Q79" s="52" t="s">
        <v>18</v>
      </c>
      <c r="R79" s="75" t="s">
        <v>33</v>
      </c>
      <c r="S79" s="75" t="s">
        <v>198</v>
      </c>
      <c r="T79" s="75" t="s">
        <v>204</v>
      </c>
      <c r="U79" s="50" t="s">
        <v>467</v>
      </c>
      <c r="V79" s="63" t="s">
        <v>612</v>
      </c>
    </row>
    <row r="80" spans="1:22" s="3" customFormat="1" ht="38.25" customHeight="1" x14ac:dyDescent="0.25">
      <c r="A80" s="43">
        <f>A79+1</f>
        <v>46</v>
      </c>
      <c r="B80" s="43" t="s">
        <v>459</v>
      </c>
      <c r="C80" s="16" t="s">
        <v>18</v>
      </c>
      <c r="D80" s="16" t="s">
        <v>439</v>
      </c>
      <c r="E80" s="93" t="s">
        <v>453</v>
      </c>
      <c r="F80" s="42" t="s">
        <v>16</v>
      </c>
      <c r="G80" s="68" t="s">
        <v>440</v>
      </c>
      <c r="H80" s="65" t="s">
        <v>18</v>
      </c>
      <c r="I80" s="46" t="s">
        <v>15</v>
      </c>
      <c r="J80" s="72">
        <v>1</v>
      </c>
      <c r="K80" s="216"/>
      <c r="L80" s="265">
        <f t="shared" si="25"/>
        <v>0</v>
      </c>
      <c r="M80" s="218" t="s">
        <v>636</v>
      </c>
      <c r="N80" s="50">
        <v>0</v>
      </c>
      <c r="O80" s="50">
        <f t="shared" si="26"/>
        <v>0</v>
      </c>
      <c r="P80" s="219" t="s">
        <v>203</v>
      </c>
      <c r="Q80" s="52" t="s">
        <v>18</v>
      </c>
      <c r="R80" s="75" t="s">
        <v>33</v>
      </c>
      <c r="S80" s="75" t="s">
        <v>198</v>
      </c>
      <c r="T80" s="75" t="s">
        <v>204</v>
      </c>
      <c r="U80" s="50" t="s">
        <v>467</v>
      </c>
      <c r="V80" s="63" t="s">
        <v>612</v>
      </c>
    </row>
    <row r="81" spans="1:736" s="233" customFormat="1" ht="15.75" customHeight="1" x14ac:dyDescent="0.25">
      <c r="A81" s="242" t="s">
        <v>615</v>
      </c>
      <c r="B81" s="243"/>
      <c r="C81" s="243"/>
      <c r="D81" s="243"/>
      <c r="E81" s="243"/>
      <c r="F81" s="243"/>
      <c r="G81" s="243"/>
      <c r="H81" s="243"/>
      <c r="I81" s="243"/>
      <c r="J81" s="243"/>
      <c r="K81" s="244"/>
      <c r="L81" s="224">
        <f>SUMIF(M7:M80,"0%",L7:L80)</f>
        <v>0</v>
      </c>
      <c r="M81" s="230"/>
      <c r="N81" s="224"/>
      <c r="O81" s="224"/>
      <c r="P81" s="231"/>
      <c r="Q81" s="232"/>
      <c r="R81" s="232"/>
      <c r="S81" s="232"/>
      <c r="T81" s="232"/>
      <c r="U81" s="232"/>
      <c r="V81" s="232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  <c r="JA81" s="3"/>
      <c r="JB81" s="3"/>
      <c r="JC81" s="3"/>
      <c r="JD81" s="3"/>
      <c r="JE81" s="3"/>
      <c r="JF81" s="3"/>
      <c r="JG81" s="3"/>
      <c r="JH81" s="3"/>
      <c r="JI81" s="3"/>
      <c r="JJ81" s="3"/>
      <c r="JK81" s="3"/>
      <c r="JL81" s="3"/>
      <c r="JM81" s="3"/>
      <c r="JN81" s="3"/>
      <c r="JO81" s="3"/>
      <c r="JP81" s="3"/>
      <c r="JQ81" s="3"/>
      <c r="JR81" s="3"/>
      <c r="JS81" s="3"/>
      <c r="JT81" s="3"/>
      <c r="JU81" s="3"/>
      <c r="JV81" s="3"/>
      <c r="JW81" s="3"/>
      <c r="JX81" s="3"/>
      <c r="JY81" s="3"/>
      <c r="JZ81" s="3"/>
      <c r="KA81" s="3"/>
      <c r="KB81" s="3"/>
      <c r="KC81" s="3"/>
      <c r="KD81" s="3"/>
      <c r="KE81" s="3"/>
      <c r="KF81" s="3"/>
      <c r="KG81" s="3"/>
      <c r="KH81" s="3"/>
      <c r="KI81" s="3"/>
      <c r="KJ81" s="3"/>
      <c r="KK81" s="3"/>
      <c r="KL81" s="3"/>
      <c r="KM81" s="3"/>
      <c r="KN81" s="3"/>
      <c r="KO81" s="3"/>
      <c r="KP81" s="3"/>
      <c r="KQ81" s="3"/>
      <c r="KR81" s="3"/>
      <c r="KS81" s="3"/>
      <c r="KT81" s="3"/>
      <c r="KU81" s="3"/>
      <c r="KV81" s="3"/>
      <c r="KW81" s="3"/>
      <c r="KX81" s="3"/>
      <c r="KY81" s="3"/>
      <c r="KZ81" s="3"/>
      <c r="LA81" s="3"/>
      <c r="LB81" s="3"/>
      <c r="LC81" s="3"/>
      <c r="LD81" s="3"/>
      <c r="LE81" s="3"/>
      <c r="LF81" s="3"/>
      <c r="LG81" s="3"/>
      <c r="LH81" s="3"/>
      <c r="LI81" s="3"/>
      <c r="LJ81" s="3"/>
      <c r="LK81" s="3"/>
      <c r="LL81" s="3"/>
      <c r="LM81" s="3"/>
      <c r="LN81" s="3"/>
      <c r="LO81" s="3"/>
      <c r="LP81" s="3"/>
      <c r="LQ81" s="3"/>
      <c r="LR81" s="3"/>
      <c r="LS81" s="3"/>
      <c r="LT81" s="3"/>
      <c r="LU81" s="3"/>
      <c r="LV81" s="3"/>
      <c r="LW81" s="3"/>
      <c r="LX81" s="3"/>
      <c r="LY81" s="3"/>
      <c r="LZ81" s="3"/>
      <c r="MA81" s="3"/>
      <c r="MB81" s="3"/>
      <c r="MC81" s="3"/>
      <c r="MD81" s="3"/>
      <c r="ME81" s="3"/>
      <c r="MF81" s="3"/>
      <c r="MG81" s="3"/>
      <c r="MH81" s="3"/>
      <c r="MI81" s="3"/>
      <c r="MJ81" s="3"/>
      <c r="MK81" s="3"/>
      <c r="ML81" s="3"/>
      <c r="MM81" s="3"/>
      <c r="MN81" s="3"/>
      <c r="MO81" s="3"/>
      <c r="MP81" s="3"/>
      <c r="MQ81" s="3"/>
      <c r="MR81" s="3"/>
      <c r="MS81" s="3"/>
      <c r="MT81" s="3"/>
      <c r="MU81" s="3"/>
      <c r="MV81" s="3"/>
      <c r="MW81" s="3"/>
      <c r="MX81" s="3"/>
      <c r="MY81" s="3"/>
      <c r="MZ81" s="3"/>
      <c r="NA81" s="3"/>
      <c r="NB81" s="3"/>
      <c r="NC81" s="3"/>
      <c r="ND81" s="3"/>
      <c r="NE81" s="3"/>
      <c r="NF81" s="3"/>
      <c r="NG81" s="3"/>
      <c r="NH81" s="3"/>
      <c r="NI81" s="3"/>
      <c r="NJ81" s="3"/>
      <c r="NK81" s="3"/>
      <c r="NL81" s="3"/>
      <c r="NM81" s="3"/>
      <c r="NN81" s="3"/>
      <c r="NO81" s="3"/>
      <c r="NP81" s="3"/>
      <c r="NQ81" s="3"/>
      <c r="NR81" s="3"/>
      <c r="NS81" s="3"/>
      <c r="NT81" s="3"/>
      <c r="NU81" s="3"/>
      <c r="NV81" s="3"/>
      <c r="NW81" s="3"/>
      <c r="NX81" s="3"/>
      <c r="NY81" s="3"/>
      <c r="NZ81" s="3"/>
      <c r="OA81" s="3"/>
      <c r="OB81" s="3"/>
      <c r="OC81" s="3"/>
      <c r="OD81" s="3"/>
      <c r="OE81" s="3"/>
      <c r="OF81" s="3"/>
      <c r="OG81" s="3"/>
      <c r="OH81" s="3"/>
      <c r="OI81" s="3"/>
      <c r="OJ81" s="3"/>
      <c r="OK81" s="3"/>
      <c r="OL81" s="3"/>
      <c r="OM81" s="3"/>
      <c r="ON81" s="3"/>
      <c r="OO81" s="3"/>
      <c r="OP81" s="3"/>
      <c r="OQ81" s="3"/>
      <c r="OR81" s="3"/>
      <c r="OS81" s="3"/>
      <c r="OT81" s="3"/>
      <c r="OU81" s="3"/>
      <c r="OV81" s="3"/>
      <c r="OW81" s="3"/>
      <c r="OX81" s="3"/>
      <c r="OY81" s="3"/>
      <c r="OZ81" s="3"/>
      <c r="PA81" s="3"/>
      <c r="PB81" s="3"/>
      <c r="PC81" s="3"/>
      <c r="PD81" s="3"/>
      <c r="PE81" s="3"/>
      <c r="PF81" s="3"/>
      <c r="PG81" s="3"/>
      <c r="PH81" s="3"/>
      <c r="PI81" s="3"/>
      <c r="PJ81" s="3"/>
      <c r="PK81" s="3"/>
      <c r="PL81" s="3"/>
      <c r="PM81" s="3"/>
      <c r="PN81" s="3"/>
      <c r="PO81" s="3"/>
      <c r="PP81" s="3"/>
      <c r="PQ81" s="3"/>
      <c r="PR81" s="3"/>
      <c r="PS81" s="3"/>
      <c r="PT81" s="3"/>
      <c r="PU81" s="3"/>
      <c r="PV81" s="3"/>
      <c r="PW81" s="3"/>
      <c r="PX81" s="3"/>
      <c r="PY81" s="3"/>
      <c r="PZ81" s="3"/>
      <c r="QA81" s="3"/>
      <c r="QB81" s="3"/>
      <c r="QC81" s="3"/>
      <c r="QD81" s="3"/>
      <c r="QE81" s="3"/>
      <c r="QF81" s="3"/>
      <c r="QG81" s="3"/>
      <c r="QH81" s="3"/>
      <c r="QI81" s="3"/>
      <c r="QJ81" s="3"/>
      <c r="QK81" s="3"/>
      <c r="QL81" s="3"/>
      <c r="QM81" s="3"/>
      <c r="QN81" s="3"/>
      <c r="QO81" s="3"/>
      <c r="QP81" s="3"/>
      <c r="QQ81" s="3"/>
      <c r="QR81" s="3"/>
      <c r="QS81" s="3"/>
      <c r="QT81" s="3"/>
      <c r="QU81" s="3"/>
      <c r="QV81" s="3"/>
      <c r="QW81" s="3"/>
      <c r="QX81" s="3"/>
      <c r="QY81" s="3"/>
      <c r="QZ81" s="3"/>
      <c r="RA81" s="3"/>
      <c r="RB81" s="3"/>
      <c r="RC81" s="3"/>
      <c r="RD81" s="3"/>
      <c r="RE81" s="3"/>
      <c r="RF81" s="3"/>
      <c r="RG81" s="3"/>
      <c r="RH81" s="3"/>
      <c r="RI81" s="3"/>
      <c r="RJ81" s="3"/>
      <c r="RK81" s="3"/>
      <c r="RL81" s="3"/>
      <c r="RM81" s="3"/>
      <c r="RN81" s="3"/>
      <c r="RO81" s="3"/>
      <c r="RP81" s="3"/>
      <c r="RQ81" s="3"/>
      <c r="RR81" s="3"/>
      <c r="RS81" s="3"/>
      <c r="RT81" s="3"/>
      <c r="RU81" s="3"/>
      <c r="RV81" s="3"/>
      <c r="RW81" s="3"/>
      <c r="RX81" s="3"/>
      <c r="RY81" s="3"/>
      <c r="RZ81" s="3"/>
      <c r="SA81" s="3"/>
      <c r="SB81" s="3"/>
      <c r="SC81" s="3"/>
      <c r="SD81" s="3"/>
      <c r="SE81" s="3"/>
      <c r="SF81" s="3"/>
      <c r="SG81" s="3"/>
      <c r="SH81" s="3"/>
      <c r="SI81" s="3"/>
      <c r="SJ81" s="3"/>
      <c r="SK81" s="3"/>
      <c r="SL81" s="3"/>
      <c r="SM81" s="3"/>
      <c r="SN81" s="3"/>
      <c r="SO81" s="3"/>
      <c r="SP81" s="3"/>
      <c r="SQ81" s="3"/>
      <c r="SR81" s="3"/>
      <c r="SS81" s="3"/>
      <c r="ST81" s="3"/>
      <c r="SU81" s="3"/>
      <c r="SV81" s="3"/>
      <c r="SW81" s="3"/>
      <c r="SX81" s="3"/>
      <c r="SY81" s="3"/>
      <c r="SZ81" s="3"/>
      <c r="TA81" s="3"/>
      <c r="TB81" s="3"/>
      <c r="TC81" s="3"/>
      <c r="TD81" s="3"/>
      <c r="TE81" s="3"/>
      <c r="TF81" s="3"/>
      <c r="TG81" s="3"/>
      <c r="TH81" s="3"/>
      <c r="TI81" s="3"/>
      <c r="TJ81" s="3"/>
      <c r="TK81" s="3"/>
      <c r="TL81" s="3"/>
      <c r="TM81" s="3"/>
      <c r="TN81" s="3"/>
      <c r="TO81" s="3"/>
      <c r="TP81" s="3"/>
      <c r="TQ81" s="3"/>
      <c r="TR81" s="3"/>
      <c r="TS81" s="3"/>
      <c r="TT81" s="3"/>
      <c r="TU81" s="3"/>
      <c r="TV81" s="3"/>
      <c r="TW81" s="3"/>
      <c r="TX81" s="3"/>
      <c r="TY81" s="3"/>
      <c r="TZ81" s="3"/>
      <c r="UA81" s="3"/>
      <c r="UB81" s="3"/>
      <c r="UC81" s="3"/>
      <c r="UD81" s="3"/>
      <c r="UE81" s="3"/>
      <c r="UF81" s="3"/>
      <c r="UG81" s="3"/>
      <c r="UH81" s="3"/>
      <c r="UI81" s="3"/>
      <c r="UJ81" s="3"/>
      <c r="UK81" s="3"/>
      <c r="UL81" s="3"/>
      <c r="UM81" s="3"/>
      <c r="UN81" s="3"/>
      <c r="UO81" s="3"/>
      <c r="UP81" s="3"/>
      <c r="UQ81" s="3"/>
      <c r="UR81" s="3"/>
      <c r="US81" s="3"/>
      <c r="UT81" s="3"/>
      <c r="UU81" s="3"/>
      <c r="UV81" s="3"/>
      <c r="UW81" s="3"/>
      <c r="UX81" s="3"/>
      <c r="UY81" s="3"/>
      <c r="UZ81" s="3"/>
      <c r="VA81" s="3"/>
      <c r="VB81" s="3"/>
      <c r="VC81" s="3"/>
      <c r="VD81" s="3"/>
      <c r="VE81" s="3"/>
      <c r="VF81" s="3"/>
      <c r="VG81" s="3"/>
      <c r="VH81" s="3"/>
      <c r="VI81" s="3"/>
      <c r="VJ81" s="3"/>
      <c r="VK81" s="3"/>
      <c r="VL81" s="3"/>
      <c r="VM81" s="3"/>
      <c r="VN81" s="3"/>
      <c r="VO81" s="3"/>
      <c r="VP81" s="3"/>
      <c r="VQ81" s="3"/>
      <c r="VR81" s="3"/>
      <c r="VS81" s="3"/>
      <c r="VT81" s="3"/>
      <c r="VU81" s="3"/>
      <c r="VV81" s="3"/>
      <c r="VW81" s="3"/>
      <c r="VX81" s="3"/>
      <c r="VY81" s="3"/>
      <c r="VZ81" s="3"/>
      <c r="WA81" s="3"/>
      <c r="WB81" s="3"/>
      <c r="WC81" s="3"/>
      <c r="WD81" s="3"/>
      <c r="WE81" s="3"/>
      <c r="WF81" s="3"/>
      <c r="WG81" s="3"/>
      <c r="WH81" s="3"/>
      <c r="WI81" s="3"/>
      <c r="WJ81" s="3"/>
      <c r="WK81" s="3"/>
      <c r="WL81" s="3"/>
      <c r="WM81" s="3"/>
      <c r="WN81" s="3"/>
      <c r="WO81" s="3"/>
      <c r="WP81" s="3"/>
      <c r="WQ81" s="3"/>
      <c r="WR81" s="3"/>
      <c r="WS81" s="3"/>
      <c r="WT81" s="3"/>
      <c r="WU81" s="3"/>
      <c r="WV81" s="3"/>
      <c r="WW81" s="3"/>
      <c r="WX81" s="3"/>
      <c r="WY81" s="3"/>
      <c r="WZ81" s="3"/>
      <c r="XA81" s="3"/>
      <c r="XB81" s="3"/>
      <c r="XC81" s="3"/>
      <c r="XD81" s="3"/>
      <c r="XE81" s="3"/>
      <c r="XF81" s="3"/>
      <c r="XG81" s="3"/>
      <c r="XH81" s="3"/>
      <c r="XI81" s="3"/>
      <c r="XJ81" s="3"/>
      <c r="XK81" s="3"/>
      <c r="XL81" s="3"/>
      <c r="XM81" s="3"/>
      <c r="XN81" s="3"/>
      <c r="XO81" s="3"/>
      <c r="XP81" s="3"/>
      <c r="XQ81" s="3"/>
      <c r="XR81" s="3"/>
      <c r="XS81" s="3"/>
      <c r="XT81" s="3"/>
      <c r="XU81" s="3"/>
      <c r="XV81" s="3"/>
      <c r="XW81" s="3"/>
      <c r="XX81" s="3"/>
      <c r="XY81" s="3"/>
      <c r="XZ81" s="3"/>
      <c r="YA81" s="3"/>
      <c r="YB81" s="3"/>
      <c r="YC81" s="3"/>
      <c r="YD81" s="3"/>
      <c r="YE81" s="3"/>
      <c r="YF81" s="3"/>
      <c r="YG81" s="3"/>
      <c r="YH81" s="3"/>
      <c r="YI81" s="3"/>
      <c r="YJ81" s="3"/>
      <c r="YK81" s="3"/>
      <c r="YL81" s="3"/>
      <c r="YM81" s="3"/>
      <c r="YN81" s="3"/>
      <c r="YO81" s="3"/>
      <c r="YP81" s="3"/>
      <c r="YQ81" s="3"/>
      <c r="YR81" s="3"/>
      <c r="YS81" s="3"/>
      <c r="YT81" s="3"/>
      <c r="YU81" s="3"/>
      <c r="YV81" s="3"/>
      <c r="YW81" s="3"/>
      <c r="YX81" s="3"/>
      <c r="YY81" s="3"/>
      <c r="YZ81" s="3"/>
      <c r="ZA81" s="3"/>
      <c r="ZB81" s="3"/>
      <c r="ZC81" s="3"/>
      <c r="ZD81" s="3"/>
      <c r="ZE81" s="3"/>
      <c r="ZF81" s="3"/>
      <c r="ZG81" s="3"/>
      <c r="ZH81" s="3"/>
      <c r="ZI81" s="3"/>
      <c r="ZJ81" s="3"/>
      <c r="ZK81" s="3"/>
      <c r="ZL81" s="3"/>
      <c r="ZM81" s="3"/>
      <c r="ZN81" s="3"/>
      <c r="ZO81" s="3"/>
      <c r="ZP81" s="3"/>
      <c r="ZQ81" s="3"/>
      <c r="ZR81" s="3"/>
      <c r="ZS81" s="3"/>
      <c r="ZT81" s="3"/>
      <c r="ZU81" s="3"/>
      <c r="ZV81" s="3"/>
      <c r="ZW81" s="3"/>
      <c r="ZX81" s="3"/>
      <c r="ZY81" s="3"/>
      <c r="ZZ81" s="3"/>
      <c r="AAA81" s="3"/>
      <c r="AAB81" s="3"/>
      <c r="AAC81" s="3"/>
      <c r="AAD81" s="3"/>
      <c r="AAE81" s="3"/>
      <c r="AAF81" s="3"/>
      <c r="AAG81" s="3"/>
      <c r="AAH81" s="3"/>
      <c r="AAI81" s="3"/>
      <c r="AAJ81" s="3"/>
      <c r="AAK81" s="3"/>
      <c r="AAL81" s="3"/>
      <c r="AAM81" s="3"/>
      <c r="AAN81" s="3"/>
      <c r="AAO81" s="3"/>
      <c r="AAP81" s="3"/>
      <c r="AAQ81" s="3"/>
      <c r="AAR81" s="3"/>
      <c r="AAS81" s="3"/>
      <c r="AAT81" s="3"/>
      <c r="AAU81" s="3"/>
      <c r="AAV81" s="3"/>
      <c r="AAW81" s="3"/>
      <c r="AAX81" s="3"/>
      <c r="AAY81" s="3"/>
      <c r="AAZ81" s="3"/>
      <c r="ABA81" s="3"/>
      <c r="ABB81" s="3"/>
      <c r="ABC81" s="3"/>
      <c r="ABD81" s="3"/>
      <c r="ABE81" s="3"/>
      <c r="ABF81" s="3"/>
      <c r="ABG81" s="3"/>
      <c r="ABH81" s="3"/>
    </row>
    <row r="82" spans="1:736" s="233" customFormat="1" ht="15.75" customHeight="1" x14ac:dyDescent="0.25">
      <c r="A82" s="242" t="s">
        <v>616</v>
      </c>
      <c r="B82" s="243"/>
      <c r="C82" s="243"/>
      <c r="D82" s="243"/>
      <c r="E82" s="243"/>
      <c r="F82" s="243"/>
      <c r="G82" s="243"/>
      <c r="H82" s="243"/>
      <c r="I82" s="243"/>
      <c r="J82" s="243"/>
      <c r="K82" s="244"/>
      <c r="L82" s="224">
        <f>SUMIF(M7:M80,"22%",L7:L80)</f>
        <v>0</v>
      </c>
      <c r="M82" s="230"/>
      <c r="N82" s="224"/>
      <c r="O82" s="224"/>
      <c r="P82" s="231"/>
      <c r="Q82" s="232"/>
      <c r="R82" s="232"/>
      <c r="S82" s="232"/>
      <c r="T82" s="232"/>
      <c r="U82" s="232"/>
      <c r="V82" s="232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  <c r="JA82" s="3"/>
      <c r="JB82" s="3"/>
      <c r="JC82" s="3"/>
      <c r="JD82" s="3"/>
      <c r="JE82" s="3"/>
      <c r="JF82" s="3"/>
      <c r="JG82" s="3"/>
      <c r="JH82" s="3"/>
      <c r="JI82" s="3"/>
      <c r="JJ82" s="3"/>
      <c r="JK82" s="3"/>
      <c r="JL82" s="3"/>
      <c r="JM82" s="3"/>
      <c r="JN82" s="3"/>
      <c r="JO82" s="3"/>
      <c r="JP82" s="3"/>
      <c r="JQ82" s="3"/>
      <c r="JR82" s="3"/>
      <c r="JS82" s="3"/>
      <c r="JT82" s="3"/>
      <c r="JU82" s="3"/>
      <c r="JV82" s="3"/>
      <c r="JW82" s="3"/>
      <c r="JX82" s="3"/>
      <c r="JY82" s="3"/>
      <c r="JZ82" s="3"/>
      <c r="KA82" s="3"/>
      <c r="KB82" s="3"/>
      <c r="KC82" s="3"/>
      <c r="KD82" s="3"/>
      <c r="KE82" s="3"/>
      <c r="KF82" s="3"/>
      <c r="KG82" s="3"/>
      <c r="KH82" s="3"/>
      <c r="KI82" s="3"/>
      <c r="KJ82" s="3"/>
      <c r="KK82" s="3"/>
      <c r="KL82" s="3"/>
      <c r="KM82" s="3"/>
      <c r="KN82" s="3"/>
      <c r="KO82" s="3"/>
      <c r="KP82" s="3"/>
      <c r="KQ82" s="3"/>
      <c r="KR82" s="3"/>
      <c r="KS82" s="3"/>
      <c r="KT82" s="3"/>
      <c r="KU82" s="3"/>
      <c r="KV82" s="3"/>
      <c r="KW82" s="3"/>
      <c r="KX82" s="3"/>
      <c r="KY82" s="3"/>
      <c r="KZ82" s="3"/>
      <c r="LA82" s="3"/>
      <c r="LB82" s="3"/>
      <c r="LC82" s="3"/>
      <c r="LD82" s="3"/>
      <c r="LE82" s="3"/>
      <c r="LF82" s="3"/>
      <c r="LG82" s="3"/>
      <c r="LH82" s="3"/>
      <c r="LI82" s="3"/>
      <c r="LJ82" s="3"/>
      <c r="LK82" s="3"/>
      <c r="LL82" s="3"/>
      <c r="LM82" s="3"/>
      <c r="LN82" s="3"/>
      <c r="LO82" s="3"/>
      <c r="LP82" s="3"/>
      <c r="LQ82" s="3"/>
      <c r="LR82" s="3"/>
      <c r="LS82" s="3"/>
      <c r="LT82" s="3"/>
      <c r="LU82" s="3"/>
      <c r="LV82" s="3"/>
      <c r="LW82" s="3"/>
      <c r="LX82" s="3"/>
      <c r="LY82" s="3"/>
      <c r="LZ82" s="3"/>
      <c r="MA82" s="3"/>
      <c r="MB82" s="3"/>
      <c r="MC82" s="3"/>
      <c r="MD82" s="3"/>
      <c r="ME82" s="3"/>
      <c r="MF82" s="3"/>
      <c r="MG82" s="3"/>
      <c r="MH82" s="3"/>
      <c r="MI82" s="3"/>
      <c r="MJ82" s="3"/>
      <c r="MK82" s="3"/>
      <c r="ML82" s="3"/>
      <c r="MM82" s="3"/>
      <c r="MN82" s="3"/>
      <c r="MO82" s="3"/>
      <c r="MP82" s="3"/>
      <c r="MQ82" s="3"/>
      <c r="MR82" s="3"/>
      <c r="MS82" s="3"/>
      <c r="MT82" s="3"/>
      <c r="MU82" s="3"/>
      <c r="MV82" s="3"/>
      <c r="MW82" s="3"/>
      <c r="MX82" s="3"/>
      <c r="MY82" s="3"/>
      <c r="MZ82" s="3"/>
      <c r="NA82" s="3"/>
      <c r="NB82" s="3"/>
      <c r="NC82" s="3"/>
      <c r="ND82" s="3"/>
      <c r="NE82" s="3"/>
      <c r="NF82" s="3"/>
      <c r="NG82" s="3"/>
      <c r="NH82" s="3"/>
      <c r="NI82" s="3"/>
      <c r="NJ82" s="3"/>
      <c r="NK82" s="3"/>
      <c r="NL82" s="3"/>
      <c r="NM82" s="3"/>
      <c r="NN82" s="3"/>
      <c r="NO82" s="3"/>
      <c r="NP82" s="3"/>
      <c r="NQ82" s="3"/>
      <c r="NR82" s="3"/>
      <c r="NS82" s="3"/>
      <c r="NT82" s="3"/>
      <c r="NU82" s="3"/>
      <c r="NV82" s="3"/>
      <c r="NW82" s="3"/>
      <c r="NX82" s="3"/>
      <c r="NY82" s="3"/>
      <c r="NZ82" s="3"/>
      <c r="OA82" s="3"/>
      <c r="OB82" s="3"/>
      <c r="OC82" s="3"/>
      <c r="OD82" s="3"/>
      <c r="OE82" s="3"/>
      <c r="OF82" s="3"/>
      <c r="OG82" s="3"/>
      <c r="OH82" s="3"/>
      <c r="OI82" s="3"/>
      <c r="OJ82" s="3"/>
      <c r="OK82" s="3"/>
      <c r="OL82" s="3"/>
      <c r="OM82" s="3"/>
      <c r="ON82" s="3"/>
      <c r="OO82" s="3"/>
      <c r="OP82" s="3"/>
      <c r="OQ82" s="3"/>
      <c r="OR82" s="3"/>
      <c r="OS82" s="3"/>
      <c r="OT82" s="3"/>
      <c r="OU82" s="3"/>
      <c r="OV82" s="3"/>
      <c r="OW82" s="3"/>
      <c r="OX82" s="3"/>
      <c r="OY82" s="3"/>
      <c r="OZ82" s="3"/>
      <c r="PA82" s="3"/>
      <c r="PB82" s="3"/>
      <c r="PC82" s="3"/>
      <c r="PD82" s="3"/>
      <c r="PE82" s="3"/>
      <c r="PF82" s="3"/>
      <c r="PG82" s="3"/>
      <c r="PH82" s="3"/>
      <c r="PI82" s="3"/>
      <c r="PJ82" s="3"/>
      <c r="PK82" s="3"/>
      <c r="PL82" s="3"/>
      <c r="PM82" s="3"/>
      <c r="PN82" s="3"/>
      <c r="PO82" s="3"/>
      <c r="PP82" s="3"/>
      <c r="PQ82" s="3"/>
      <c r="PR82" s="3"/>
      <c r="PS82" s="3"/>
      <c r="PT82" s="3"/>
      <c r="PU82" s="3"/>
      <c r="PV82" s="3"/>
      <c r="PW82" s="3"/>
      <c r="PX82" s="3"/>
      <c r="PY82" s="3"/>
      <c r="PZ82" s="3"/>
      <c r="QA82" s="3"/>
      <c r="QB82" s="3"/>
      <c r="QC82" s="3"/>
      <c r="QD82" s="3"/>
      <c r="QE82" s="3"/>
      <c r="QF82" s="3"/>
      <c r="QG82" s="3"/>
      <c r="QH82" s="3"/>
      <c r="QI82" s="3"/>
      <c r="QJ82" s="3"/>
      <c r="QK82" s="3"/>
      <c r="QL82" s="3"/>
      <c r="QM82" s="3"/>
      <c r="QN82" s="3"/>
      <c r="QO82" s="3"/>
      <c r="QP82" s="3"/>
      <c r="QQ82" s="3"/>
      <c r="QR82" s="3"/>
      <c r="QS82" s="3"/>
      <c r="QT82" s="3"/>
      <c r="QU82" s="3"/>
      <c r="QV82" s="3"/>
      <c r="QW82" s="3"/>
      <c r="QX82" s="3"/>
      <c r="QY82" s="3"/>
      <c r="QZ82" s="3"/>
      <c r="RA82" s="3"/>
      <c r="RB82" s="3"/>
      <c r="RC82" s="3"/>
      <c r="RD82" s="3"/>
      <c r="RE82" s="3"/>
      <c r="RF82" s="3"/>
      <c r="RG82" s="3"/>
      <c r="RH82" s="3"/>
      <c r="RI82" s="3"/>
      <c r="RJ82" s="3"/>
      <c r="RK82" s="3"/>
      <c r="RL82" s="3"/>
      <c r="RM82" s="3"/>
      <c r="RN82" s="3"/>
      <c r="RO82" s="3"/>
      <c r="RP82" s="3"/>
      <c r="RQ82" s="3"/>
      <c r="RR82" s="3"/>
      <c r="RS82" s="3"/>
      <c r="RT82" s="3"/>
      <c r="RU82" s="3"/>
      <c r="RV82" s="3"/>
      <c r="RW82" s="3"/>
      <c r="RX82" s="3"/>
      <c r="RY82" s="3"/>
      <c r="RZ82" s="3"/>
      <c r="SA82" s="3"/>
      <c r="SB82" s="3"/>
      <c r="SC82" s="3"/>
      <c r="SD82" s="3"/>
      <c r="SE82" s="3"/>
      <c r="SF82" s="3"/>
      <c r="SG82" s="3"/>
      <c r="SH82" s="3"/>
      <c r="SI82" s="3"/>
      <c r="SJ82" s="3"/>
      <c r="SK82" s="3"/>
      <c r="SL82" s="3"/>
      <c r="SM82" s="3"/>
      <c r="SN82" s="3"/>
      <c r="SO82" s="3"/>
      <c r="SP82" s="3"/>
      <c r="SQ82" s="3"/>
      <c r="SR82" s="3"/>
      <c r="SS82" s="3"/>
      <c r="ST82" s="3"/>
      <c r="SU82" s="3"/>
      <c r="SV82" s="3"/>
      <c r="SW82" s="3"/>
      <c r="SX82" s="3"/>
      <c r="SY82" s="3"/>
      <c r="SZ82" s="3"/>
      <c r="TA82" s="3"/>
      <c r="TB82" s="3"/>
      <c r="TC82" s="3"/>
      <c r="TD82" s="3"/>
      <c r="TE82" s="3"/>
      <c r="TF82" s="3"/>
      <c r="TG82" s="3"/>
      <c r="TH82" s="3"/>
      <c r="TI82" s="3"/>
      <c r="TJ82" s="3"/>
      <c r="TK82" s="3"/>
      <c r="TL82" s="3"/>
      <c r="TM82" s="3"/>
      <c r="TN82" s="3"/>
      <c r="TO82" s="3"/>
      <c r="TP82" s="3"/>
      <c r="TQ82" s="3"/>
      <c r="TR82" s="3"/>
      <c r="TS82" s="3"/>
      <c r="TT82" s="3"/>
      <c r="TU82" s="3"/>
      <c r="TV82" s="3"/>
      <c r="TW82" s="3"/>
      <c r="TX82" s="3"/>
      <c r="TY82" s="3"/>
      <c r="TZ82" s="3"/>
      <c r="UA82" s="3"/>
      <c r="UB82" s="3"/>
      <c r="UC82" s="3"/>
      <c r="UD82" s="3"/>
      <c r="UE82" s="3"/>
      <c r="UF82" s="3"/>
      <c r="UG82" s="3"/>
      <c r="UH82" s="3"/>
      <c r="UI82" s="3"/>
      <c r="UJ82" s="3"/>
      <c r="UK82" s="3"/>
      <c r="UL82" s="3"/>
      <c r="UM82" s="3"/>
      <c r="UN82" s="3"/>
      <c r="UO82" s="3"/>
      <c r="UP82" s="3"/>
      <c r="UQ82" s="3"/>
      <c r="UR82" s="3"/>
      <c r="US82" s="3"/>
      <c r="UT82" s="3"/>
      <c r="UU82" s="3"/>
      <c r="UV82" s="3"/>
      <c r="UW82" s="3"/>
      <c r="UX82" s="3"/>
      <c r="UY82" s="3"/>
      <c r="UZ82" s="3"/>
      <c r="VA82" s="3"/>
      <c r="VB82" s="3"/>
      <c r="VC82" s="3"/>
      <c r="VD82" s="3"/>
      <c r="VE82" s="3"/>
      <c r="VF82" s="3"/>
      <c r="VG82" s="3"/>
      <c r="VH82" s="3"/>
      <c r="VI82" s="3"/>
      <c r="VJ82" s="3"/>
      <c r="VK82" s="3"/>
      <c r="VL82" s="3"/>
      <c r="VM82" s="3"/>
      <c r="VN82" s="3"/>
      <c r="VO82" s="3"/>
      <c r="VP82" s="3"/>
      <c r="VQ82" s="3"/>
      <c r="VR82" s="3"/>
      <c r="VS82" s="3"/>
      <c r="VT82" s="3"/>
      <c r="VU82" s="3"/>
      <c r="VV82" s="3"/>
      <c r="VW82" s="3"/>
      <c r="VX82" s="3"/>
      <c r="VY82" s="3"/>
      <c r="VZ82" s="3"/>
      <c r="WA82" s="3"/>
      <c r="WB82" s="3"/>
      <c r="WC82" s="3"/>
      <c r="WD82" s="3"/>
      <c r="WE82" s="3"/>
      <c r="WF82" s="3"/>
      <c r="WG82" s="3"/>
      <c r="WH82" s="3"/>
      <c r="WI82" s="3"/>
      <c r="WJ82" s="3"/>
      <c r="WK82" s="3"/>
      <c r="WL82" s="3"/>
      <c r="WM82" s="3"/>
      <c r="WN82" s="3"/>
      <c r="WO82" s="3"/>
      <c r="WP82" s="3"/>
      <c r="WQ82" s="3"/>
      <c r="WR82" s="3"/>
      <c r="WS82" s="3"/>
      <c r="WT82" s="3"/>
      <c r="WU82" s="3"/>
      <c r="WV82" s="3"/>
      <c r="WW82" s="3"/>
      <c r="WX82" s="3"/>
      <c r="WY82" s="3"/>
      <c r="WZ82" s="3"/>
      <c r="XA82" s="3"/>
      <c r="XB82" s="3"/>
      <c r="XC82" s="3"/>
      <c r="XD82" s="3"/>
      <c r="XE82" s="3"/>
      <c r="XF82" s="3"/>
      <c r="XG82" s="3"/>
      <c r="XH82" s="3"/>
      <c r="XI82" s="3"/>
      <c r="XJ82" s="3"/>
      <c r="XK82" s="3"/>
      <c r="XL82" s="3"/>
      <c r="XM82" s="3"/>
      <c r="XN82" s="3"/>
      <c r="XO82" s="3"/>
      <c r="XP82" s="3"/>
      <c r="XQ82" s="3"/>
      <c r="XR82" s="3"/>
      <c r="XS82" s="3"/>
      <c r="XT82" s="3"/>
      <c r="XU82" s="3"/>
      <c r="XV82" s="3"/>
      <c r="XW82" s="3"/>
      <c r="XX82" s="3"/>
      <c r="XY82" s="3"/>
      <c r="XZ82" s="3"/>
      <c r="YA82" s="3"/>
      <c r="YB82" s="3"/>
      <c r="YC82" s="3"/>
      <c r="YD82" s="3"/>
      <c r="YE82" s="3"/>
      <c r="YF82" s="3"/>
      <c r="YG82" s="3"/>
      <c r="YH82" s="3"/>
      <c r="YI82" s="3"/>
      <c r="YJ82" s="3"/>
      <c r="YK82" s="3"/>
      <c r="YL82" s="3"/>
      <c r="YM82" s="3"/>
      <c r="YN82" s="3"/>
      <c r="YO82" s="3"/>
      <c r="YP82" s="3"/>
      <c r="YQ82" s="3"/>
      <c r="YR82" s="3"/>
      <c r="YS82" s="3"/>
      <c r="YT82" s="3"/>
      <c r="YU82" s="3"/>
      <c r="YV82" s="3"/>
      <c r="YW82" s="3"/>
      <c r="YX82" s="3"/>
      <c r="YY82" s="3"/>
      <c r="YZ82" s="3"/>
      <c r="ZA82" s="3"/>
      <c r="ZB82" s="3"/>
      <c r="ZC82" s="3"/>
      <c r="ZD82" s="3"/>
      <c r="ZE82" s="3"/>
      <c r="ZF82" s="3"/>
      <c r="ZG82" s="3"/>
      <c r="ZH82" s="3"/>
      <c r="ZI82" s="3"/>
      <c r="ZJ82" s="3"/>
      <c r="ZK82" s="3"/>
      <c r="ZL82" s="3"/>
      <c r="ZM82" s="3"/>
      <c r="ZN82" s="3"/>
      <c r="ZO82" s="3"/>
      <c r="ZP82" s="3"/>
      <c r="ZQ82" s="3"/>
      <c r="ZR82" s="3"/>
      <c r="ZS82" s="3"/>
      <c r="ZT82" s="3"/>
      <c r="ZU82" s="3"/>
      <c r="ZV82" s="3"/>
      <c r="ZW82" s="3"/>
      <c r="ZX82" s="3"/>
      <c r="ZY82" s="3"/>
      <c r="ZZ82" s="3"/>
      <c r="AAA82" s="3"/>
      <c r="AAB82" s="3"/>
      <c r="AAC82" s="3"/>
      <c r="AAD82" s="3"/>
      <c r="AAE82" s="3"/>
      <c r="AAF82" s="3"/>
      <c r="AAG82" s="3"/>
      <c r="AAH82" s="3"/>
      <c r="AAI82" s="3"/>
      <c r="AAJ82" s="3"/>
      <c r="AAK82" s="3"/>
      <c r="AAL82" s="3"/>
      <c r="AAM82" s="3"/>
      <c r="AAN82" s="3"/>
      <c r="AAO82" s="3"/>
      <c r="AAP82" s="3"/>
      <c r="AAQ82" s="3"/>
      <c r="AAR82" s="3"/>
      <c r="AAS82" s="3"/>
      <c r="AAT82" s="3"/>
      <c r="AAU82" s="3"/>
      <c r="AAV82" s="3"/>
      <c r="AAW82" s="3"/>
      <c r="AAX82" s="3"/>
      <c r="AAY82" s="3"/>
      <c r="AAZ82" s="3"/>
      <c r="ABA82" s="3"/>
      <c r="ABB82" s="3"/>
      <c r="ABC82" s="3"/>
      <c r="ABD82" s="3"/>
      <c r="ABE82" s="3"/>
      <c r="ABF82" s="3"/>
      <c r="ABG82" s="3"/>
      <c r="ABH82" s="3"/>
    </row>
    <row r="83" spans="1:736" s="233" customFormat="1" ht="15.75" customHeight="1" x14ac:dyDescent="0.25">
      <c r="A83" s="245" t="s">
        <v>617</v>
      </c>
      <c r="B83" s="246"/>
      <c r="C83" s="246"/>
      <c r="D83" s="246"/>
      <c r="E83" s="246"/>
      <c r="F83" s="246"/>
      <c r="G83" s="246"/>
      <c r="H83" s="246"/>
      <c r="I83" s="246"/>
      <c r="J83" s="246"/>
      <c r="K83" s="247"/>
      <c r="L83" s="224">
        <f>SUM(L81:L82)</f>
        <v>0</v>
      </c>
      <c r="M83" s="227"/>
      <c r="N83" s="224"/>
      <c r="O83" s="224"/>
      <c r="P83" s="234"/>
      <c r="Q83" s="235"/>
      <c r="R83" s="235"/>
      <c r="S83" s="235"/>
      <c r="T83" s="235"/>
      <c r="U83" s="235"/>
      <c r="V83" s="235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  <c r="IZ83" s="3"/>
      <c r="JA83" s="3"/>
      <c r="JB83" s="3"/>
      <c r="JC83" s="3"/>
      <c r="JD83" s="3"/>
      <c r="JE83" s="3"/>
      <c r="JF83" s="3"/>
      <c r="JG83" s="3"/>
      <c r="JH83" s="3"/>
      <c r="JI83" s="3"/>
      <c r="JJ83" s="3"/>
      <c r="JK83" s="3"/>
      <c r="JL83" s="3"/>
      <c r="JM83" s="3"/>
      <c r="JN83" s="3"/>
      <c r="JO83" s="3"/>
      <c r="JP83" s="3"/>
      <c r="JQ83" s="3"/>
      <c r="JR83" s="3"/>
      <c r="JS83" s="3"/>
      <c r="JT83" s="3"/>
      <c r="JU83" s="3"/>
      <c r="JV83" s="3"/>
      <c r="JW83" s="3"/>
      <c r="JX83" s="3"/>
      <c r="JY83" s="3"/>
      <c r="JZ83" s="3"/>
      <c r="KA83" s="3"/>
      <c r="KB83" s="3"/>
      <c r="KC83" s="3"/>
      <c r="KD83" s="3"/>
      <c r="KE83" s="3"/>
      <c r="KF83" s="3"/>
      <c r="KG83" s="3"/>
      <c r="KH83" s="3"/>
      <c r="KI83" s="3"/>
      <c r="KJ83" s="3"/>
      <c r="KK83" s="3"/>
      <c r="KL83" s="3"/>
      <c r="KM83" s="3"/>
      <c r="KN83" s="3"/>
      <c r="KO83" s="3"/>
      <c r="KP83" s="3"/>
      <c r="KQ83" s="3"/>
      <c r="KR83" s="3"/>
      <c r="KS83" s="3"/>
      <c r="KT83" s="3"/>
      <c r="KU83" s="3"/>
      <c r="KV83" s="3"/>
      <c r="KW83" s="3"/>
      <c r="KX83" s="3"/>
      <c r="KY83" s="3"/>
      <c r="KZ83" s="3"/>
      <c r="LA83" s="3"/>
      <c r="LB83" s="3"/>
      <c r="LC83" s="3"/>
      <c r="LD83" s="3"/>
      <c r="LE83" s="3"/>
      <c r="LF83" s="3"/>
      <c r="LG83" s="3"/>
      <c r="LH83" s="3"/>
      <c r="LI83" s="3"/>
      <c r="LJ83" s="3"/>
      <c r="LK83" s="3"/>
      <c r="LL83" s="3"/>
      <c r="LM83" s="3"/>
      <c r="LN83" s="3"/>
      <c r="LO83" s="3"/>
      <c r="LP83" s="3"/>
      <c r="LQ83" s="3"/>
      <c r="LR83" s="3"/>
      <c r="LS83" s="3"/>
      <c r="LT83" s="3"/>
      <c r="LU83" s="3"/>
      <c r="LV83" s="3"/>
      <c r="LW83" s="3"/>
      <c r="LX83" s="3"/>
      <c r="LY83" s="3"/>
      <c r="LZ83" s="3"/>
      <c r="MA83" s="3"/>
      <c r="MB83" s="3"/>
      <c r="MC83" s="3"/>
      <c r="MD83" s="3"/>
      <c r="ME83" s="3"/>
      <c r="MF83" s="3"/>
      <c r="MG83" s="3"/>
      <c r="MH83" s="3"/>
      <c r="MI83" s="3"/>
      <c r="MJ83" s="3"/>
      <c r="MK83" s="3"/>
      <c r="ML83" s="3"/>
      <c r="MM83" s="3"/>
      <c r="MN83" s="3"/>
      <c r="MO83" s="3"/>
      <c r="MP83" s="3"/>
      <c r="MQ83" s="3"/>
      <c r="MR83" s="3"/>
      <c r="MS83" s="3"/>
      <c r="MT83" s="3"/>
      <c r="MU83" s="3"/>
      <c r="MV83" s="3"/>
      <c r="MW83" s="3"/>
      <c r="MX83" s="3"/>
      <c r="MY83" s="3"/>
      <c r="MZ83" s="3"/>
      <c r="NA83" s="3"/>
      <c r="NB83" s="3"/>
      <c r="NC83" s="3"/>
      <c r="ND83" s="3"/>
      <c r="NE83" s="3"/>
      <c r="NF83" s="3"/>
      <c r="NG83" s="3"/>
      <c r="NH83" s="3"/>
      <c r="NI83" s="3"/>
      <c r="NJ83" s="3"/>
      <c r="NK83" s="3"/>
      <c r="NL83" s="3"/>
      <c r="NM83" s="3"/>
      <c r="NN83" s="3"/>
      <c r="NO83" s="3"/>
      <c r="NP83" s="3"/>
      <c r="NQ83" s="3"/>
      <c r="NR83" s="3"/>
      <c r="NS83" s="3"/>
      <c r="NT83" s="3"/>
      <c r="NU83" s="3"/>
      <c r="NV83" s="3"/>
      <c r="NW83" s="3"/>
      <c r="NX83" s="3"/>
      <c r="NY83" s="3"/>
      <c r="NZ83" s="3"/>
      <c r="OA83" s="3"/>
      <c r="OB83" s="3"/>
      <c r="OC83" s="3"/>
      <c r="OD83" s="3"/>
      <c r="OE83" s="3"/>
      <c r="OF83" s="3"/>
      <c r="OG83" s="3"/>
      <c r="OH83" s="3"/>
      <c r="OI83" s="3"/>
      <c r="OJ83" s="3"/>
      <c r="OK83" s="3"/>
      <c r="OL83" s="3"/>
      <c r="OM83" s="3"/>
      <c r="ON83" s="3"/>
      <c r="OO83" s="3"/>
      <c r="OP83" s="3"/>
      <c r="OQ83" s="3"/>
      <c r="OR83" s="3"/>
      <c r="OS83" s="3"/>
      <c r="OT83" s="3"/>
      <c r="OU83" s="3"/>
      <c r="OV83" s="3"/>
      <c r="OW83" s="3"/>
      <c r="OX83" s="3"/>
      <c r="OY83" s="3"/>
      <c r="OZ83" s="3"/>
      <c r="PA83" s="3"/>
      <c r="PB83" s="3"/>
      <c r="PC83" s="3"/>
      <c r="PD83" s="3"/>
      <c r="PE83" s="3"/>
      <c r="PF83" s="3"/>
      <c r="PG83" s="3"/>
      <c r="PH83" s="3"/>
      <c r="PI83" s="3"/>
      <c r="PJ83" s="3"/>
      <c r="PK83" s="3"/>
      <c r="PL83" s="3"/>
      <c r="PM83" s="3"/>
      <c r="PN83" s="3"/>
      <c r="PO83" s="3"/>
      <c r="PP83" s="3"/>
      <c r="PQ83" s="3"/>
      <c r="PR83" s="3"/>
      <c r="PS83" s="3"/>
      <c r="PT83" s="3"/>
      <c r="PU83" s="3"/>
      <c r="PV83" s="3"/>
      <c r="PW83" s="3"/>
      <c r="PX83" s="3"/>
      <c r="PY83" s="3"/>
      <c r="PZ83" s="3"/>
      <c r="QA83" s="3"/>
      <c r="QB83" s="3"/>
      <c r="QC83" s="3"/>
      <c r="QD83" s="3"/>
      <c r="QE83" s="3"/>
      <c r="QF83" s="3"/>
      <c r="QG83" s="3"/>
      <c r="QH83" s="3"/>
      <c r="QI83" s="3"/>
      <c r="QJ83" s="3"/>
      <c r="QK83" s="3"/>
      <c r="QL83" s="3"/>
      <c r="QM83" s="3"/>
      <c r="QN83" s="3"/>
      <c r="QO83" s="3"/>
      <c r="QP83" s="3"/>
      <c r="QQ83" s="3"/>
      <c r="QR83" s="3"/>
      <c r="QS83" s="3"/>
      <c r="QT83" s="3"/>
      <c r="QU83" s="3"/>
      <c r="QV83" s="3"/>
      <c r="QW83" s="3"/>
      <c r="QX83" s="3"/>
      <c r="QY83" s="3"/>
      <c r="QZ83" s="3"/>
      <c r="RA83" s="3"/>
      <c r="RB83" s="3"/>
      <c r="RC83" s="3"/>
      <c r="RD83" s="3"/>
      <c r="RE83" s="3"/>
      <c r="RF83" s="3"/>
      <c r="RG83" s="3"/>
      <c r="RH83" s="3"/>
      <c r="RI83" s="3"/>
      <c r="RJ83" s="3"/>
      <c r="RK83" s="3"/>
      <c r="RL83" s="3"/>
      <c r="RM83" s="3"/>
      <c r="RN83" s="3"/>
      <c r="RO83" s="3"/>
      <c r="RP83" s="3"/>
      <c r="RQ83" s="3"/>
      <c r="RR83" s="3"/>
      <c r="RS83" s="3"/>
      <c r="RT83" s="3"/>
      <c r="RU83" s="3"/>
      <c r="RV83" s="3"/>
      <c r="RW83" s="3"/>
      <c r="RX83" s="3"/>
      <c r="RY83" s="3"/>
      <c r="RZ83" s="3"/>
      <c r="SA83" s="3"/>
      <c r="SB83" s="3"/>
      <c r="SC83" s="3"/>
      <c r="SD83" s="3"/>
      <c r="SE83" s="3"/>
      <c r="SF83" s="3"/>
      <c r="SG83" s="3"/>
      <c r="SH83" s="3"/>
      <c r="SI83" s="3"/>
      <c r="SJ83" s="3"/>
      <c r="SK83" s="3"/>
      <c r="SL83" s="3"/>
      <c r="SM83" s="3"/>
      <c r="SN83" s="3"/>
      <c r="SO83" s="3"/>
      <c r="SP83" s="3"/>
      <c r="SQ83" s="3"/>
      <c r="SR83" s="3"/>
      <c r="SS83" s="3"/>
      <c r="ST83" s="3"/>
      <c r="SU83" s="3"/>
      <c r="SV83" s="3"/>
      <c r="SW83" s="3"/>
      <c r="SX83" s="3"/>
      <c r="SY83" s="3"/>
      <c r="SZ83" s="3"/>
      <c r="TA83" s="3"/>
      <c r="TB83" s="3"/>
      <c r="TC83" s="3"/>
      <c r="TD83" s="3"/>
      <c r="TE83" s="3"/>
      <c r="TF83" s="3"/>
      <c r="TG83" s="3"/>
      <c r="TH83" s="3"/>
      <c r="TI83" s="3"/>
      <c r="TJ83" s="3"/>
      <c r="TK83" s="3"/>
      <c r="TL83" s="3"/>
      <c r="TM83" s="3"/>
      <c r="TN83" s="3"/>
      <c r="TO83" s="3"/>
      <c r="TP83" s="3"/>
      <c r="TQ83" s="3"/>
      <c r="TR83" s="3"/>
      <c r="TS83" s="3"/>
      <c r="TT83" s="3"/>
      <c r="TU83" s="3"/>
      <c r="TV83" s="3"/>
      <c r="TW83" s="3"/>
      <c r="TX83" s="3"/>
      <c r="TY83" s="3"/>
      <c r="TZ83" s="3"/>
      <c r="UA83" s="3"/>
      <c r="UB83" s="3"/>
      <c r="UC83" s="3"/>
      <c r="UD83" s="3"/>
      <c r="UE83" s="3"/>
      <c r="UF83" s="3"/>
      <c r="UG83" s="3"/>
      <c r="UH83" s="3"/>
      <c r="UI83" s="3"/>
      <c r="UJ83" s="3"/>
      <c r="UK83" s="3"/>
      <c r="UL83" s="3"/>
      <c r="UM83" s="3"/>
      <c r="UN83" s="3"/>
      <c r="UO83" s="3"/>
      <c r="UP83" s="3"/>
      <c r="UQ83" s="3"/>
      <c r="UR83" s="3"/>
      <c r="US83" s="3"/>
      <c r="UT83" s="3"/>
      <c r="UU83" s="3"/>
      <c r="UV83" s="3"/>
      <c r="UW83" s="3"/>
      <c r="UX83" s="3"/>
      <c r="UY83" s="3"/>
      <c r="UZ83" s="3"/>
      <c r="VA83" s="3"/>
      <c r="VB83" s="3"/>
      <c r="VC83" s="3"/>
      <c r="VD83" s="3"/>
      <c r="VE83" s="3"/>
      <c r="VF83" s="3"/>
      <c r="VG83" s="3"/>
      <c r="VH83" s="3"/>
      <c r="VI83" s="3"/>
      <c r="VJ83" s="3"/>
      <c r="VK83" s="3"/>
      <c r="VL83" s="3"/>
      <c r="VM83" s="3"/>
      <c r="VN83" s="3"/>
      <c r="VO83" s="3"/>
      <c r="VP83" s="3"/>
      <c r="VQ83" s="3"/>
      <c r="VR83" s="3"/>
      <c r="VS83" s="3"/>
      <c r="VT83" s="3"/>
      <c r="VU83" s="3"/>
      <c r="VV83" s="3"/>
      <c r="VW83" s="3"/>
      <c r="VX83" s="3"/>
      <c r="VY83" s="3"/>
      <c r="VZ83" s="3"/>
      <c r="WA83" s="3"/>
      <c r="WB83" s="3"/>
      <c r="WC83" s="3"/>
      <c r="WD83" s="3"/>
      <c r="WE83" s="3"/>
      <c r="WF83" s="3"/>
      <c r="WG83" s="3"/>
      <c r="WH83" s="3"/>
      <c r="WI83" s="3"/>
      <c r="WJ83" s="3"/>
      <c r="WK83" s="3"/>
      <c r="WL83" s="3"/>
      <c r="WM83" s="3"/>
      <c r="WN83" s="3"/>
      <c r="WO83" s="3"/>
      <c r="WP83" s="3"/>
      <c r="WQ83" s="3"/>
      <c r="WR83" s="3"/>
      <c r="WS83" s="3"/>
      <c r="WT83" s="3"/>
      <c r="WU83" s="3"/>
      <c r="WV83" s="3"/>
      <c r="WW83" s="3"/>
      <c r="WX83" s="3"/>
      <c r="WY83" s="3"/>
      <c r="WZ83" s="3"/>
      <c r="XA83" s="3"/>
      <c r="XB83" s="3"/>
      <c r="XC83" s="3"/>
      <c r="XD83" s="3"/>
      <c r="XE83" s="3"/>
      <c r="XF83" s="3"/>
      <c r="XG83" s="3"/>
      <c r="XH83" s="3"/>
      <c r="XI83" s="3"/>
      <c r="XJ83" s="3"/>
      <c r="XK83" s="3"/>
      <c r="XL83" s="3"/>
      <c r="XM83" s="3"/>
      <c r="XN83" s="3"/>
      <c r="XO83" s="3"/>
      <c r="XP83" s="3"/>
      <c r="XQ83" s="3"/>
      <c r="XR83" s="3"/>
      <c r="XS83" s="3"/>
      <c r="XT83" s="3"/>
      <c r="XU83" s="3"/>
      <c r="XV83" s="3"/>
      <c r="XW83" s="3"/>
      <c r="XX83" s="3"/>
      <c r="XY83" s="3"/>
      <c r="XZ83" s="3"/>
      <c r="YA83" s="3"/>
      <c r="YB83" s="3"/>
      <c r="YC83" s="3"/>
      <c r="YD83" s="3"/>
      <c r="YE83" s="3"/>
      <c r="YF83" s="3"/>
      <c r="YG83" s="3"/>
      <c r="YH83" s="3"/>
      <c r="YI83" s="3"/>
      <c r="YJ83" s="3"/>
      <c r="YK83" s="3"/>
      <c r="YL83" s="3"/>
      <c r="YM83" s="3"/>
      <c r="YN83" s="3"/>
      <c r="YO83" s="3"/>
      <c r="YP83" s="3"/>
      <c r="YQ83" s="3"/>
      <c r="YR83" s="3"/>
      <c r="YS83" s="3"/>
      <c r="YT83" s="3"/>
      <c r="YU83" s="3"/>
      <c r="YV83" s="3"/>
      <c r="YW83" s="3"/>
      <c r="YX83" s="3"/>
      <c r="YY83" s="3"/>
      <c r="YZ83" s="3"/>
      <c r="ZA83" s="3"/>
      <c r="ZB83" s="3"/>
      <c r="ZC83" s="3"/>
      <c r="ZD83" s="3"/>
      <c r="ZE83" s="3"/>
      <c r="ZF83" s="3"/>
      <c r="ZG83" s="3"/>
      <c r="ZH83" s="3"/>
      <c r="ZI83" s="3"/>
      <c r="ZJ83" s="3"/>
      <c r="ZK83" s="3"/>
      <c r="ZL83" s="3"/>
      <c r="ZM83" s="3"/>
      <c r="ZN83" s="3"/>
      <c r="ZO83" s="3"/>
      <c r="ZP83" s="3"/>
      <c r="ZQ83" s="3"/>
      <c r="ZR83" s="3"/>
      <c r="ZS83" s="3"/>
      <c r="ZT83" s="3"/>
      <c r="ZU83" s="3"/>
      <c r="ZV83" s="3"/>
      <c r="ZW83" s="3"/>
      <c r="ZX83" s="3"/>
      <c r="ZY83" s="3"/>
      <c r="ZZ83" s="3"/>
      <c r="AAA83" s="3"/>
      <c r="AAB83" s="3"/>
      <c r="AAC83" s="3"/>
      <c r="AAD83" s="3"/>
      <c r="AAE83" s="3"/>
      <c r="AAF83" s="3"/>
      <c r="AAG83" s="3"/>
      <c r="AAH83" s="3"/>
      <c r="AAI83" s="3"/>
      <c r="AAJ83" s="3"/>
      <c r="AAK83" s="3"/>
      <c r="AAL83" s="3"/>
      <c r="AAM83" s="3"/>
      <c r="AAN83" s="3"/>
      <c r="AAO83" s="3"/>
      <c r="AAP83" s="3"/>
      <c r="AAQ83" s="3"/>
      <c r="AAR83" s="3"/>
      <c r="AAS83" s="3"/>
      <c r="AAT83" s="3"/>
      <c r="AAU83" s="3"/>
      <c r="AAV83" s="3"/>
      <c r="AAW83" s="3"/>
      <c r="AAX83" s="3"/>
      <c r="AAY83" s="3"/>
      <c r="AAZ83" s="3"/>
      <c r="ABA83" s="3"/>
      <c r="ABB83" s="3"/>
      <c r="ABC83" s="3"/>
      <c r="ABD83" s="3"/>
      <c r="ABE83" s="3"/>
      <c r="ABF83" s="3"/>
      <c r="ABG83" s="3"/>
      <c r="ABH83" s="3"/>
    </row>
    <row r="84" spans="1:736" s="114" customFormat="1" ht="51.75" customHeight="1" x14ac:dyDescent="0.2">
      <c r="A84" s="254" t="s">
        <v>635</v>
      </c>
      <c r="B84" s="255"/>
      <c r="C84" s="255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38"/>
      <c r="S84" s="163"/>
      <c r="T84" s="163"/>
      <c r="U84" s="163"/>
    </row>
    <row r="85" spans="1:736" s="103" customFormat="1" ht="117" customHeight="1" x14ac:dyDescent="0.25">
      <c r="A85" s="29" t="s">
        <v>1</v>
      </c>
      <c r="B85" s="29" t="s">
        <v>239</v>
      </c>
      <c r="C85" s="28" t="s">
        <v>225</v>
      </c>
      <c r="D85" s="28" t="s">
        <v>2</v>
      </c>
      <c r="E85" s="28" t="s">
        <v>3</v>
      </c>
      <c r="F85" s="30" t="s">
        <v>8</v>
      </c>
      <c r="G85" s="102" t="s">
        <v>425</v>
      </c>
      <c r="H85" s="31" t="s">
        <v>10</v>
      </c>
      <c r="I85" s="29" t="s">
        <v>4</v>
      </c>
      <c r="J85" s="28" t="s">
        <v>5</v>
      </c>
      <c r="K85" s="31" t="s">
        <v>11</v>
      </c>
      <c r="L85" s="31" t="s">
        <v>12</v>
      </c>
      <c r="M85" s="27" t="s">
        <v>194</v>
      </c>
      <c r="N85" s="29" t="s">
        <v>583</v>
      </c>
      <c r="O85" s="31" t="s">
        <v>13</v>
      </c>
      <c r="P85" s="32" t="s">
        <v>6</v>
      </c>
      <c r="Q85" s="32" t="s">
        <v>7</v>
      </c>
      <c r="R85" s="32" t="s">
        <v>9</v>
      </c>
      <c r="S85" s="32" t="s">
        <v>236</v>
      </c>
      <c r="T85" s="32" t="s">
        <v>235</v>
      </c>
      <c r="U85" s="31" t="s">
        <v>237</v>
      </c>
      <c r="V85" s="32" t="s">
        <v>238</v>
      </c>
    </row>
    <row r="86" spans="1:736" s="11" customFormat="1" ht="12.75" customHeight="1" x14ac:dyDescent="0.25">
      <c r="A86" s="22" t="s">
        <v>226</v>
      </c>
      <c r="B86" s="23"/>
      <c r="C86" s="23"/>
      <c r="D86" s="23"/>
      <c r="E86" s="23"/>
      <c r="F86" s="22"/>
      <c r="G86" s="23"/>
      <c r="H86" s="25"/>
      <c r="I86" s="23"/>
      <c r="J86" s="23"/>
      <c r="K86" s="23"/>
      <c r="L86" s="23"/>
      <c r="M86" s="23"/>
      <c r="N86" s="22"/>
      <c r="O86" s="23"/>
      <c r="P86" s="23"/>
      <c r="Q86" s="23"/>
      <c r="R86" s="23"/>
      <c r="S86" s="23"/>
      <c r="T86" s="23"/>
      <c r="U86" s="23"/>
      <c r="V86" s="23"/>
    </row>
    <row r="87" spans="1:736" s="3" customFormat="1" ht="12.75" customHeight="1" x14ac:dyDescent="0.25">
      <c r="A87" s="24"/>
      <c r="B87" s="108"/>
      <c r="C87" s="15" t="s">
        <v>60</v>
      </c>
      <c r="D87" s="15"/>
      <c r="E87" s="15"/>
      <c r="F87" s="15"/>
      <c r="G87" s="15"/>
      <c r="H87" s="26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</row>
    <row r="88" spans="1:736" ht="38.25" customHeight="1" x14ac:dyDescent="0.25">
      <c r="A88" s="43">
        <f>A80+1</f>
        <v>47</v>
      </c>
      <c r="B88" s="63" t="s">
        <v>241</v>
      </c>
      <c r="C88" s="58" t="s">
        <v>578</v>
      </c>
      <c r="D88" s="221" t="s">
        <v>14</v>
      </c>
      <c r="E88" s="59" t="s">
        <v>579</v>
      </c>
      <c r="F88" s="62"/>
      <c r="G88" s="63"/>
      <c r="H88" s="226" t="s">
        <v>608</v>
      </c>
      <c r="I88" s="60"/>
      <c r="J88" s="61">
        <v>10000</v>
      </c>
      <c r="K88" s="216"/>
      <c r="L88" s="265">
        <f>ROUND(K88*J88,2)</f>
        <v>0</v>
      </c>
      <c r="M88" s="218" t="s">
        <v>636</v>
      </c>
      <c r="N88" s="50">
        <v>0</v>
      </c>
      <c r="O88" s="50">
        <f>L88+N88</f>
        <v>0</v>
      </c>
      <c r="P88" s="222">
        <v>46690</v>
      </c>
      <c r="Q88" s="222">
        <v>47056</v>
      </c>
      <c r="R88" s="95" t="s">
        <v>33</v>
      </c>
      <c r="S88" s="223" t="s">
        <v>198</v>
      </c>
      <c r="T88" s="57" t="s">
        <v>204</v>
      </c>
      <c r="U88" s="50" t="s">
        <v>465</v>
      </c>
      <c r="V88" s="63" t="s">
        <v>611</v>
      </c>
    </row>
    <row r="89" spans="1:736" s="3" customFormat="1" ht="12.75" customHeight="1" x14ac:dyDescent="0.25">
      <c r="A89" s="24"/>
      <c r="B89" s="108"/>
      <c r="C89" s="214" t="s">
        <v>618</v>
      </c>
      <c r="D89" s="214"/>
      <c r="E89" s="214"/>
      <c r="F89" s="15"/>
      <c r="G89" s="15"/>
      <c r="H89" s="26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</row>
    <row r="90" spans="1:736" ht="38.25" customHeight="1" x14ac:dyDescent="0.25">
      <c r="A90" s="69">
        <f>A88+1</f>
        <v>48</v>
      </c>
      <c r="B90" s="63" t="s">
        <v>241</v>
      </c>
      <c r="C90" s="58" t="s">
        <v>578</v>
      </c>
      <c r="D90" s="215" t="s">
        <v>14</v>
      </c>
      <c r="E90" s="59" t="s">
        <v>579</v>
      </c>
      <c r="F90" s="62" t="s">
        <v>16</v>
      </c>
      <c r="G90" s="63" t="s">
        <v>227</v>
      </c>
      <c r="H90" s="65" t="s">
        <v>18</v>
      </c>
      <c r="I90" s="60" t="s">
        <v>15</v>
      </c>
      <c r="J90" s="61">
        <v>10</v>
      </c>
      <c r="K90" s="216"/>
      <c r="L90" s="265">
        <f>ROUND(K90*J90,2)</f>
        <v>0</v>
      </c>
      <c r="M90" s="218" t="s">
        <v>636</v>
      </c>
      <c r="N90" s="50">
        <v>0</v>
      </c>
      <c r="O90" s="50">
        <f>L90+N90</f>
        <v>0</v>
      </c>
      <c r="P90" s="64">
        <v>46722</v>
      </c>
      <c r="Q90" s="64">
        <v>47087</v>
      </c>
      <c r="R90" s="95" t="s">
        <v>33</v>
      </c>
      <c r="S90" s="223" t="s">
        <v>198</v>
      </c>
      <c r="T90" s="57" t="s">
        <v>204</v>
      </c>
      <c r="U90" s="50" t="s">
        <v>465</v>
      </c>
      <c r="V90" s="63" t="s">
        <v>611</v>
      </c>
    </row>
    <row r="91" spans="1:736" s="11" customFormat="1" ht="12.75" customHeight="1" x14ac:dyDescent="0.25">
      <c r="A91" s="22" t="s">
        <v>142</v>
      </c>
      <c r="B91" s="23"/>
      <c r="C91" s="23"/>
      <c r="D91" s="23"/>
      <c r="E91" s="23"/>
      <c r="F91" s="22"/>
      <c r="G91" s="23"/>
      <c r="H91" s="25"/>
      <c r="I91" s="23"/>
      <c r="J91" s="23"/>
      <c r="K91" s="23"/>
      <c r="L91" s="23"/>
      <c r="M91" s="23"/>
      <c r="N91" s="22"/>
      <c r="O91" s="23"/>
      <c r="P91" s="23"/>
      <c r="Q91" s="23"/>
      <c r="R91" s="23"/>
      <c r="S91" s="23"/>
      <c r="T91" s="23"/>
      <c r="U91" s="23"/>
      <c r="V91" s="23"/>
    </row>
    <row r="92" spans="1:736" s="11" customFormat="1" ht="12.75" customHeight="1" x14ac:dyDescent="0.25">
      <c r="A92" s="24"/>
      <c r="B92" s="108"/>
      <c r="C92" s="119" t="s">
        <v>306</v>
      </c>
      <c r="D92" s="15"/>
      <c r="E92" s="15"/>
      <c r="F92" s="15"/>
      <c r="G92" s="15"/>
      <c r="H92" s="26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</row>
    <row r="93" spans="1:736" ht="38.25" customHeight="1" x14ac:dyDescent="0.25">
      <c r="A93" s="43">
        <f>A90+1</f>
        <v>49</v>
      </c>
      <c r="B93" s="43" t="s">
        <v>245</v>
      </c>
      <c r="C93" s="92" t="s">
        <v>543</v>
      </c>
      <c r="D93" s="16" t="s">
        <v>20</v>
      </c>
      <c r="E93" s="16" t="s">
        <v>544</v>
      </c>
      <c r="F93" s="217" t="s">
        <v>16</v>
      </c>
      <c r="G93" s="78" t="s">
        <v>144</v>
      </c>
      <c r="H93" s="239" t="s">
        <v>18</v>
      </c>
      <c r="I93" s="46" t="s">
        <v>15</v>
      </c>
      <c r="J93" s="72">
        <v>1</v>
      </c>
      <c r="K93" s="216"/>
      <c r="L93" s="265">
        <f>ROUND(K93*J93,2)</f>
        <v>0</v>
      </c>
      <c r="M93" s="218" t="s">
        <v>636</v>
      </c>
      <c r="N93" s="50">
        <v>0</v>
      </c>
      <c r="O93" s="50">
        <f>L93+N93</f>
        <v>0</v>
      </c>
      <c r="P93" s="219" t="s">
        <v>203</v>
      </c>
      <c r="Q93" s="52" t="s">
        <v>18</v>
      </c>
      <c r="R93" s="53" t="s">
        <v>33</v>
      </c>
      <c r="S93" s="53" t="s">
        <v>198</v>
      </c>
      <c r="T93" s="53" t="s">
        <v>204</v>
      </c>
      <c r="U93" s="50" t="s">
        <v>465</v>
      </c>
      <c r="V93" s="63" t="s">
        <v>611</v>
      </c>
    </row>
    <row r="94" spans="1:736" s="11" customFormat="1" ht="12.75" customHeight="1" x14ac:dyDescent="0.25">
      <c r="A94" s="24"/>
      <c r="B94" s="108"/>
      <c r="C94" s="119" t="s">
        <v>619</v>
      </c>
      <c r="D94" s="15"/>
      <c r="E94" s="15"/>
      <c r="F94" s="15"/>
      <c r="G94" s="240"/>
      <c r="H94" s="241"/>
      <c r="I94" s="240"/>
      <c r="J94" s="240"/>
      <c r="K94" s="240"/>
      <c r="L94" s="240"/>
      <c r="M94" s="240"/>
      <c r="N94" s="240"/>
      <c r="O94" s="240"/>
      <c r="P94" s="240"/>
      <c r="Q94" s="240"/>
      <c r="R94" s="15"/>
      <c r="S94" s="15"/>
      <c r="T94" s="15"/>
      <c r="U94" s="15"/>
      <c r="V94" s="15"/>
    </row>
    <row r="95" spans="1:736" ht="38.25" customHeight="1" x14ac:dyDescent="0.25">
      <c r="A95" s="43">
        <f>A93+1</f>
        <v>50</v>
      </c>
      <c r="B95" s="43" t="s">
        <v>245</v>
      </c>
      <c r="C95" s="92" t="s">
        <v>546</v>
      </c>
      <c r="D95" s="16" t="s">
        <v>20</v>
      </c>
      <c r="E95" s="16" t="s">
        <v>545</v>
      </c>
      <c r="F95" s="217" t="s">
        <v>16</v>
      </c>
      <c r="G95" s="78" t="s">
        <v>144</v>
      </c>
      <c r="H95" s="239" t="s">
        <v>18</v>
      </c>
      <c r="I95" s="46" t="s">
        <v>15</v>
      </c>
      <c r="J95" s="72">
        <v>1</v>
      </c>
      <c r="K95" s="216"/>
      <c r="L95" s="265">
        <f>ROUND(K95*J95,2)</f>
        <v>0</v>
      </c>
      <c r="M95" s="218" t="s">
        <v>636</v>
      </c>
      <c r="N95" s="50">
        <v>0</v>
      </c>
      <c r="O95" s="50">
        <f>L95+N95</f>
        <v>0</v>
      </c>
      <c r="P95" s="219" t="s">
        <v>203</v>
      </c>
      <c r="Q95" s="52" t="s">
        <v>18</v>
      </c>
      <c r="R95" s="53" t="s">
        <v>33</v>
      </c>
      <c r="S95" s="53" t="s">
        <v>198</v>
      </c>
      <c r="T95" s="53" t="s">
        <v>204</v>
      </c>
      <c r="U95" s="50" t="s">
        <v>465</v>
      </c>
      <c r="V95" s="63" t="s">
        <v>611</v>
      </c>
    </row>
    <row r="96" spans="1:736" s="11" customFormat="1" ht="12.75" customHeight="1" x14ac:dyDescent="0.25">
      <c r="A96" s="24"/>
      <c r="B96" s="108"/>
      <c r="C96" s="119" t="s">
        <v>620</v>
      </c>
      <c r="D96" s="15"/>
      <c r="E96" s="15"/>
      <c r="F96" s="15"/>
      <c r="G96" s="240"/>
      <c r="H96" s="241"/>
      <c r="I96" s="240"/>
      <c r="J96" s="240"/>
      <c r="K96" s="240"/>
      <c r="L96" s="240"/>
      <c r="M96" s="240"/>
      <c r="N96" s="240"/>
      <c r="O96" s="240"/>
      <c r="P96" s="240"/>
      <c r="Q96" s="240"/>
      <c r="R96" s="15"/>
      <c r="S96" s="15"/>
      <c r="T96" s="15"/>
      <c r="U96" s="15"/>
      <c r="V96" s="15"/>
    </row>
    <row r="97" spans="1:22" ht="38.25" customHeight="1" x14ac:dyDescent="0.25">
      <c r="A97" s="43">
        <f>A95+1</f>
        <v>51</v>
      </c>
      <c r="B97" s="43" t="s">
        <v>245</v>
      </c>
      <c r="C97" s="92" t="s">
        <v>543</v>
      </c>
      <c r="D97" s="16" t="s">
        <v>20</v>
      </c>
      <c r="E97" s="16" t="s">
        <v>544</v>
      </c>
      <c r="F97" s="217" t="s">
        <v>16</v>
      </c>
      <c r="G97" s="78" t="s">
        <v>144</v>
      </c>
      <c r="H97" s="239" t="s">
        <v>18</v>
      </c>
      <c r="I97" s="46" t="s">
        <v>15</v>
      </c>
      <c r="J97" s="72">
        <v>1</v>
      </c>
      <c r="K97" s="216"/>
      <c r="L97" s="265">
        <f>ROUND(K97*J97,2)</f>
        <v>0</v>
      </c>
      <c r="M97" s="218" t="s">
        <v>636</v>
      </c>
      <c r="N97" s="50">
        <v>0</v>
      </c>
      <c r="O97" s="50">
        <f>L97+N97</f>
        <v>0</v>
      </c>
      <c r="P97" s="219" t="s">
        <v>203</v>
      </c>
      <c r="Q97" s="52" t="s">
        <v>18</v>
      </c>
      <c r="R97" s="53" t="s">
        <v>33</v>
      </c>
      <c r="S97" s="53" t="s">
        <v>198</v>
      </c>
      <c r="T97" s="53" t="s">
        <v>204</v>
      </c>
      <c r="U97" s="50" t="s">
        <v>465</v>
      </c>
      <c r="V97" s="63" t="s">
        <v>611</v>
      </c>
    </row>
    <row r="98" spans="1:22" s="11" customFormat="1" ht="12.75" customHeight="1" x14ac:dyDescent="0.25">
      <c r="A98" s="24"/>
      <c r="B98" s="108"/>
      <c r="C98" s="119" t="s">
        <v>621</v>
      </c>
      <c r="D98" s="15"/>
      <c r="E98" s="15"/>
      <c r="F98" s="15"/>
      <c r="G98" s="240"/>
      <c r="H98" s="241"/>
      <c r="I98" s="240"/>
      <c r="J98" s="240"/>
      <c r="K98" s="240"/>
      <c r="L98" s="240"/>
      <c r="M98" s="240"/>
      <c r="N98" s="240"/>
      <c r="O98" s="240"/>
      <c r="P98" s="240"/>
      <c r="Q98" s="240"/>
      <c r="R98" s="15"/>
      <c r="S98" s="15"/>
      <c r="T98" s="15"/>
      <c r="U98" s="15"/>
      <c r="V98" s="15"/>
    </row>
    <row r="99" spans="1:22" ht="38.25" customHeight="1" x14ac:dyDescent="0.25">
      <c r="A99" s="43">
        <f>A97+1</f>
        <v>52</v>
      </c>
      <c r="B99" s="43" t="s">
        <v>245</v>
      </c>
      <c r="C99" s="92" t="s">
        <v>547</v>
      </c>
      <c r="D99" s="16" t="s">
        <v>20</v>
      </c>
      <c r="E99" s="16" t="s">
        <v>548</v>
      </c>
      <c r="F99" s="217" t="s">
        <v>16</v>
      </c>
      <c r="G99" s="78" t="s">
        <v>144</v>
      </c>
      <c r="H99" s="239" t="s">
        <v>18</v>
      </c>
      <c r="I99" s="46" t="s">
        <v>15</v>
      </c>
      <c r="J99" s="72">
        <v>1</v>
      </c>
      <c r="K99" s="216"/>
      <c r="L99" s="265">
        <f>ROUND(K99*J99,2)</f>
        <v>0</v>
      </c>
      <c r="M99" s="218" t="s">
        <v>636</v>
      </c>
      <c r="N99" s="50">
        <v>0</v>
      </c>
      <c r="O99" s="50">
        <f>L99+N99</f>
        <v>0</v>
      </c>
      <c r="P99" s="219" t="s">
        <v>203</v>
      </c>
      <c r="Q99" s="52" t="s">
        <v>18</v>
      </c>
      <c r="R99" s="53" t="s">
        <v>33</v>
      </c>
      <c r="S99" s="53" t="s">
        <v>198</v>
      </c>
      <c r="T99" s="53" t="s">
        <v>204</v>
      </c>
      <c r="U99" s="50" t="s">
        <v>465</v>
      </c>
      <c r="V99" s="63" t="s">
        <v>611</v>
      </c>
    </row>
    <row r="100" spans="1:22" s="11" customFormat="1" ht="12.75" customHeight="1" x14ac:dyDescent="0.25">
      <c r="A100" s="24"/>
      <c r="B100" s="108"/>
      <c r="C100" s="119" t="s">
        <v>622</v>
      </c>
      <c r="D100" s="15"/>
      <c r="E100" s="15"/>
      <c r="F100" s="15"/>
      <c r="G100" s="240"/>
      <c r="H100" s="241"/>
      <c r="I100" s="240"/>
      <c r="J100" s="240"/>
      <c r="K100" s="240"/>
      <c r="L100" s="240"/>
      <c r="M100" s="240"/>
      <c r="N100" s="240"/>
      <c r="O100" s="240"/>
      <c r="P100" s="240"/>
      <c r="Q100" s="240"/>
      <c r="R100" s="15"/>
      <c r="S100" s="15"/>
      <c r="T100" s="15"/>
      <c r="U100" s="15"/>
      <c r="V100" s="15"/>
    </row>
    <row r="101" spans="1:22" ht="38.25" customHeight="1" x14ac:dyDescent="0.25">
      <c r="A101" s="43">
        <f>A99+1</f>
        <v>53</v>
      </c>
      <c r="B101" s="43" t="s">
        <v>245</v>
      </c>
      <c r="C101" s="92" t="s">
        <v>547</v>
      </c>
      <c r="D101" s="16" t="s">
        <v>20</v>
      </c>
      <c r="E101" s="16" t="s">
        <v>548</v>
      </c>
      <c r="F101" s="217" t="s">
        <v>16</v>
      </c>
      <c r="G101" s="78" t="s">
        <v>144</v>
      </c>
      <c r="H101" s="239" t="s">
        <v>18</v>
      </c>
      <c r="I101" s="46" t="s">
        <v>15</v>
      </c>
      <c r="J101" s="72">
        <v>1</v>
      </c>
      <c r="K101" s="216"/>
      <c r="L101" s="265">
        <f>ROUND(K101*J101,2)</f>
        <v>0</v>
      </c>
      <c r="M101" s="218" t="s">
        <v>636</v>
      </c>
      <c r="N101" s="50">
        <v>0</v>
      </c>
      <c r="O101" s="50">
        <f>L101+N101</f>
        <v>0</v>
      </c>
      <c r="P101" s="219" t="s">
        <v>203</v>
      </c>
      <c r="Q101" s="52" t="s">
        <v>18</v>
      </c>
      <c r="R101" s="53" t="s">
        <v>33</v>
      </c>
      <c r="S101" s="53" t="s">
        <v>198</v>
      </c>
      <c r="T101" s="53" t="s">
        <v>204</v>
      </c>
      <c r="U101" s="50" t="s">
        <v>465</v>
      </c>
      <c r="V101" s="63" t="s">
        <v>611</v>
      </c>
    </row>
    <row r="102" spans="1:22" s="11" customFormat="1" ht="12.75" customHeight="1" x14ac:dyDescent="0.25">
      <c r="A102" s="24"/>
      <c r="B102" s="108"/>
      <c r="C102" s="119" t="s">
        <v>623</v>
      </c>
      <c r="D102" s="15"/>
      <c r="E102" s="15"/>
      <c r="F102" s="15"/>
      <c r="G102" s="240"/>
      <c r="H102" s="241"/>
      <c r="I102" s="240"/>
      <c r="J102" s="240"/>
      <c r="K102" s="240"/>
      <c r="L102" s="240"/>
      <c r="M102" s="240"/>
      <c r="N102" s="240"/>
      <c r="O102" s="240"/>
      <c r="P102" s="240"/>
      <c r="Q102" s="240"/>
      <c r="R102" s="15"/>
      <c r="S102" s="15"/>
      <c r="T102" s="15"/>
      <c r="U102" s="15"/>
      <c r="V102" s="15"/>
    </row>
    <row r="103" spans="1:22" ht="38.25" customHeight="1" x14ac:dyDescent="0.25">
      <c r="A103" s="43">
        <f>A101+1</f>
        <v>54</v>
      </c>
      <c r="B103" s="43" t="s">
        <v>245</v>
      </c>
      <c r="C103" s="92" t="s">
        <v>549</v>
      </c>
      <c r="D103" s="16" t="s">
        <v>20</v>
      </c>
      <c r="E103" s="16" t="s">
        <v>550</v>
      </c>
      <c r="F103" s="217" t="s">
        <v>16</v>
      </c>
      <c r="G103" s="78" t="s">
        <v>144</v>
      </c>
      <c r="H103" s="239" t="s">
        <v>18</v>
      </c>
      <c r="I103" s="46" t="s">
        <v>15</v>
      </c>
      <c r="J103" s="72">
        <v>1</v>
      </c>
      <c r="K103" s="216"/>
      <c r="L103" s="265">
        <f>ROUND(K103*J103,2)</f>
        <v>0</v>
      </c>
      <c r="M103" s="218" t="s">
        <v>636</v>
      </c>
      <c r="N103" s="50">
        <v>0</v>
      </c>
      <c r="O103" s="50">
        <f>L103+N103</f>
        <v>0</v>
      </c>
      <c r="P103" s="219" t="s">
        <v>203</v>
      </c>
      <c r="Q103" s="52" t="s">
        <v>18</v>
      </c>
      <c r="R103" s="53" t="s">
        <v>33</v>
      </c>
      <c r="S103" s="53" t="s">
        <v>198</v>
      </c>
      <c r="T103" s="53" t="s">
        <v>204</v>
      </c>
      <c r="U103" s="50" t="s">
        <v>465</v>
      </c>
      <c r="V103" s="63" t="s">
        <v>611</v>
      </c>
    </row>
    <row r="104" spans="1:22" s="11" customFormat="1" ht="12.75" customHeight="1" x14ac:dyDescent="0.25">
      <c r="A104" s="24"/>
      <c r="B104" s="108"/>
      <c r="C104" s="119" t="s">
        <v>624</v>
      </c>
      <c r="D104" s="15"/>
      <c r="E104" s="15"/>
      <c r="F104" s="15"/>
      <c r="G104" s="240"/>
      <c r="H104" s="241"/>
      <c r="I104" s="240"/>
      <c r="J104" s="240"/>
      <c r="K104" s="240"/>
      <c r="L104" s="240"/>
      <c r="M104" s="240"/>
      <c r="N104" s="240"/>
      <c r="O104" s="240"/>
      <c r="P104" s="240"/>
      <c r="Q104" s="240"/>
      <c r="R104" s="15"/>
      <c r="S104" s="15"/>
      <c r="T104" s="15"/>
      <c r="U104" s="15"/>
      <c r="V104" s="15"/>
    </row>
    <row r="105" spans="1:22" ht="38.25" customHeight="1" x14ac:dyDescent="0.25">
      <c r="A105" s="43">
        <f>A103+1</f>
        <v>55</v>
      </c>
      <c r="B105" s="43" t="s">
        <v>245</v>
      </c>
      <c r="C105" s="92" t="s">
        <v>546</v>
      </c>
      <c r="D105" s="16" t="s">
        <v>20</v>
      </c>
      <c r="E105" s="16" t="s">
        <v>545</v>
      </c>
      <c r="F105" s="217" t="s">
        <v>16</v>
      </c>
      <c r="G105" s="78" t="s">
        <v>144</v>
      </c>
      <c r="H105" s="239" t="s">
        <v>18</v>
      </c>
      <c r="I105" s="46" t="s">
        <v>15</v>
      </c>
      <c r="J105" s="72">
        <v>1</v>
      </c>
      <c r="K105" s="216"/>
      <c r="L105" s="265">
        <f>ROUND(K105*J105,2)</f>
        <v>0</v>
      </c>
      <c r="M105" s="218" t="s">
        <v>636</v>
      </c>
      <c r="N105" s="50">
        <v>0</v>
      </c>
      <c r="O105" s="50">
        <f>L105+N105</f>
        <v>0</v>
      </c>
      <c r="P105" s="219" t="s">
        <v>203</v>
      </c>
      <c r="Q105" s="52" t="s">
        <v>18</v>
      </c>
      <c r="R105" s="53" t="s">
        <v>33</v>
      </c>
      <c r="S105" s="53" t="s">
        <v>198</v>
      </c>
      <c r="T105" s="53" t="s">
        <v>204</v>
      </c>
      <c r="U105" s="50" t="s">
        <v>465</v>
      </c>
      <c r="V105" s="63" t="s">
        <v>611</v>
      </c>
    </row>
    <row r="106" spans="1:22" s="11" customFormat="1" ht="12.75" customHeight="1" x14ac:dyDescent="0.25">
      <c r="A106" s="24"/>
      <c r="B106" s="108"/>
      <c r="C106" s="119" t="s">
        <v>618</v>
      </c>
      <c r="D106" s="15"/>
      <c r="E106" s="15"/>
      <c r="F106" s="15"/>
      <c r="G106" s="240"/>
      <c r="H106" s="241"/>
      <c r="I106" s="240"/>
      <c r="J106" s="240"/>
      <c r="K106" s="240"/>
      <c r="L106" s="240"/>
      <c r="M106" s="240"/>
      <c r="N106" s="240"/>
      <c r="O106" s="240"/>
      <c r="P106" s="240"/>
      <c r="Q106" s="240"/>
      <c r="R106" s="15"/>
      <c r="S106" s="15"/>
      <c r="T106" s="15"/>
      <c r="U106" s="15"/>
      <c r="V106" s="15"/>
    </row>
    <row r="107" spans="1:22" ht="38.25" customHeight="1" x14ac:dyDescent="0.25">
      <c r="A107" s="43">
        <f>A105+1</f>
        <v>56</v>
      </c>
      <c r="B107" s="43" t="s">
        <v>245</v>
      </c>
      <c r="C107" s="92" t="s">
        <v>547</v>
      </c>
      <c r="D107" s="16" t="s">
        <v>20</v>
      </c>
      <c r="E107" s="16" t="s">
        <v>548</v>
      </c>
      <c r="F107" s="217" t="s">
        <v>16</v>
      </c>
      <c r="G107" s="78" t="s">
        <v>144</v>
      </c>
      <c r="H107" s="239" t="s">
        <v>18</v>
      </c>
      <c r="I107" s="46" t="s">
        <v>15</v>
      </c>
      <c r="J107" s="72">
        <v>1</v>
      </c>
      <c r="K107" s="216"/>
      <c r="L107" s="265">
        <f>ROUND(K107*J107,2)</f>
        <v>0</v>
      </c>
      <c r="M107" s="218" t="s">
        <v>636</v>
      </c>
      <c r="N107" s="50">
        <v>0</v>
      </c>
      <c r="O107" s="50">
        <f>L107+N107</f>
        <v>0</v>
      </c>
      <c r="P107" s="219" t="s">
        <v>203</v>
      </c>
      <c r="Q107" s="52" t="s">
        <v>18</v>
      </c>
      <c r="R107" s="53" t="s">
        <v>33</v>
      </c>
      <c r="S107" s="53" t="s">
        <v>198</v>
      </c>
      <c r="T107" s="53" t="s">
        <v>204</v>
      </c>
      <c r="U107" s="50" t="s">
        <v>465</v>
      </c>
      <c r="V107" s="63" t="s">
        <v>611</v>
      </c>
    </row>
    <row r="108" spans="1:22" s="11" customFormat="1" ht="12.75" customHeight="1" x14ac:dyDescent="0.25">
      <c r="A108" s="24"/>
      <c r="B108" s="108"/>
      <c r="C108" s="119" t="s">
        <v>625</v>
      </c>
      <c r="D108" s="15"/>
      <c r="E108" s="15"/>
      <c r="F108" s="15"/>
      <c r="G108" s="240"/>
      <c r="H108" s="241"/>
      <c r="I108" s="240"/>
      <c r="J108" s="240"/>
      <c r="K108" s="240"/>
      <c r="L108" s="240"/>
      <c r="M108" s="240"/>
      <c r="N108" s="240"/>
      <c r="O108" s="240"/>
      <c r="P108" s="240"/>
      <c r="Q108" s="240"/>
      <c r="R108" s="15"/>
      <c r="S108" s="15"/>
      <c r="T108" s="15"/>
      <c r="U108" s="15"/>
      <c r="V108" s="15"/>
    </row>
    <row r="109" spans="1:22" ht="38.25" customHeight="1" x14ac:dyDescent="0.25">
      <c r="A109" s="43">
        <f>A107+1</f>
        <v>57</v>
      </c>
      <c r="B109" s="43" t="s">
        <v>245</v>
      </c>
      <c r="C109" s="92" t="s">
        <v>547</v>
      </c>
      <c r="D109" s="16" t="s">
        <v>20</v>
      </c>
      <c r="E109" s="16" t="s">
        <v>548</v>
      </c>
      <c r="F109" s="217" t="s">
        <v>16</v>
      </c>
      <c r="G109" s="78" t="s">
        <v>144</v>
      </c>
      <c r="H109" s="239" t="s">
        <v>18</v>
      </c>
      <c r="I109" s="46" t="s">
        <v>15</v>
      </c>
      <c r="J109" s="72">
        <v>1</v>
      </c>
      <c r="K109" s="216"/>
      <c r="L109" s="265">
        <f>ROUND(K109*J109,2)</f>
        <v>0</v>
      </c>
      <c r="M109" s="218" t="s">
        <v>636</v>
      </c>
      <c r="N109" s="50">
        <v>0</v>
      </c>
      <c r="O109" s="50">
        <f>L109+N109</f>
        <v>0</v>
      </c>
      <c r="P109" s="219" t="s">
        <v>203</v>
      </c>
      <c r="Q109" s="52" t="s">
        <v>18</v>
      </c>
      <c r="R109" s="53" t="s">
        <v>33</v>
      </c>
      <c r="S109" s="53" t="s">
        <v>198</v>
      </c>
      <c r="T109" s="53" t="s">
        <v>204</v>
      </c>
      <c r="U109" s="50" t="s">
        <v>465</v>
      </c>
      <c r="V109" s="63" t="s">
        <v>611</v>
      </c>
    </row>
    <row r="110" spans="1:22" s="11" customFormat="1" ht="12.75" customHeight="1" x14ac:dyDescent="0.25">
      <c r="A110" s="24"/>
      <c r="B110" s="108"/>
      <c r="C110" s="119" t="s">
        <v>626</v>
      </c>
      <c r="D110" s="15"/>
      <c r="E110" s="15"/>
      <c r="F110" s="15"/>
      <c r="G110" s="240"/>
      <c r="H110" s="241"/>
      <c r="I110" s="240"/>
      <c r="J110" s="240"/>
      <c r="K110" s="240"/>
      <c r="L110" s="240"/>
      <c r="M110" s="240"/>
      <c r="N110" s="240"/>
      <c r="O110" s="240"/>
      <c r="P110" s="240"/>
      <c r="Q110" s="240"/>
      <c r="R110" s="15"/>
      <c r="S110" s="15"/>
      <c r="T110" s="15"/>
      <c r="U110" s="15"/>
      <c r="V110" s="15"/>
    </row>
    <row r="111" spans="1:22" ht="38.25" customHeight="1" x14ac:dyDescent="0.25">
      <c r="A111" s="43">
        <f>A109+1</f>
        <v>58</v>
      </c>
      <c r="B111" s="43" t="s">
        <v>245</v>
      </c>
      <c r="C111" s="92" t="s">
        <v>546</v>
      </c>
      <c r="D111" s="16" t="s">
        <v>20</v>
      </c>
      <c r="E111" s="16" t="s">
        <v>545</v>
      </c>
      <c r="F111" s="217" t="s">
        <v>16</v>
      </c>
      <c r="G111" s="78" t="s">
        <v>144</v>
      </c>
      <c r="H111" s="239" t="s">
        <v>18</v>
      </c>
      <c r="I111" s="46" t="s">
        <v>15</v>
      </c>
      <c r="J111" s="72">
        <v>1</v>
      </c>
      <c r="K111" s="216"/>
      <c r="L111" s="265">
        <f>ROUND(K111*J111,2)</f>
        <v>0</v>
      </c>
      <c r="M111" s="218" t="s">
        <v>636</v>
      </c>
      <c r="N111" s="50">
        <v>0</v>
      </c>
      <c r="O111" s="50">
        <f>L111+N111</f>
        <v>0</v>
      </c>
      <c r="P111" s="219" t="s">
        <v>203</v>
      </c>
      <c r="Q111" s="52" t="s">
        <v>18</v>
      </c>
      <c r="R111" s="53" t="s">
        <v>33</v>
      </c>
      <c r="S111" s="53" t="s">
        <v>198</v>
      </c>
      <c r="T111" s="53" t="s">
        <v>204</v>
      </c>
      <c r="U111" s="50" t="s">
        <v>465</v>
      </c>
      <c r="V111" s="63" t="s">
        <v>611</v>
      </c>
    </row>
    <row r="112" spans="1:22" s="11" customFormat="1" ht="12.75" customHeight="1" x14ac:dyDescent="0.25">
      <c r="A112" s="24"/>
      <c r="B112" s="108"/>
      <c r="C112" s="119" t="s">
        <v>627</v>
      </c>
      <c r="D112" s="15"/>
      <c r="E112" s="15"/>
      <c r="F112" s="15"/>
      <c r="G112" s="240"/>
      <c r="H112" s="241"/>
      <c r="I112" s="240"/>
      <c r="J112" s="240"/>
      <c r="K112" s="240"/>
      <c r="L112" s="240"/>
      <c r="M112" s="240"/>
      <c r="N112" s="240"/>
      <c r="O112" s="240"/>
      <c r="P112" s="240"/>
      <c r="Q112" s="240"/>
      <c r="R112" s="15"/>
      <c r="S112" s="15"/>
      <c r="T112" s="15"/>
      <c r="U112" s="15"/>
      <c r="V112" s="15"/>
    </row>
    <row r="113" spans="1:22" ht="38.25" customHeight="1" x14ac:dyDescent="0.25">
      <c r="A113" s="43">
        <f>A111+1</f>
        <v>59</v>
      </c>
      <c r="B113" s="43" t="s">
        <v>245</v>
      </c>
      <c r="C113" s="92" t="s">
        <v>547</v>
      </c>
      <c r="D113" s="16" t="s">
        <v>20</v>
      </c>
      <c r="E113" s="16" t="s">
        <v>548</v>
      </c>
      <c r="F113" s="217" t="s">
        <v>16</v>
      </c>
      <c r="G113" s="78" t="s">
        <v>144</v>
      </c>
      <c r="H113" s="239" t="s">
        <v>18</v>
      </c>
      <c r="I113" s="46" t="s">
        <v>15</v>
      </c>
      <c r="J113" s="72">
        <v>1</v>
      </c>
      <c r="K113" s="216"/>
      <c r="L113" s="265">
        <f>ROUND(K113*J113,2)</f>
        <v>0</v>
      </c>
      <c r="M113" s="218" t="s">
        <v>636</v>
      </c>
      <c r="N113" s="50">
        <v>0</v>
      </c>
      <c r="O113" s="50">
        <f>L113+N113</f>
        <v>0</v>
      </c>
      <c r="P113" s="219" t="s">
        <v>203</v>
      </c>
      <c r="Q113" s="52" t="s">
        <v>18</v>
      </c>
      <c r="R113" s="53" t="s">
        <v>33</v>
      </c>
      <c r="S113" s="53" t="s">
        <v>198</v>
      </c>
      <c r="T113" s="53" t="s">
        <v>204</v>
      </c>
      <c r="U113" s="50" t="s">
        <v>465</v>
      </c>
      <c r="V113" s="63" t="s">
        <v>611</v>
      </c>
    </row>
    <row r="114" spans="1:22" s="11" customFormat="1" ht="12.75" customHeight="1" x14ac:dyDescent="0.25">
      <c r="A114" s="24"/>
      <c r="B114" s="108"/>
      <c r="C114" s="119" t="s">
        <v>628</v>
      </c>
      <c r="D114" s="15"/>
      <c r="E114" s="15"/>
      <c r="F114" s="15"/>
      <c r="G114" s="240"/>
      <c r="H114" s="241"/>
      <c r="I114" s="240"/>
      <c r="J114" s="240"/>
      <c r="K114" s="240"/>
      <c r="L114" s="240"/>
      <c r="M114" s="240"/>
      <c r="N114" s="240"/>
      <c r="O114" s="240"/>
      <c r="P114" s="240"/>
      <c r="Q114" s="240"/>
      <c r="R114" s="15"/>
      <c r="S114" s="15"/>
      <c r="T114" s="15"/>
      <c r="U114" s="15"/>
      <c r="V114" s="15"/>
    </row>
    <row r="115" spans="1:22" ht="38.25" customHeight="1" x14ac:dyDescent="0.25">
      <c r="A115" s="43">
        <f>A113+1</f>
        <v>60</v>
      </c>
      <c r="B115" s="43" t="s">
        <v>245</v>
      </c>
      <c r="C115" s="92" t="s">
        <v>547</v>
      </c>
      <c r="D115" s="16" t="s">
        <v>20</v>
      </c>
      <c r="E115" s="16" t="s">
        <v>548</v>
      </c>
      <c r="F115" s="217" t="s">
        <v>16</v>
      </c>
      <c r="G115" s="78" t="s">
        <v>144</v>
      </c>
      <c r="H115" s="239" t="s">
        <v>18</v>
      </c>
      <c r="I115" s="46" t="s">
        <v>15</v>
      </c>
      <c r="J115" s="72">
        <v>1</v>
      </c>
      <c r="K115" s="216"/>
      <c r="L115" s="265">
        <f>ROUND(K115*J115,2)</f>
        <v>0</v>
      </c>
      <c r="M115" s="218" t="s">
        <v>636</v>
      </c>
      <c r="N115" s="50">
        <v>0</v>
      </c>
      <c r="O115" s="50">
        <f>L115+N115</f>
        <v>0</v>
      </c>
      <c r="P115" s="219" t="s">
        <v>203</v>
      </c>
      <c r="Q115" s="52" t="s">
        <v>18</v>
      </c>
      <c r="R115" s="53" t="s">
        <v>33</v>
      </c>
      <c r="S115" s="53" t="s">
        <v>198</v>
      </c>
      <c r="T115" s="53" t="s">
        <v>204</v>
      </c>
      <c r="U115" s="50" t="s">
        <v>465</v>
      </c>
      <c r="V115" s="63" t="s">
        <v>611</v>
      </c>
    </row>
    <row r="116" spans="1:22" s="11" customFormat="1" ht="12.75" customHeight="1" x14ac:dyDescent="0.25">
      <c r="A116" s="24"/>
      <c r="B116" s="108"/>
      <c r="C116" s="119" t="s">
        <v>370</v>
      </c>
      <c r="D116" s="15"/>
      <c r="E116" s="15"/>
      <c r="F116" s="15"/>
      <c r="G116" s="240"/>
      <c r="H116" s="241"/>
      <c r="I116" s="240"/>
      <c r="J116" s="240"/>
      <c r="K116" s="240"/>
      <c r="L116" s="240"/>
      <c r="M116" s="240"/>
      <c r="N116" s="240"/>
      <c r="O116" s="240"/>
      <c r="P116" s="240"/>
      <c r="Q116" s="240"/>
      <c r="R116" s="15"/>
      <c r="S116" s="15"/>
      <c r="T116" s="15"/>
      <c r="U116" s="15"/>
      <c r="V116" s="15"/>
    </row>
    <row r="117" spans="1:22" ht="38.25" customHeight="1" x14ac:dyDescent="0.25">
      <c r="A117" s="43">
        <f>A115+1</f>
        <v>61</v>
      </c>
      <c r="B117" s="43" t="s">
        <v>245</v>
      </c>
      <c r="C117" s="92" t="s">
        <v>546</v>
      </c>
      <c r="D117" s="16" t="s">
        <v>20</v>
      </c>
      <c r="E117" s="16" t="s">
        <v>545</v>
      </c>
      <c r="F117" s="217" t="s">
        <v>16</v>
      </c>
      <c r="G117" s="78" t="s">
        <v>144</v>
      </c>
      <c r="H117" s="239" t="s">
        <v>18</v>
      </c>
      <c r="I117" s="46" t="s">
        <v>15</v>
      </c>
      <c r="J117" s="72">
        <v>1</v>
      </c>
      <c r="K117" s="216"/>
      <c r="L117" s="265">
        <f>ROUND(K117*J117,2)</f>
        <v>0</v>
      </c>
      <c r="M117" s="218" t="s">
        <v>636</v>
      </c>
      <c r="N117" s="50">
        <v>0</v>
      </c>
      <c r="O117" s="50">
        <f>L117+N117</f>
        <v>0</v>
      </c>
      <c r="P117" s="219" t="s">
        <v>203</v>
      </c>
      <c r="Q117" s="52" t="s">
        <v>18</v>
      </c>
      <c r="R117" s="53" t="s">
        <v>33</v>
      </c>
      <c r="S117" s="53" t="s">
        <v>198</v>
      </c>
      <c r="T117" s="53" t="s">
        <v>204</v>
      </c>
      <c r="U117" s="50" t="s">
        <v>465</v>
      </c>
      <c r="V117" s="63" t="s">
        <v>611</v>
      </c>
    </row>
    <row r="118" spans="1:22" s="11" customFormat="1" ht="12.75" customHeight="1" x14ac:dyDescent="0.25">
      <c r="A118" s="24"/>
      <c r="B118" s="108"/>
      <c r="C118" s="119" t="s">
        <v>629</v>
      </c>
      <c r="D118" s="15"/>
      <c r="E118" s="15"/>
      <c r="F118" s="15"/>
      <c r="G118" s="240"/>
      <c r="H118" s="241"/>
      <c r="I118" s="240"/>
      <c r="J118" s="240"/>
      <c r="K118" s="240"/>
      <c r="L118" s="240"/>
      <c r="M118" s="240"/>
      <c r="N118" s="240"/>
      <c r="O118" s="240"/>
      <c r="P118" s="240"/>
      <c r="Q118" s="240"/>
      <c r="R118" s="15"/>
      <c r="S118" s="15"/>
      <c r="T118" s="15"/>
      <c r="U118" s="15"/>
      <c r="V118" s="15"/>
    </row>
    <row r="119" spans="1:22" ht="38.25" customHeight="1" x14ac:dyDescent="0.25">
      <c r="A119" s="43">
        <f>A117+1</f>
        <v>62</v>
      </c>
      <c r="B119" s="43" t="s">
        <v>245</v>
      </c>
      <c r="C119" s="92" t="s">
        <v>549</v>
      </c>
      <c r="D119" s="16" t="s">
        <v>20</v>
      </c>
      <c r="E119" s="16" t="s">
        <v>550</v>
      </c>
      <c r="F119" s="217" t="s">
        <v>16</v>
      </c>
      <c r="G119" s="78" t="s">
        <v>144</v>
      </c>
      <c r="H119" s="239" t="s">
        <v>18</v>
      </c>
      <c r="I119" s="46" t="s">
        <v>15</v>
      </c>
      <c r="J119" s="72">
        <v>1</v>
      </c>
      <c r="K119" s="216"/>
      <c r="L119" s="265">
        <f>ROUND(K119*J119,2)</f>
        <v>0</v>
      </c>
      <c r="M119" s="218" t="s">
        <v>636</v>
      </c>
      <c r="N119" s="50">
        <v>0</v>
      </c>
      <c r="O119" s="50">
        <f>L119+N119</f>
        <v>0</v>
      </c>
      <c r="P119" s="219" t="s">
        <v>203</v>
      </c>
      <c r="Q119" s="52" t="s">
        <v>18</v>
      </c>
      <c r="R119" s="53" t="s">
        <v>33</v>
      </c>
      <c r="S119" s="53" t="s">
        <v>198</v>
      </c>
      <c r="T119" s="53" t="s">
        <v>204</v>
      </c>
      <c r="U119" s="50" t="s">
        <v>465</v>
      </c>
      <c r="V119" s="63" t="s">
        <v>611</v>
      </c>
    </row>
    <row r="120" spans="1:22" s="11" customFormat="1" ht="12.75" customHeight="1" x14ac:dyDescent="0.25">
      <c r="A120" s="24"/>
      <c r="B120" s="108"/>
      <c r="C120" s="119" t="s">
        <v>630</v>
      </c>
      <c r="D120" s="15"/>
      <c r="E120" s="15"/>
      <c r="F120" s="15"/>
      <c r="G120" s="240"/>
      <c r="H120" s="241"/>
      <c r="I120" s="240"/>
      <c r="J120" s="240"/>
      <c r="K120" s="240"/>
      <c r="L120" s="240"/>
      <c r="M120" s="240"/>
      <c r="N120" s="240"/>
      <c r="O120" s="240"/>
      <c r="P120" s="240"/>
      <c r="Q120" s="240"/>
      <c r="R120" s="15"/>
      <c r="S120" s="15"/>
      <c r="T120" s="15"/>
      <c r="U120" s="15"/>
      <c r="V120" s="15"/>
    </row>
    <row r="121" spans="1:22" ht="38.25" customHeight="1" x14ac:dyDescent="0.25">
      <c r="A121" s="43">
        <f>A119+1</f>
        <v>63</v>
      </c>
      <c r="B121" s="43" t="s">
        <v>245</v>
      </c>
      <c r="C121" s="92" t="s">
        <v>549</v>
      </c>
      <c r="D121" s="16" t="s">
        <v>20</v>
      </c>
      <c r="E121" s="16" t="s">
        <v>550</v>
      </c>
      <c r="F121" s="217" t="s">
        <v>16</v>
      </c>
      <c r="G121" s="78" t="s">
        <v>144</v>
      </c>
      <c r="H121" s="239" t="s">
        <v>18</v>
      </c>
      <c r="I121" s="46" t="s">
        <v>15</v>
      </c>
      <c r="J121" s="72">
        <v>1</v>
      </c>
      <c r="K121" s="216"/>
      <c r="L121" s="265">
        <f>ROUND(K121*J121,2)</f>
        <v>0</v>
      </c>
      <c r="M121" s="218" t="s">
        <v>636</v>
      </c>
      <c r="N121" s="50">
        <v>0</v>
      </c>
      <c r="O121" s="50">
        <f>L121+N121</f>
        <v>0</v>
      </c>
      <c r="P121" s="219" t="s">
        <v>203</v>
      </c>
      <c r="Q121" s="52" t="s">
        <v>18</v>
      </c>
      <c r="R121" s="53" t="s">
        <v>33</v>
      </c>
      <c r="S121" s="53" t="s">
        <v>198</v>
      </c>
      <c r="T121" s="53" t="s">
        <v>204</v>
      </c>
      <c r="U121" s="50" t="s">
        <v>465</v>
      </c>
      <c r="V121" s="63" t="s">
        <v>611</v>
      </c>
    </row>
    <row r="122" spans="1:22" s="11" customFormat="1" ht="12.75" customHeight="1" x14ac:dyDescent="0.25">
      <c r="A122" s="24"/>
      <c r="B122" s="108"/>
      <c r="C122" s="119" t="s">
        <v>631</v>
      </c>
      <c r="D122" s="15"/>
      <c r="E122" s="15"/>
      <c r="F122" s="15"/>
      <c r="G122" s="240"/>
      <c r="H122" s="241"/>
      <c r="I122" s="240"/>
      <c r="J122" s="240"/>
      <c r="K122" s="240"/>
      <c r="L122" s="240"/>
      <c r="M122" s="240"/>
      <c r="N122" s="240"/>
      <c r="O122" s="240"/>
      <c r="P122" s="240"/>
      <c r="Q122" s="240"/>
      <c r="R122" s="15"/>
      <c r="S122" s="15"/>
      <c r="T122" s="15"/>
      <c r="U122" s="15"/>
      <c r="V122" s="15"/>
    </row>
    <row r="123" spans="1:22" ht="38.25" customHeight="1" x14ac:dyDescent="0.25">
      <c r="A123" s="43">
        <f>A121+1</f>
        <v>64</v>
      </c>
      <c r="B123" s="43" t="s">
        <v>245</v>
      </c>
      <c r="C123" s="92" t="s">
        <v>547</v>
      </c>
      <c r="D123" s="16" t="s">
        <v>20</v>
      </c>
      <c r="E123" s="16" t="s">
        <v>548</v>
      </c>
      <c r="F123" s="217" t="s">
        <v>16</v>
      </c>
      <c r="G123" s="78" t="s">
        <v>144</v>
      </c>
      <c r="H123" s="239" t="s">
        <v>18</v>
      </c>
      <c r="I123" s="46" t="s">
        <v>15</v>
      </c>
      <c r="J123" s="72">
        <v>1</v>
      </c>
      <c r="K123" s="216"/>
      <c r="L123" s="265">
        <f>ROUND(K123*J123,2)</f>
        <v>0</v>
      </c>
      <c r="M123" s="218" t="s">
        <v>636</v>
      </c>
      <c r="N123" s="50">
        <v>0</v>
      </c>
      <c r="O123" s="50">
        <f>L123+N123</f>
        <v>0</v>
      </c>
      <c r="P123" s="219" t="s">
        <v>203</v>
      </c>
      <c r="Q123" s="52" t="s">
        <v>18</v>
      </c>
      <c r="R123" s="53" t="s">
        <v>33</v>
      </c>
      <c r="S123" s="53" t="s">
        <v>198</v>
      </c>
      <c r="T123" s="53" t="s">
        <v>204</v>
      </c>
      <c r="U123" s="50" t="s">
        <v>465</v>
      </c>
      <c r="V123" s="63" t="s">
        <v>611</v>
      </c>
    </row>
    <row r="124" spans="1:22" s="11" customFormat="1" ht="12.75" customHeight="1" x14ac:dyDescent="0.25">
      <c r="A124" s="22" t="s">
        <v>30</v>
      </c>
      <c r="B124" s="23"/>
      <c r="C124" s="23"/>
      <c r="D124" s="23"/>
      <c r="E124" s="23"/>
      <c r="F124" s="22"/>
      <c r="G124" s="23"/>
      <c r="H124" s="25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</row>
    <row r="125" spans="1:22" s="3" customFormat="1" ht="12.75" customHeight="1" x14ac:dyDescent="0.25">
      <c r="A125" s="24"/>
      <c r="B125" s="108"/>
      <c r="C125" s="15" t="s">
        <v>31</v>
      </c>
      <c r="D125" s="15"/>
      <c r="E125" s="15"/>
      <c r="F125" s="15"/>
      <c r="G125" s="15"/>
      <c r="H125" s="26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</row>
    <row r="126" spans="1:22" ht="38.25" customHeight="1" x14ac:dyDescent="0.25">
      <c r="A126" s="46">
        <f>A123+1</f>
        <v>65</v>
      </c>
      <c r="B126" s="69" t="s">
        <v>246</v>
      </c>
      <c r="C126" s="16" t="s">
        <v>428</v>
      </c>
      <c r="D126" s="16" t="s">
        <v>20</v>
      </c>
      <c r="E126" s="16" t="s">
        <v>571</v>
      </c>
      <c r="F126" s="217" t="s">
        <v>16</v>
      </c>
      <c r="G126" s="78" t="s">
        <v>32</v>
      </c>
      <c r="H126" s="208" t="s">
        <v>559</v>
      </c>
      <c r="I126" s="46" t="s">
        <v>15</v>
      </c>
      <c r="J126" s="75">
        <v>1</v>
      </c>
      <c r="K126" s="216"/>
      <c r="L126" s="265">
        <f t="shared" ref="L126:L132" si="27">ROUND(K126*J126,2)</f>
        <v>0</v>
      </c>
      <c r="M126" s="218" t="s">
        <v>636</v>
      </c>
      <c r="N126" s="50">
        <v>0</v>
      </c>
      <c r="O126" s="50">
        <f t="shared" ref="O126:O132" si="28">L126+N126</f>
        <v>0</v>
      </c>
      <c r="P126" s="52">
        <v>46753</v>
      </c>
      <c r="Q126" s="52">
        <v>47118</v>
      </c>
      <c r="R126" s="53" t="s">
        <v>33</v>
      </c>
      <c r="S126" s="53" t="s">
        <v>198</v>
      </c>
      <c r="T126" s="53" t="s">
        <v>204</v>
      </c>
      <c r="U126" s="50" t="s">
        <v>465</v>
      </c>
      <c r="V126" s="63" t="s">
        <v>611</v>
      </c>
    </row>
    <row r="127" spans="1:22" ht="38.25" customHeight="1" x14ac:dyDescent="0.25">
      <c r="A127" s="46">
        <f t="shared" ref="A127:A132" si="29">A126+1</f>
        <v>66</v>
      </c>
      <c r="B127" s="69" t="s">
        <v>246</v>
      </c>
      <c r="C127" s="16" t="s">
        <v>429</v>
      </c>
      <c r="D127" s="16" t="s">
        <v>20</v>
      </c>
      <c r="E127" s="16" t="s">
        <v>218</v>
      </c>
      <c r="F127" s="217" t="s">
        <v>16</v>
      </c>
      <c r="G127" s="78" t="s">
        <v>32</v>
      </c>
      <c r="H127" s="208" t="s">
        <v>287</v>
      </c>
      <c r="I127" s="46" t="s">
        <v>15</v>
      </c>
      <c r="J127" s="75">
        <v>1</v>
      </c>
      <c r="K127" s="216"/>
      <c r="L127" s="265">
        <f t="shared" si="27"/>
        <v>0</v>
      </c>
      <c r="M127" s="218" t="s">
        <v>636</v>
      </c>
      <c r="N127" s="50">
        <v>0</v>
      </c>
      <c r="O127" s="50">
        <f t="shared" si="28"/>
        <v>0</v>
      </c>
      <c r="P127" s="52">
        <v>46753</v>
      </c>
      <c r="Q127" s="52">
        <v>47118</v>
      </c>
      <c r="R127" s="53" t="s">
        <v>33</v>
      </c>
      <c r="S127" s="53" t="s">
        <v>198</v>
      </c>
      <c r="T127" s="53" t="s">
        <v>204</v>
      </c>
      <c r="U127" s="50" t="s">
        <v>465</v>
      </c>
      <c r="V127" s="63" t="s">
        <v>611</v>
      </c>
    </row>
    <row r="128" spans="1:22" ht="38.25" customHeight="1" x14ac:dyDescent="0.25">
      <c r="A128" s="46">
        <f t="shared" si="29"/>
        <v>67</v>
      </c>
      <c r="B128" s="69" t="s">
        <v>246</v>
      </c>
      <c r="C128" s="16" t="s">
        <v>430</v>
      </c>
      <c r="D128" s="16" t="s">
        <v>20</v>
      </c>
      <c r="E128" s="16" t="s">
        <v>219</v>
      </c>
      <c r="F128" s="217" t="s">
        <v>16</v>
      </c>
      <c r="G128" s="78" t="s">
        <v>32</v>
      </c>
      <c r="H128" s="208" t="s">
        <v>288</v>
      </c>
      <c r="I128" s="46" t="s">
        <v>15</v>
      </c>
      <c r="J128" s="75">
        <v>1</v>
      </c>
      <c r="K128" s="216"/>
      <c r="L128" s="265">
        <f t="shared" si="27"/>
        <v>0</v>
      </c>
      <c r="M128" s="218" t="s">
        <v>636</v>
      </c>
      <c r="N128" s="50">
        <v>0</v>
      </c>
      <c r="O128" s="50">
        <f t="shared" si="28"/>
        <v>0</v>
      </c>
      <c r="P128" s="52">
        <v>46753</v>
      </c>
      <c r="Q128" s="52">
        <v>47118</v>
      </c>
      <c r="R128" s="53" t="s">
        <v>33</v>
      </c>
      <c r="S128" s="53" t="s">
        <v>198</v>
      </c>
      <c r="T128" s="53" t="s">
        <v>204</v>
      </c>
      <c r="U128" s="50" t="s">
        <v>465</v>
      </c>
      <c r="V128" s="63" t="s">
        <v>611</v>
      </c>
    </row>
    <row r="129" spans="1:22" ht="38.25" customHeight="1" x14ac:dyDescent="0.25">
      <c r="A129" s="46">
        <f t="shared" si="29"/>
        <v>68</v>
      </c>
      <c r="B129" s="69" t="s">
        <v>246</v>
      </c>
      <c r="C129" s="16" t="s">
        <v>431</v>
      </c>
      <c r="D129" s="16" t="s">
        <v>20</v>
      </c>
      <c r="E129" s="16" t="s">
        <v>572</v>
      </c>
      <c r="F129" s="217" t="s">
        <v>16</v>
      </c>
      <c r="G129" s="78" t="s">
        <v>32</v>
      </c>
      <c r="H129" s="208" t="s">
        <v>289</v>
      </c>
      <c r="I129" s="46" t="s">
        <v>15</v>
      </c>
      <c r="J129" s="75">
        <v>1</v>
      </c>
      <c r="K129" s="216"/>
      <c r="L129" s="265">
        <f t="shared" si="27"/>
        <v>0</v>
      </c>
      <c r="M129" s="218" t="s">
        <v>636</v>
      </c>
      <c r="N129" s="50">
        <v>0</v>
      </c>
      <c r="O129" s="50">
        <f t="shared" si="28"/>
        <v>0</v>
      </c>
      <c r="P129" s="52">
        <v>46753</v>
      </c>
      <c r="Q129" s="52">
        <v>47118</v>
      </c>
      <c r="R129" s="53" t="s">
        <v>33</v>
      </c>
      <c r="S129" s="53" t="s">
        <v>198</v>
      </c>
      <c r="T129" s="53" t="s">
        <v>204</v>
      </c>
      <c r="U129" s="50" t="s">
        <v>465</v>
      </c>
      <c r="V129" s="63" t="s">
        <v>611</v>
      </c>
    </row>
    <row r="130" spans="1:22" ht="38.25" customHeight="1" x14ac:dyDescent="0.25">
      <c r="A130" s="46">
        <f t="shared" si="29"/>
        <v>69</v>
      </c>
      <c r="B130" s="69" t="s">
        <v>246</v>
      </c>
      <c r="C130" s="16" t="s">
        <v>432</v>
      </c>
      <c r="D130" s="16" t="s">
        <v>20</v>
      </c>
      <c r="E130" s="16" t="s">
        <v>573</v>
      </c>
      <c r="F130" s="217" t="s">
        <v>16</v>
      </c>
      <c r="G130" s="78" t="s">
        <v>32</v>
      </c>
      <c r="H130" s="208" t="s">
        <v>290</v>
      </c>
      <c r="I130" s="46" t="s">
        <v>15</v>
      </c>
      <c r="J130" s="75">
        <v>2</v>
      </c>
      <c r="K130" s="216"/>
      <c r="L130" s="265">
        <f t="shared" si="27"/>
        <v>0</v>
      </c>
      <c r="M130" s="218" t="s">
        <v>636</v>
      </c>
      <c r="N130" s="50">
        <v>0</v>
      </c>
      <c r="O130" s="50">
        <f t="shared" si="28"/>
        <v>0</v>
      </c>
      <c r="P130" s="52">
        <v>46753</v>
      </c>
      <c r="Q130" s="52">
        <v>47118</v>
      </c>
      <c r="R130" s="53" t="s">
        <v>33</v>
      </c>
      <c r="S130" s="53" t="s">
        <v>198</v>
      </c>
      <c r="T130" s="53" t="s">
        <v>204</v>
      </c>
      <c r="U130" s="50" t="s">
        <v>465</v>
      </c>
      <c r="V130" s="63" t="s">
        <v>611</v>
      </c>
    </row>
    <row r="131" spans="1:22" ht="38.25" customHeight="1" x14ac:dyDescent="0.25">
      <c r="A131" s="46">
        <f t="shared" si="29"/>
        <v>70</v>
      </c>
      <c r="B131" s="69" t="s">
        <v>246</v>
      </c>
      <c r="C131" s="16" t="s">
        <v>433</v>
      </c>
      <c r="D131" s="16" t="s">
        <v>20</v>
      </c>
      <c r="E131" s="16" t="s">
        <v>574</v>
      </c>
      <c r="F131" s="217" t="s">
        <v>16</v>
      </c>
      <c r="G131" s="78" t="s">
        <v>32</v>
      </c>
      <c r="H131" s="208" t="s">
        <v>291</v>
      </c>
      <c r="I131" s="46" t="s">
        <v>15</v>
      </c>
      <c r="J131" s="75">
        <v>1</v>
      </c>
      <c r="K131" s="216"/>
      <c r="L131" s="265">
        <f t="shared" si="27"/>
        <v>0</v>
      </c>
      <c r="M131" s="218" t="s">
        <v>636</v>
      </c>
      <c r="N131" s="50">
        <v>0</v>
      </c>
      <c r="O131" s="50">
        <f t="shared" si="28"/>
        <v>0</v>
      </c>
      <c r="P131" s="52">
        <v>46753</v>
      </c>
      <c r="Q131" s="52">
        <v>47118</v>
      </c>
      <c r="R131" s="53" t="s">
        <v>33</v>
      </c>
      <c r="S131" s="53" t="s">
        <v>198</v>
      </c>
      <c r="T131" s="53" t="s">
        <v>204</v>
      </c>
      <c r="U131" s="50" t="s">
        <v>465</v>
      </c>
      <c r="V131" s="63" t="s">
        <v>611</v>
      </c>
    </row>
    <row r="132" spans="1:22" ht="38.25" customHeight="1" x14ac:dyDescent="0.25">
      <c r="A132" s="46">
        <f t="shared" si="29"/>
        <v>71</v>
      </c>
      <c r="B132" s="69" t="s">
        <v>246</v>
      </c>
      <c r="C132" s="16" t="s">
        <v>434</v>
      </c>
      <c r="D132" s="16" t="s">
        <v>20</v>
      </c>
      <c r="E132" s="16" t="s">
        <v>220</v>
      </c>
      <c r="F132" s="217" t="s">
        <v>16</v>
      </c>
      <c r="G132" s="78" t="s">
        <v>32</v>
      </c>
      <c r="H132" s="208" t="s">
        <v>292</v>
      </c>
      <c r="I132" s="46" t="s">
        <v>15</v>
      </c>
      <c r="J132" s="75">
        <v>2</v>
      </c>
      <c r="K132" s="216"/>
      <c r="L132" s="265">
        <f t="shared" si="27"/>
        <v>0</v>
      </c>
      <c r="M132" s="218" t="s">
        <v>636</v>
      </c>
      <c r="N132" s="50">
        <v>0</v>
      </c>
      <c r="O132" s="50">
        <f t="shared" si="28"/>
        <v>0</v>
      </c>
      <c r="P132" s="52">
        <v>46753</v>
      </c>
      <c r="Q132" s="52">
        <v>47118</v>
      </c>
      <c r="R132" s="53" t="s">
        <v>33</v>
      </c>
      <c r="S132" s="53" t="s">
        <v>198</v>
      </c>
      <c r="T132" s="53" t="s">
        <v>204</v>
      </c>
      <c r="U132" s="50" t="s">
        <v>465</v>
      </c>
      <c r="V132" s="63" t="s">
        <v>611</v>
      </c>
    </row>
    <row r="133" spans="1:22" s="11" customFormat="1" ht="12.75" customHeight="1" x14ac:dyDescent="0.25">
      <c r="A133" s="22" t="s">
        <v>117</v>
      </c>
      <c r="B133" s="23"/>
      <c r="C133" s="23"/>
      <c r="D133" s="23"/>
      <c r="E133" s="23"/>
      <c r="F133" s="22"/>
      <c r="G133" s="23"/>
      <c r="H133" s="25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</row>
    <row r="134" spans="1:22" s="3" customFormat="1" ht="12.75" customHeight="1" x14ac:dyDescent="0.25">
      <c r="A134" s="24"/>
      <c r="B134" s="108"/>
      <c r="C134" s="15" t="s">
        <v>60</v>
      </c>
      <c r="D134" s="15"/>
      <c r="E134" s="15"/>
      <c r="F134" s="15"/>
      <c r="G134" s="15"/>
      <c r="H134" s="26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</row>
    <row r="135" spans="1:22" ht="38.25" customHeight="1" x14ac:dyDescent="0.25">
      <c r="A135" s="46">
        <f>A132+1</f>
        <v>72</v>
      </c>
      <c r="B135" s="46" t="s">
        <v>247</v>
      </c>
      <c r="C135" s="16" t="s">
        <v>126</v>
      </c>
      <c r="D135" s="16" t="s">
        <v>20</v>
      </c>
      <c r="E135" s="16" t="s">
        <v>127</v>
      </c>
      <c r="F135" s="217" t="s">
        <v>16</v>
      </c>
      <c r="G135" s="219" t="s">
        <v>121</v>
      </c>
      <c r="H135" s="217" t="s">
        <v>520</v>
      </c>
      <c r="I135" s="46" t="s">
        <v>15</v>
      </c>
      <c r="J135" s="72">
        <v>3</v>
      </c>
      <c r="K135" s="216"/>
      <c r="L135" s="265">
        <f t="shared" ref="L135:L142" si="30">ROUND(K135*J135,2)</f>
        <v>0</v>
      </c>
      <c r="M135" s="218" t="s">
        <v>636</v>
      </c>
      <c r="N135" s="50">
        <v>0</v>
      </c>
      <c r="O135" s="50">
        <f t="shared" ref="O135:O142" si="31">L135+N135</f>
        <v>0</v>
      </c>
      <c r="P135" s="52">
        <v>46753</v>
      </c>
      <c r="Q135" s="52">
        <v>47118</v>
      </c>
      <c r="R135" s="53" t="s">
        <v>33</v>
      </c>
      <c r="S135" s="53" t="s">
        <v>198</v>
      </c>
      <c r="T135" s="53" t="s">
        <v>204</v>
      </c>
      <c r="U135" s="50" t="s">
        <v>465</v>
      </c>
      <c r="V135" s="63" t="s">
        <v>611</v>
      </c>
    </row>
    <row r="136" spans="1:22" ht="38.25" customHeight="1" x14ac:dyDescent="0.25">
      <c r="A136" s="46">
        <f t="shared" ref="A136:A142" si="32">A135+1</f>
        <v>73</v>
      </c>
      <c r="B136" s="46" t="s">
        <v>247</v>
      </c>
      <c r="C136" s="16" t="s">
        <v>123</v>
      </c>
      <c r="D136" s="16" t="s">
        <v>20</v>
      </c>
      <c r="E136" s="16" t="s">
        <v>124</v>
      </c>
      <c r="F136" s="217" t="s">
        <v>16</v>
      </c>
      <c r="G136" s="219" t="s">
        <v>121</v>
      </c>
      <c r="H136" s="217" t="s">
        <v>553</v>
      </c>
      <c r="I136" s="46" t="s">
        <v>15</v>
      </c>
      <c r="J136" s="72">
        <v>1</v>
      </c>
      <c r="K136" s="216"/>
      <c r="L136" s="265">
        <f t="shared" si="30"/>
        <v>0</v>
      </c>
      <c r="M136" s="218" t="s">
        <v>636</v>
      </c>
      <c r="N136" s="50">
        <v>0</v>
      </c>
      <c r="O136" s="50">
        <f t="shared" si="31"/>
        <v>0</v>
      </c>
      <c r="P136" s="52">
        <v>46753</v>
      </c>
      <c r="Q136" s="52">
        <v>47118</v>
      </c>
      <c r="R136" s="53" t="s">
        <v>33</v>
      </c>
      <c r="S136" s="53" t="s">
        <v>198</v>
      </c>
      <c r="T136" s="53" t="s">
        <v>204</v>
      </c>
      <c r="U136" s="50" t="s">
        <v>465</v>
      </c>
      <c r="V136" s="63" t="s">
        <v>611</v>
      </c>
    </row>
    <row r="137" spans="1:22" ht="39.6" customHeight="1" x14ac:dyDescent="0.25">
      <c r="A137" s="46">
        <f t="shared" si="32"/>
        <v>74</v>
      </c>
      <c r="B137" s="46" t="s">
        <v>247</v>
      </c>
      <c r="C137" s="16" t="s">
        <v>129</v>
      </c>
      <c r="D137" s="16" t="s">
        <v>20</v>
      </c>
      <c r="E137" s="16" t="s">
        <v>566</v>
      </c>
      <c r="F137" s="217" t="s">
        <v>16</v>
      </c>
      <c r="G137" s="219" t="s">
        <v>121</v>
      </c>
      <c r="H137" s="217" t="s">
        <v>554</v>
      </c>
      <c r="I137" s="46" t="s">
        <v>15</v>
      </c>
      <c r="J137" s="72">
        <v>4</v>
      </c>
      <c r="K137" s="216"/>
      <c r="L137" s="265">
        <f t="shared" si="30"/>
        <v>0</v>
      </c>
      <c r="M137" s="218" t="s">
        <v>636</v>
      </c>
      <c r="N137" s="50">
        <v>0</v>
      </c>
      <c r="O137" s="50">
        <f t="shared" si="31"/>
        <v>0</v>
      </c>
      <c r="P137" s="52">
        <v>46753</v>
      </c>
      <c r="Q137" s="52">
        <v>47118</v>
      </c>
      <c r="R137" s="53" t="s">
        <v>33</v>
      </c>
      <c r="S137" s="53" t="s">
        <v>198</v>
      </c>
      <c r="T137" s="53" t="s">
        <v>204</v>
      </c>
      <c r="U137" s="50" t="s">
        <v>465</v>
      </c>
      <c r="V137" s="63" t="s">
        <v>611</v>
      </c>
    </row>
    <row r="138" spans="1:22" ht="63.75" customHeight="1" x14ac:dyDescent="0.25">
      <c r="A138" s="46">
        <f t="shared" si="32"/>
        <v>75</v>
      </c>
      <c r="B138" s="46" t="s">
        <v>247</v>
      </c>
      <c r="C138" s="16" t="s">
        <v>119</v>
      </c>
      <c r="D138" s="16" t="s">
        <v>20</v>
      </c>
      <c r="E138" s="16" t="s">
        <v>120</v>
      </c>
      <c r="F138" s="217" t="s">
        <v>16</v>
      </c>
      <c r="G138" s="219" t="s">
        <v>121</v>
      </c>
      <c r="H138" s="217" t="s">
        <v>555</v>
      </c>
      <c r="I138" s="46" t="s">
        <v>15</v>
      </c>
      <c r="J138" s="72">
        <v>4</v>
      </c>
      <c r="K138" s="216"/>
      <c r="L138" s="265">
        <f t="shared" si="30"/>
        <v>0</v>
      </c>
      <c r="M138" s="218" t="s">
        <v>636</v>
      </c>
      <c r="N138" s="50">
        <v>0</v>
      </c>
      <c r="O138" s="50">
        <f t="shared" si="31"/>
        <v>0</v>
      </c>
      <c r="P138" s="52">
        <v>46753</v>
      </c>
      <c r="Q138" s="52">
        <v>47118</v>
      </c>
      <c r="R138" s="53" t="s">
        <v>33</v>
      </c>
      <c r="S138" s="53" t="s">
        <v>198</v>
      </c>
      <c r="T138" s="53" t="s">
        <v>204</v>
      </c>
      <c r="U138" s="50" t="s">
        <v>465</v>
      </c>
      <c r="V138" s="63" t="s">
        <v>611</v>
      </c>
    </row>
    <row r="139" spans="1:22" ht="63.75" customHeight="1" x14ac:dyDescent="0.25">
      <c r="A139" s="46">
        <f t="shared" si="32"/>
        <v>76</v>
      </c>
      <c r="B139" s="46" t="s">
        <v>247</v>
      </c>
      <c r="C139" s="16" t="s">
        <v>435</v>
      </c>
      <c r="D139" s="16" t="s">
        <v>20</v>
      </c>
      <c r="E139" s="16" t="s">
        <v>568</v>
      </c>
      <c r="F139" s="217" t="s">
        <v>16</v>
      </c>
      <c r="G139" s="219" t="s">
        <v>121</v>
      </c>
      <c r="H139" s="217" t="s">
        <v>556</v>
      </c>
      <c r="I139" s="46" t="s">
        <v>15</v>
      </c>
      <c r="J139" s="72">
        <v>1</v>
      </c>
      <c r="K139" s="216"/>
      <c r="L139" s="265">
        <f t="shared" si="30"/>
        <v>0</v>
      </c>
      <c r="M139" s="218" t="s">
        <v>636</v>
      </c>
      <c r="N139" s="50">
        <v>0</v>
      </c>
      <c r="O139" s="50">
        <f t="shared" si="31"/>
        <v>0</v>
      </c>
      <c r="P139" s="52">
        <v>46753</v>
      </c>
      <c r="Q139" s="52">
        <v>47118</v>
      </c>
      <c r="R139" s="53" t="s">
        <v>33</v>
      </c>
      <c r="S139" s="53" t="s">
        <v>198</v>
      </c>
      <c r="T139" s="53" t="s">
        <v>204</v>
      </c>
      <c r="U139" s="50" t="s">
        <v>465</v>
      </c>
      <c r="V139" s="63" t="s">
        <v>611</v>
      </c>
    </row>
    <row r="140" spans="1:22" ht="39.6" customHeight="1" x14ac:dyDescent="0.25">
      <c r="A140" s="46">
        <f t="shared" si="32"/>
        <v>77</v>
      </c>
      <c r="B140" s="46" t="s">
        <v>247</v>
      </c>
      <c r="C140" s="16" t="s">
        <v>521</v>
      </c>
      <c r="D140" s="16" t="s">
        <v>20</v>
      </c>
      <c r="E140" s="16" t="s">
        <v>569</v>
      </c>
      <c r="F140" s="217" t="s">
        <v>16</v>
      </c>
      <c r="G140" s="219" t="s">
        <v>121</v>
      </c>
      <c r="H140" s="217" t="s">
        <v>522</v>
      </c>
      <c r="I140" s="46" t="s">
        <v>15</v>
      </c>
      <c r="J140" s="72">
        <v>2</v>
      </c>
      <c r="K140" s="216"/>
      <c r="L140" s="265">
        <f t="shared" si="30"/>
        <v>0</v>
      </c>
      <c r="M140" s="218" t="s">
        <v>636</v>
      </c>
      <c r="N140" s="50">
        <v>0</v>
      </c>
      <c r="O140" s="50">
        <f t="shared" si="31"/>
        <v>0</v>
      </c>
      <c r="P140" s="52">
        <v>46753</v>
      </c>
      <c r="Q140" s="52">
        <v>47118</v>
      </c>
      <c r="R140" s="53" t="s">
        <v>33</v>
      </c>
      <c r="S140" s="53" t="s">
        <v>198</v>
      </c>
      <c r="T140" s="53" t="s">
        <v>204</v>
      </c>
      <c r="U140" s="50" t="s">
        <v>465</v>
      </c>
      <c r="V140" s="63" t="s">
        <v>611</v>
      </c>
    </row>
    <row r="141" spans="1:22" ht="39.6" customHeight="1" x14ac:dyDescent="0.25">
      <c r="A141" s="46">
        <f t="shared" si="32"/>
        <v>78</v>
      </c>
      <c r="B141" s="46" t="s">
        <v>247</v>
      </c>
      <c r="C141" s="16" t="s">
        <v>523</v>
      </c>
      <c r="D141" s="16" t="s">
        <v>20</v>
      </c>
      <c r="E141" s="16" t="s">
        <v>567</v>
      </c>
      <c r="F141" s="217" t="s">
        <v>16</v>
      </c>
      <c r="G141" s="219" t="s">
        <v>121</v>
      </c>
      <c r="H141" s="217" t="s">
        <v>557</v>
      </c>
      <c r="I141" s="46" t="s">
        <v>15</v>
      </c>
      <c r="J141" s="72">
        <v>1</v>
      </c>
      <c r="K141" s="216"/>
      <c r="L141" s="265">
        <f t="shared" si="30"/>
        <v>0</v>
      </c>
      <c r="M141" s="218" t="s">
        <v>636</v>
      </c>
      <c r="N141" s="50">
        <v>0</v>
      </c>
      <c r="O141" s="50">
        <f t="shared" si="31"/>
        <v>0</v>
      </c>
      <c r="P141" s="52">
        <v>46753</v>
      </c>
      <c r="Q141" s="52">
        <v>47118</v>
      </c>
      <c r="R141" s="53" t="s">
        <v>33</v>
      </c>
      <c r="S141" s="53" t="s">
        <v>198</v>
      </c>
      <c r="T141" s="53" t="s">
        <v>204</v>
      </c>
      <c r="U141" s="50" t="s">
        <v>465</v>
      </c>
      <c r="V141" s="63" t="s">
        <v>611</v>
      </c>
    </row>
    <row r="142" spans="1:22" ht="39.6" customHeight="1" x14ac:dyDescent="0.25">
      <c r="A142" s="46">
        <f t="shared" si="32"/>
        <v>79</v>
      </c>
      <c r="B142" s="46" t="s">
        <v>247</v>
      </c>
      <c r="C142" s="16" t="s">
        <v>524</v>
      </c>
      <c r="D142" s="16" t="s">
        <v>20</v>
      </c>
      <c r="E142" s="16" t="s">
        <v>570</v>
      </c>
      <c r="F142" s="217" t="s">
        <v>16</v>
      </c>
      <c r="G142" s="219" t="s">
        <v>121</v>
      </c>
      <c r="H142" s="217" t="s">
        <v>558</v>
      </c>
      <c r="I142" s="46" t="s">
        <v>15</v>
      </c>
      <c r="J142" s="72">
        <v>4</v>
      </c>
      <c r="K142" s="216"/>
      <c r="L142" s="265">
        <f t="shared" si="30"/>
        <v>0</v>
      </c>
      <c r="M142" s="218" t="s">
        <v>636</v>
      </c>
      <c r="N142" s="50">
        <v>0</v>
      </c>
      <c r="O142" s="50">
        <f t="shared" si="31"/>
        <v>0</v>
      </c>
      <c r="P142" s="52">
        <v>46753</v>
      </c>
      <c r="Q142" s="52">
        <v>47118</v>
      </c>
      <c r="R142" s="53" t="s">
        <v>33</v>
      </c>
      <c r="S142" s="53" t="s">
        <v>198</v>
      </c>
      <c r="T142" s="53" t="s">
        <v>204</v>
      </c>
      <c r="U142" s="50" t="s">
        <v>465</v>
      </c>
      <c r="V142" s="63" t="s">
        <v>611</v>
      </c>
    </row>
    <row r="143" spans="1:22" s="11" customFormat="1" ht="12.75" customHeight="1" x14ac:dyDescent="0.25">
      <c r="A143" s="22" t="s">
        <v>59</v>
      </c>
      <c r="B143" s="23"/>
      <c r="C143" s="23"/>
      <c r="D143" s="23"/>
      <c r="E143" s="23"/>
      <c r="F143" s="22"/>
      <c r="G143" s="23"/>
      <c r="H143" s="25"/>
      <c r="I143" s="23"/>
      <c r="J143" s="23"/>
      <c r="K143" s="23"/>
      <c r="L143" s="23"/>
      <c r="M143" s="23"/>
      <c r="N143" s="22"/>
      <c r="O143" s="23"/>
      <c r="P143" s="23"/>
      <c r="Q143" s="23"/>
      <c r="R143" s="23"/>
      <c r="S143" s="23"/>
      <c r="T143" s="23"/>
      <c r="U143" s="23"/>
      <c r="V143" s="23"/>
    </row>
    <row r="144" spans="1:22" s="3" customFormat="1" ht="12.75" customHeight="1" x14ac:dyDescent="0.25">
      <c r="A144" s="24"/>
      <c r="B144" s="108"/>
      <c r="C144" s="15" t="s">
        <v>60</v>
      </c>
      <c r="D144" s="15"/>
      <c r="E144" s="15"/>
      <c r="F144" s="15"/>
      <c r="G144" s="15"/>
      <c r="H144" s="26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</row>
    <row r="145" spans="1:22" ht="52.9" customHeight="1" x14ac:dyDescent="0.25">
      <c r="A145" s="46">
        <f>A142+1</f>
        <v>80</v>
      </c>
      <c r="B145" s="43" t="s">
        <v>249</v>
      </c>
      <c r="C145" s="16" t="s">
        <v>436</v>
      </c>
      <c r="D145" s="66" t="s">
        <v>62</v>
      </c>
      <c r="E145" s="67" t="s">
        <v>473</v>
      </c>
      <c r="F145" s="217" t="s">
        <v>64</v>
      </c>
      <c r="G145" s="219" t="s">
        <v>65</v>
      </c>
      <c r="H145" s="65" t="s">
        <v>18</v>
      </c>
      <c r="I145" s="46" t="s">
        <v>15</v>
      </c>
      <c r="J145" s="47">
        <v>20000</v>
      </c>
      <c r="K145" s="216"/>
      <c r="L145" s="265">
        <f>ROUND(K145*J145,2)</f>
        <v>0</v>
      </c>
      <c r="M145" s="218" t="s">
        <v>636</v>
      </c>
      <c r="N145" s="50">
        <v>0</v>
      </c>
      <c r="O145" s="50">
        <f>L145+N145</f>
        <v>0</v>
      </c>
      <c r="P145" s="52">
        <v>46858</v>
      </c>
      <c r="Q145" s="52">
        <v>47222</v>
      </c>
      <c r="R145" s="53" t="s">
        <v>33</v>
      </c>
      <c r="S145" s="53" t="s">
        <v>198</v>
      </c>
      <c r="T145" s="53" t="s">
        <v>204</v>
      </c>
      <c r="U145" s="50" t="s">
        <v>465</v>
      </c>
      <c r="V145" s="63" t="s">
        <v>611</v>
      </c>
    </row>
    <row r="146" spans="1:22" s="11" customFormat="1" ht="12.75" customHeight="1" x14ac:dyDescent="0.25">
      <c r="A146" s="22" t="s">
        <v>66</v>
      </c>
      <c r="B146" s="23"/>
      <c r="C146" s="23"/>
      <c r="D146" s="23"/>
      <c r="E146" s="23"/>
      <c r="F146" s="22"/>
      <c r="G146" s="23"/>
      <c r="H146" s="25"/>
      <c r="I146" s="23"/>
      <c r="J146" s="23"/>
      <c r="K146" s="23"/>
      <c r="L146" s="23"/>
      <c r="M146" s="23"/>
      <c r="N146" s="22"/>
      <c r="O146" s="23"/>
      <c r="P146" s="23"/>
      <c r="Q146" s="23"/>
      <c r="R146" s="23"/>
      <c r="S146" s="23"/>
      <c r="T146" s="23"/>
      <c r="U146" s="23"/>
      <c r="V146" s="23"/>
    </row>
    <row r="147" spans="1:22" s="3" customFormat="1" ht="12.75" customHeight="1" x14ac:dyDescent="0.25">
      <c r="A147" s="24"/>
      <c r="B147" s="108"/>
      <c r="C147" s="15" t="s">
        <v>470</v>
      </c>
      <c r="D147" s="15"/>
      <c r="E147" s="15"/>
      <c r="F147" s="15"/>
      <c r="G147" s="15"/>
      <c r="H147" s="26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</row>
    <row r="148" spans="1:22" s="39" customFormat="1" ht="51" customHeight="1" x14ac:dyDescent="0.25">
      <c r="A148" s="46">
        <f>A145+1</f>
        <v>81</v>
      </c>
      <c r="B148" s="75" t="s">
        <v>250</v>
      </c>
      <c r="C148" s="70" t="s">
        <v>18</v>
      </c>
      <c r="D148" s="217" t="s">
        <v>67</v>
      </c>
      <c r="E148" s="71" t="s">
        <v>68</v>
      </c>
      <c r="F148" s="217" t="s">
        <v>37</v>
      </c>
      <c r="G148" s="73"/>
      <c r="H148" s="54" t="s">
        <v>295</v>
      </c>
      <c r="I148" s="46" t="s">
        <v>15</v>
      </c>
      <c r="J148" s="72">
        <v>1</v>
      </c>
      <c r="K148" s="216"/>
      <c r="L148" s="50">
        <f t="shared" ref="L148:L153" si="33">J148*K148</f>
        <v>0</v>
      </c>
      <c r="M148" s="218">
        <v>0.22</v>
      </c>
      <c r="N148" s="50">
        <f t="shared" ref="N148:N153" si="34">ROUND((L148*M148),2)</f>
        <v>0</v>
      </c>
      <c r="O148" s="50">
        <f t="shared" ref="O148:O153" si="35">L148+N148</f>
        <v>0</v>
      </c>
      <c r="P148" s="52">
        <v>46817</v>
      </c>
      <c r="Q148" s="219">
        <v>47181</v>
      </c>
      <c r="R148" s="53" t="s">
        <v>33</v>
      </c>
      <c r="S148" s="53" t="s">
        <v>195</v>
      </c>
      <c r="T148" s="53" t="s">
        <v>204</v>
      </c>
      <c r="U148" s="50" t="s">
        <v>465</v>
      </c>
      <c r="V148" s="63" t="s">
        <v>611</v>
      </c>
    </row>
    <row r="149" spans="1:22" s="39" customFormat="1" ht="38.25" customHeight="1" x14ac:dyDescent="0.25">
      <c r="A149" s="69">
        <f>A148+1</f>
        <v>82</v>
      </c>
      <c r="B149" s="75" t="s">
        <v>250</v>
      </c>
      <c r="C149" s="70" t="s">
        <v>18</v>
      </c>
      <c r="D149" s="217" t="s">
        <v>67</v>
      </c>
      <c r="E149" s="71" t="s">
        <v>69</v>
      </c>
      <c r="F149" s="217" t="s">
        <v>37</v>
      </c>
      <c r="G149" s="49"/>
      <c r="H149" s="54" t="s">
        <v>296</v>
      </c>
      <c r="I149" s="46" t="s">
        <v>15</v>
      </c>
      <c r="J149" s="72">
        <v>1</v>
      </c>
      <c r="K149" s="216"/>
      <c r="L149" s="50">
        <f t="shared" si="33"/>
        <v>0</v>
      </c>
      <c r="M149" s="218">
        <v>0.22</v>
      </c>
      <c r="N149" s="50">
        <f t="shared" si="34"/>
        <v>0</v>
      </c>
      <c r="O149" s="50">
        <f t="shared" si="35"/>
        <v>0</v>
      </c>
      <c r="P149" s="52">
        <v>46817</v>
      </c>
      <c r="Q149" s="219">
        <v>47181</v>
      </c>
      <c r="R149" s="53" t="s">
        <v>33</v>
      </c>
      <c r="S149" s="53" t="s">
        <v>195</v>
      </c>
      <c r="T149" s="53" t="s">
        <v>204</v>
      </c>
      <c r="U149" s="50" t="s">
        <v>465</v>
      </c>
      <c r="V149" s="63" t="s">
        <v>611</v>
      </c>
    </row>
    <row r="150" spans="1:22" s="39" customFormat="1" ht="38.25" customHeight="1" x14ac:dyDescent="0.25">
      <c r="A150" s="69">
        <f>A149+1</f>
        <v>83</v>
      </c>
      <c r="B150" s="75" t="s">
        <v>250</v>
      </c>
      <c r="C150" s="70" t="s">
        <v>18</v>
      </c>
      <c r="D150" s="217" t="s">
        <v>67</v>
      </c>
      <c r="E150" s="71" t="s">
        <v>70</v>
      </c>
      <c r="F150" s="217" t="s">
        <v>37</v>
      </c>
      <c r="G150" s="49"/>
      <c r="H150" s="54" t="s">
        <v>297</v>
      </c>
      <c r="I150" s="46" t="s">
        <v>15</v>
      </c>
      <c r="J150" s="72">
        <v>1</v>
      </c>
      <c r="K150" s="216"/>
      <c r="L150" s="50">
        <f t="shared" si="33"/>
        <v>0</v>
      </c>
      <c r="M150" s="218">
        <v>0.22</v>
      </c>
      <c r="N150" s="50">
        <f t="shared" si="34"/>
        <v>0</v>
      </c>
      <c r="O150" s="50">
        <f t="shared" si="35"/>
        <v>0</v>
      </c>
      <c r="P150" s="52">
        <v>46817</v>
      </c>
      <c r="Q150" s="219">
        <v>47181</v>
      </c>
      <c r="R150" s="53" t="s">
        <v>33</v>
      </c>
      <c r="S150" s="53" t="s">
        <v>195</v>
      </c>
      <c r="T150" s="53" t="s">
        <v>204</v>
      </c>
      <c r="U150" s="50" t="s">
        <v>465</v>
      </c>
      <c r="V150" s="63" t="s">
        <v>611</v>
      </c>
    </row>
    <row r="151" spans="1:22" s="39" customFormat="1" ht="38.25" customHeight="1" x14ac:dyDescent="0.25">
      <c r="A151" s="69">
        <f>A150+1</f>
        <v>84</v>
      </c>
      <c r="B151" s="75" t="s">
        <v>250</v>
      </c>
      <c r="C151" s="74" t="s">
        <v>18</v>
      </c>
      <c r="D151" s="217" t="s">
        <v>67</v>
      </c>
      <c r="E151" s="71" t="s">
        <v>71</v>
      </c>
      <c r="F151" s="217" t="s">
        <v>37</v>
      </c>
      <c r="G151" s="49"/>
      <c r="H151" s="54" t="s">
        <v>298</v>
      </c>
      <c r="I151" s="46" t="s">
        <v>15</v>
      </c>
      <c r="J151" s="72">
        <v>1</v>
      </c>
      <c r="K151" s="216"/>
      <c r="L151" s="50">
        <f t="shared" si="33"/>
        <v>0</v>
      </c>
      <c r="M151" s="218">
        <v>0.22</v>
      </c>
      <c r="N151" s="50">
        <f t="shared" si="34"/>
        <v>0</v>
      </c>
      <c r="O151" s="50">
        <f t="shared" si="35"/>
        <v>0</v>
      </c>
      <c r="P151" s="52">
        <v>46817</v>
      </c>
      <c r="Q151" s="219">
        <v>47181</v>
      </c>
      <c r="R151" s="53" t="s">
        <v>33</v>
      </c>
      <c r="S151" s="53" t="s">
        <v>195</v>
      </c>
      <c r="T151" s="53" t="s">
        <v>204</v>
      </c>
      <c r="U151" s="50" t="s">
        <v>465</v>
      </c>
      <c r="V151" s="63" t="s">
        <v>611</v>
      </c>
    </row>
    <row r="152" spans="1:22" s="39" customFormat="1" ht="38.25" customHeight="1" x14ac:dyDescent="0.25">
      <c r="A152" s="69">
        <f>A151+1</f>
        <v>85</v>
      </c>
      <c r="B152" s="75" t="s">
        <v>250</v>
      </c>
      <c r="C152" s="70" t="s">
        <v>18</v>
      </c>
      <c r="D152" s="217" t="s">
        <v>67</v>
      </c>
      <c r="E152" s="71" t="s">
        <v>199</v>
      </c>
      <c r="F152" s="217" t="s">
        <v>37</v>
      </c>
      <c r="G152" s="49"/>
      <c r="H152" s="54" t="s">
        <v>299</v>
      </c>
      <c r="I152" s="46" t="s">
        <v>15</v>
      </c>
      <c r="J152" s="72">
        <v>1</v>
      </c>
      <c r="K152" s="216"/>
      <c r="L152" s="50">
        <f t="shared" si="33"/>
        <v>0</v>
      </c>
      <c r="M152" s="218">
        <v>0.22</v>
      </c>
      <c r="N152" s="50">
        <f t="shared" si="34"/>
        <v>0</v>
      </c>
      <c r="O152" s="50">
        <f t="shared" si="35"/>
        <v>0</v>
      </c>
      <c r="P152" s="52">
        <v>46921</v>
      </c>
      <c r="Q152" s="52">
        <v>47285</v>
      </c>
      <c r="R152" s="53" t="s">
        <v>33</v>
      </c>
      <c r="S152" s="53" t="s">
        <v>195</v>
      </c>
      <c r="T152" s="53" t="s">
        <v>204</v>
      </c>
      <c r="U152" s="50" t="s">
        <v>465</v>
      </c>
      <c r="V152" s="63" t="s">
        <v>611</v>
      </c>
    </row>
    <row r="153" spans="1:22" s="39" customFormat="1" ht="38.25" customHeight="1" x14ac:dyDescent="0.25">
      <c r="A153" s="69">
        <f>A152+1</f>
        <v>86</v>
      </c>
      <c r="B153" s="75" t="s">
        <v>250</v>
      </c>
      <c r="C153" s="74" t="s">
        <v>584</v>
      </c>
      <c r="D153" s="74" t="s">
        <v>74</v>
      </c>
      <c r="E153" s="71" t="s">
        <v>301</v>
      </c>
      <c r="F153" s="217" t="s">
        <v>37</v>
      </c>
      <c r="G153" s="69"/>
      <c r="H153" s="54" t="s">
        <v>300</v>
      </c>
      <c r="I153" s="46" t="s">
        <v>15</v>
      </c>
      <c r="J153" s="72">
        <v>125</v>
      </c>
      <c r="K153" s="216"/>
      <c r="L153" s="50">
        <f t="shared" si="33"/>
        <v>0</v>
      </c>
      <c r="M153" s="218">
        <v>0.22</v>
      </c>
      <c r="N153" s="50">
        <f t="shared" si="34"/>
        <v>0</v>
      </c>
      <c r="O153" s="50">
        <f t="shared" si="35"/>
        <v>0</v>
      </c>
      <c r="P153" s="52">
        <v>46678</v>
      </c>
      <c r="Q153" s="219">
        <v>47043</v>
      </c>
      <c r="R153" s="53" t="s">
        <v>33</v>
      </c>
      <c r="S153" s="53" t="s">
        <v>195</v>
      </c>
      <c r="T153" s="53" t="s">
        <v>204</v>
      </c>
      <c r="U153" s="50" t="s">
        <v>465</v>
      </c>
      <c r="V153" s="63" t="s">
        <v>611</v>
      </c>
    </row>
    <row r="154" spans="1:22" s="11" customFormat="1" ht="12.75" customHeight="1" x14ac:dyDescent="0.25">
      <c r="A154" s="22" t="s">
        <v>154</v>
      </c>
      <c r="B154" s="23"/>
      <c r="C154" s="23"/>
      <c r="D154" s="23"/>
      <c r="E154" s="23"/>
      <c r="F154" s="22"/>
      <c r="G154" s="23"/>
      <c r="H154" s="25"/>
      <c r="I154" s="23"/>
      <c r="J154" s="23"/>
      <c r="K154" s="23"/>
      <c r="L154" s="23"/>
      <c r="M154" s="23"/>
      <c r="N154" s="22"/>
      <c r="O154" s="23"/>
      <c r="P154" s="23"/>
      <c r="Q154" s="23"/>
      <c r="R154" s="23"/>
      <c r="S154" s="23"/>
      <c r="T154" s="23"/>
      <c r="U154" s="23"/>
      <c r="V154" s="23"/>
    </row>
    <row r="155" spans="1:22" s="3" customFormat="1" ht="12.75" customHeight="1" x14ac:dyDescent="0.25">
      <c r="A155" s="14"/>
      <c r="B155" s="15"/>
      <c r="C155" s="15" t="s">
        <v>200</v>
      </c>
      <c r="D155" s="15"/>
      <c r="E155" s="15"/>
      <c r="F155" s="15"/>
      <c r="G155" s="15"/>
      <c r="H155" s="19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</row>
    <row r="156" spans="1:22" ht="38.25" customHeight="1" x14ac:dyDescent="0.25">
      <c r="A156" s="46">
        <f>A153+1</f>
        <v>87</v>
      </c>
      <c r="B156" s="46" t="s">
        <v>256</v>
      </c>
      <c r="C156" s="16" t="s">
        <v>155</v>
      </c>
      <c r="D156" s="76" t="s">
        <v>27</v>
      </c>
      <c r="E156" s="77" t="s">
        <v>156</v>
      </c>
      <c r="F156" s="217" t="s">
        <v>37</v>
      </c>
      <c r="G156" s="69"/>
      <c r="H156" s="54" t="s">
        <v>485</v>
      </c>
      <c r="I156" s="46" t="s">
        <v>15</v>
      </c>
      <c r="J156" s="72">
        <v>905</v>
      </c>
      <c r="K156" s="216"/>
      <c r="L156" s="50">
        <f t="shared" ref="L156:L157" si="36">J156*K156</f>
        <v>0</v>
      </c>
      <c r="M156" s="218">
        <v>0.22</v>
      </c>
      <c r="N156" s="50">
        <f t="shared" ref="N156:N157" si="37">ROUND((L156*M156),2)</f>
        <v>0</v>
      </c>
      <c r="O156" s="50">
        <f t="shared" ref="O156:O157" si="38">L156+N156</f>
        <v>0</v>
      </c>
      <c r="P156" s="52">
        <v>46814</v>
      </c>
      <c r="Q156" s="52">
        <v>47178</v>
      </c>
      <c r="R156" s="53" t="s">
        <v>33</v>
      </c>
      <c r="S156" s="53" t="s">
        <v>195</v>
      </c>
      <c r="T156" s="53" t="s">
        <v>204</v>
      </c>
      <c r="U156" s="50" t="s">
        <v>465</v>
      </c>
      <c r="V156" s="63" t="s">
        <v>611</v>
      </c>
    </row>
    <row r="157" spans="1:22" ht="38.25" customHeight="1" x14ac:dyDescent="0.25">
      <c r="A157" s="43">
        <f>A156+1</f>
        <v>88</v>
      </c>
      <c r="B157" s="46" t="s">
        <v>256</v>
      </c>
      <c r="C157" s="16" t="s">
        <v>161</v>
      </c>
      <c r="D157" s="76" t="s">
        <v>27</v>
      </c>
      <c r="E157" s="77" t="s">
        <v>162</v>
      </c>
      <c r="F157" s="217" t="s">
        <v>37</v>
      </c>
      <c r="G157" s="54" t="s">
        <v>18</v>
      </c>
      <c r="H157" s="54" t="s">
        <v>486</v>
      </c>
      <c r="I157" s="46" t="s">
        <v>15</v>
      </c>
      <c r="J157" s="72">
        <v>905</v>
      </c>
      <c r="K157" s="216"/>
      <c r="L157" s="50">
        <f t="shared" si="36"/>
        <v>0</v>
      </c>
      <c r="M157" s="218">
        <v>0.22</v>
      </c>
      <c r="N157" s="50">
        <f t="shared" si="37"/>
        <v>0</v>
      </c>
      <c r="O157" s="50">
        <f t="shared" si="38"/>
        <v>0</v>
      </c>
      <c r="P157" s="52">
        <v>46814</v>
      </c>
      <c r="Q157" s="52">
        <v>47178</v>
      </c>
      <c r="R157" s="53" t="s">
        <v>33</v>
      </c>
      <c r="S157" s="53" t="s">
        <v>195</v>
      </c>
      <c r="T157" s="53" t="s">
        <v>204</v>
      </c>
      <c r="U157" s="50" t="s">
        <v>465</v>
      </c>
      <c r="V157" s="63" t="s">
        <v>611</v>
      </c>
    </row>
    <row r="158" spans="1:22" s="3" customFormat="1" ht="12.75" customHeight="1" x14ac:dyDescent="0.25">
      <c r="A158" s="24"/>
      <c r="B158" s="108"/>
      <c r="C158" s="15" t="s">
        <v>447</v>
      </c>
      <c r="D158" s="15"/>
      <c r="E158" s="15"/>
      <c r="F158" s="15"/>
      <c r="G158" s="15"/>
      <c r="H158" s="26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</row>
    <row r="159" spans="1:22" ht="38.25" customHeight="1" x14ac:dyDescent="0.25">
      <c r="A159" s="43">
        <f>A157+1</f>
        <v>89</v>
      </c>
      <c r="B159" s="46" t="s">
        <v>256</v>
      </c>
      <c r="C159" s="16" t="s">
        <v>155</v>
      </c>
      <c r="D159" s="76" t="s">
        <v>27</v>
      </c>
      <c r="E159" s="77" t="s">
        <v>156</v>
      </c>
      <c r="F159" s="217" t="s">
        <v>37</v>
      </c>
      <c r="G159" s="54" t="s">
        <v>18</v>
      </c>
      <c r="H159" s="54" t="s">
        <v>488</v>
      </c>
      <c r="I159" s="46" t="s">
        <v>15</v>
      </c>
      <c r="J159" s="72">
        <v>120</v>
      </c>
      <c r="K159" s="216"/>
      <c r="L159" s="50">
        <f t="shared" ref="L159:L161" si="39">J159*K159</f>
        <v>0</v>
      </c>
      <c r="M159" s="218">
        <v>0.22</v>
      </c>
      <c r="N159" s="50">
        <f t="shared" ref="N159:N161" si="40">ROUND((L159*M159),2)</f>
        <v>0</v>
      </c>
      <c r="O159" s="50">
        <f t="shared" ref="O159:O161" si="41">L159+N159</f>
        <v>0</v>
      </c>
      <c r="P159" s="52">
        <v>46814</v>
      </c>
      <c r="Q159" s="52">
        <v>47178</v>
      </c>
      <c r="R159" s="53" t="s">
        <v>33</v>
      </c>
      <c r="S159" s="53" t="s">
        <v>195</v>
      </c>
      <c r="T159" s="53" t="s">
        <v>204</v>
      </c>
      <c r="U159" s="50" t="s">
        <v>465</v>
      </c>
      <c r="V159" s="63" t="s">
        <v>611</v>
      </c>
    </row>
    <row r="160" spans="1:22" ht="38.25" customHeight="1" x14ac:dyDescent="0.25">
      <c r="A160" s="43">
        <f>A159+1</f>
        <v>90</v>
      </c>
      <c r="B160" s="46" t="s">
        <v>256</v>
      </c>
      <c r="C160" s="16" t="s">
        <v>161</v>
      </c>
      <c r="D160" s="76" t="s">
        <v>27</v>
      </c>
      <c r="E160" s="77" t="s">
        <v>162</v>
      </c>
      <c r="F160" s="217" t="s">
        <v>37</v>
      </c>
      <c r="G160" s="54" t="s">
        <v>18</v>
      </c>
      <c r="H160" s="54" t="s">
        <v>489</v>
      </c>
      <c r="I160" s="46" t="s">
        <v>15</v>
      </c>
      <c r="J160" s="72">
        <v>120</v>
      </c>
      <c r="K160" s="216"/>
      <c r="L160" s="50">
        <f t="shared" si="39"/>
        <v>0</v>
      </c>
      <c r="M160" s="218">
        <v>0.22</v>
      </c>
      <c r="N160" s="50">
        <f t="shared" si="40"/>
        <v>0</v>
      </c>
      <c r="O160" s="50">
        <f t="shared" si="41"/>
        <v>0</v>
      </c>
      <c r="P160" s="52">
        <v>46814</v>
      </c>
      <c r="Q160" s="52">
        <v>47178</v>
      </c>
      <c r="R160" s="53" t="s">
        <v>33</v>
      </c>
      <c r="S160" s="53" t="s">
        <v>195</v>
      </c>
      <c r="T160" s="53" t="s">
        <v>204</v>
      </c>
      <c r="U160" s="50" t="s">
        <v>465</v>
      </c>
      <c r="V160" s="63" t="s">
        <v>611</v>
      </c>
    </row>
    <row r="161" spans="1:22" ht="38.25" customHeight="1" x14ac:dyDescent="0.25">
      <c r="A161" s="43">
        <f>A160+1</f>
        <v>91</v>
      </c>
      <c r="B161" s="46" t="s">
        <v>256</v>
      </c>
      <c r="C161" s="16" t="s">
        <v>426</v>
      </c>
      <c r="D161" s="76" t="s">
        <v>27</v>
      </c>
      <c r="E161" s="16" t="s">
        <v>427</v>
      </c>
      <c r="F161" s="217" t="s">
        <v>37</v>
      </c>
      <c r="G161" s="54" t="s">
        <v>18</v>
      </c>
      <c r="H161" s="54" t="s">
        <v>487</v>
      </c>
      <c r="I161" s="46" t="s">
        <v>15</v>
      </c>
      <c r="J161" s="72">
        <v>1</v>
      </c>
      <c r="K161" s="216"/>
      <c r="L161" s="50">
        <f t="shared" si="39"/>
        <v>0</v>
      </c>
      <c r="M161" s="218">
        <v>0.22</v>
      </c>
      <c r="N161" s="50">
        <f t="shared" si="40"/>
        <v>0</v>
      </c>
      <c r="O161" s="50">
        <f t="shared" si="41"/>
        <v>0</v>
      </c>
      <c r="P161" s="52">
        <v>46814</v>
      </c>
      <c r="Q161" s="52">
        <v>47178</v>
      </c>
      <c r="R161" s="53" t="s">
        <v>33</v>
      </c>
      <c r="S161" s="53" t="s">
        <v>195</v>
      </c>
      <c r="T161" s="53" t="s">
        <v>204</v>
      </c>
      <c r="U161" s="50" t="s">
        <v>465</v>
      </c>
      <c r="V161" s="63" t="s">
        <v>611</v>
      </c>
    </row>
    <row r="162" spans="1:22" s="3" customFormat="1" ht="12.75" customHeight="1" x14ac:dyDescent="0.25">
      <c r="A162" s="15"/>
      <c r="B162" s="15"/>
      <c r="C162" s="15" t="s">
        <v>201</v>
      </c>
      <c r="D162" s="15"/>
      <c r="E162" s="15"/>
      <c r="F162" s="15"/>
      <c r="G162" s="15"/>
      <c r="H162" s="26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</row>
    <row r="163" spans="1:22" ht="38.25" customHeight="1" x14ac:dyDescent="0.25">
      <c r="A163" s="43">
        <f>A161+1</f>
        <v>92</v>
      </c>
      <c r="B163" s="46" t="s">
        <v>256</v>
      </c>
      <c r="C163" s="16" t="s">
        <v>155</v>
      </c>
      <c r="D163" s="76" t="s">
        <v>27</v>
      </c>
      <c r="E163" s="77" t="s">
        <v>156</v>
      </c>
      <c r="F163" s="217" t="s">
        <v>37</v>
      </c>
      <c r="G163" s="54" t="s">
        <v>18</v>
      </c>
      <c r="H163" s="54" t="s">
        <v>490</v>
      </c>
      <c r="I163" s="46" t="s">
        <v>15</v>
      </c>
      <c r="J163" s="72">
        <v>50</v>
      </c>
      <c r="K163" s="216"/>
      <c r="L163" s="50">
        <f t="shared" ref="L163:L164" si="42">J163*K163</f>
        <v>0</v>
      </c>
      <c r="M163" s="218">
        <v>0.22</v>
      </c>
      <c r="N163" s="50">
        <f t="shared" ref="N163:N164" si="43">ROUND((L163*M163),2)</f>
        <v>0</v>
      </c>
      <c r="O163" s="50">
        <f t="shared" ref="O163:O164" si="44">L163+N163</f>
        <v>0</v>
      </c>
      <c r="P163" s="52">
        <v>46814</v>
      </c>
      <c r="Q163" s="52">
        <v>47178</v>
      </c>
      <c r="R163" s="53" t="s">
        <v>33</v>
      </c>
      <c r="S163" s="53" t="s">
        <v>195</v>
      </c>
      <c r="T163" s="53" t="s">
        <v>204</v>
      </c>
      <c r="U163" s="50" t="s">
        <v>465</v>
      </c>
      <c r="V163" s="63" t="s">
        <v>611</v>
      </c>
    </row>
    <row r="164" spans="1:22" ht="38.25" customHeight="1" x14ac:dyDescent="0.25">
      <c r="A164" s="43">
        <f>A163+1</f>
        <v>93</v>
      </c>
      <c r="B164" s="46" t="s">
        <v>256</v>
      </c>
      <c r="C164" s="16" t="s">
        <v>161</v>
      </c>
      <c r="D164" s="76" t="s">
        <v>27</v>
      </c>
      <c r="E164" s="77" t="s">
        <v>162</v>
      </c>
      <c r="F164" s="217" t="s">
        <v>37</v>
      </c>
      <c r="G164" s="54" t="s">
        <v>18</v>
      </c>
      <c r="H164" s="54" t="s">
        <v>491</v>
      </c>
      <c r="I164" s="46" t="s">
        <v>15</v>
      </c>
      <c r="J164" s="72">
        <v>50</v>
      </c>
      <c r="K164" s="216"/>
      <c r="L164" s="50">
        <f t="shared" si="42"/>
        <v>0</v>
      </c>
      <c r="M164" s="218">
        <v>0.22</v>
      </c>
      <c r="N164" s="50">
        <f t="shared" si="43"/>
        <v>0</v>
      </c>
      <c r="O164" s="50">
        <f t="shared" si="44"/>
        <v>0</v>
      </c>
      <c r="P164" s="52">
        <v>46814</v>
      </c>
      <c r="Q164" s="52">
        <v>47178</v>
      </c>
      <c r="R164" s="53" t="s">
        <v>33</v>
      </c>
      <c r="S164" s="53" t="s">
        <v>195</v>
      </c>
      <c r="T164" s="53" t="s">
        <v>204</v>
      </c>
      <c r="U164" s="50" t="s">
        <v>465</v>
      </c>
      <c r="V164" s="63" t="s">
        <v>611</v>
      </c>
    </row>
    <row r="165" spans="1:22" s="3" customFormat="1" ht="12.75" customHeight="1" x14ac:dyDescent="0.25">
      <c r="A165" s="24"/>
      <c r="B165" s="108"/>
      <c r="C165" s="15" t="s">
        <v>202</v>
      </c>
      <c r="D165" s="15"/>
      <c r="E165" s="15"/>
      <c r="F165" s="15"/>
      <c r="G165" s="15"/>
      <c r="H165" s="26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</row>
    <row r="166" spans="1:22" ht="38.25" customHeight="1" x14ac:dyDescent="0.25">
      <c r="A166" s="43">
        <f>A164+1</f>
        <v>94</v>
      </c>
      <c r="B166" s="46" t="s">
        <v>256</v>
      </c>
      <c r="C166" s="16" t="s">
        <v>155</v>
      </c>
      <c r="D166" s="76" t="s">
        <v>27</v>
      </c>
      <c r="E166" s="77" t="s">
        <v>156</v>
      </c>
      <c r="F166" s="217" t="s">
        <v>37</v>
      </c>
      <c r="G166" s="54" t="s">
        <v>18</v>
      </c>
      <c r="H166" s="54" t="s">
        <v>492</v>
      </c>
      <c r="I166" s="46" t="s">
        <v>15</v>
      </c>
      <c r="J166" s="72">
        <v>90</v>
      </c>
      <c r="K166" s="216"/>
      <c r="L166" s="50">
        <f t="shared" ref="L166:L167" si="45">J166*K166</f>
        <v>0</v>
      </c>
      <c r="M166" s="218">
        <v>0.22</v>
      </c>
      <c r="N166" s="50">
        <f t="shared" ref="N166:N167" si="46">ROUND((L166*M166),2)</f>
        <v>0</v>
      </c>
      <c r="O166" s="50">
        <f t="shared" ref="O166:O167" si="47">L166+N166</f>
        <v>0</v>
      </c>
      <c r="P166" s="52">
        <v>46814</v>
      </c>
      <c r="Q166" s="52">
        <v>47178</v>
      </c>
      <c r="R166" s="53" t="s">
        <v>33</v>
      </c>
      <c r="S166" s="53" t="s">
        <v>195</v>
      </c>
      <c r="T166" s="53" t="s">
        <v>204</v>
      </c>
      <c r="U166" s="50" t="s">
        <v>465</v>
      </c>
      <c r="V166" s="63" t="s">
        <v>611</v>
      </c>
    </row>
    <row r="167" spans="1:22" ht="38.25" customHeight="1" x14ac:dyDescent="0.25">
      <c r="A167" s="43">
        <f>A166+1</f>
        <v>95</v>
      </c>
      <c r="B167" s="46" t="s">
        <v>256</v>
      </c>
      <c r="C167" s="97" t="s">
        <v>161</v>
      </c>
      <c r="D167" s="82" t="s">
        <v>27</v>
      </c>
      <c r="E167" s="98" t="s">
        <v>162</v>
      </c>
      <c r="F167" s="81" t="s">
        <v>37</v>
      </c>
      <c r="G167" s="54" t="s">
        <v>18</v>
      </c>
      <c r="H167" s="83" t="s">
        <v>493</v>
      </c>
      <c r="I167" s="99" t="s">
        <v>15</v>
      </c>
      <c r="J167" s="46">
        <v>90</v>
      </c>
      <c r="K167" s="216"/>
      <c r="L167" s="50">
        <f t="shared" si="45"/>
        <v>0</v>
      </c>
      <c r="M167" s="218">
        <v>0.22</v>
      </c>
      <c r="N167" s="50">
        <f t="shared" si="46"/>
        <v>0</v>
      </c>
      <c r="O167" s="50">
        <f t="shared" si="47"/>
        <v>0</v>
      </c>
      <c r="P167" s="52">
        <v>46814</v>
      </c>
      <c r="Q167" s="52">
        <v>47178</v>
      </c>
      <c r="R167" s="79" t="s">
        <v>33</v>
      </c>
      <c r="S167" s="79" t="s">
        <v>195</v>
      </c>
      <c r="T167" s="79" t="s">
        <v>204</v>
      </c>
      <c r="U167" s="50" t="s">
        <v>465</v>
      </c>
      <c r="V167" s="63" t="s">
        <v>611</v>
      </c>
    </row>
    <row r="168" spans="1:22" s="11" customFormat="1" ht="12.75" customHeight="1" x14ac:dyDescent="0.25">
      <c r="A168" s="22" t="s">
        <v>98</v>
      </c>
      <c r="B168" s="23"/>
      <c r="C168" s="23"/>
      <c r="D168" s="23"/>
      <c r="E168" s="23"/>
      <c r="F168" s="23"/>
      <c r="G168" s="23"/>
      <c r="H168" s="36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</row>
    <row r="169" spans="1:22" s="3" customFormat="1" ht="12.75" customHeight="1" x14ac:dyDescent="0.25">
      <c r="A169" s="24"/>
      <c r="B169" s="108"/>
      <c r="C169" s="15" t="s">
        <v>60</v>
      </c>
      <c r="D169" s="15"/>
      <c r="E169" s="15"/>
      <c r="F169" s="15"/>
      <c r="G169" s="15"/>
      <c r="H169" s="19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</row>
    <row r="170" spans="1:22" ht="25.5" customHeight="1" x14ac:dyDescent="0.25">
      <c r="A170" s="46">
        <f>A167+1</f>
        <v>96</v>
      </c>
      <c r="B170" s="46"/>
      <c r="C170" s="66" t="s">
        <v>606</v>
      </c>
      <c r="D170" s="66" t="s">
        <v>100</v>
      </c>
      <c r="E170" s="217" t="s">
        <v>607</v>
      </c>
      <c r="F170" s="217"/>
      <c r="G170" s="219"/>
      <c r="H170" s="65" t="s">
        <v>597</v>
      </c>
      <c r="I170" s="46" t="s">
        <v>15</v>
      </c>
      <c r="J170" s="46">
        <v>2</v>
      </c>
      <c r="K170" s="216">
        <v>250262.99999999997</v>
      </c>
      <c r="L170" s="216">
        <v>500526</v>
      </c>
      <c r="M170" s="218"/>
      <c r="N170" s="216"/>
      <c r="O170" s="216"/>
      <c r="P170" s="52"/>
      <c r="Q170" s="52"/>
      <c r="R170" s="219"/>
      <c r="S170" s="219"/>
      <c r="T170" s="219"/>
      <c r="U170" s="216"/>
      <c r="V170" s="69"/>
    </row>
    <row r="171" spans="1:22" s="11" customFormat="1" ht="12.75" customHeight="1" x14ac:dyDescent="0.25">
      <c r="A171" s="12" t="s">
        <v>166</v>
      </c>
      <c r="B171" s="13"/>
      <c r="C171" s="13"/>
      <c r="D171" s="13"/>
      <c r="E171" s="13"/>
      <c r="F171" s="13"/>
      <c r="G171" s="13"/>
      <c r="H171" s="18"/>
      <c r="I171" s="13"/>
      <c r="J171" s="13"/>
      <c r="K171" s="105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</row>
    <row r="172" spans="1:22" s="3" customFormat="1" ht="12.75" customHeight="1" x14ac:dyDescent="0.25">
      <c r="A172" s="34"/>
      <c r="B172" s="109"/>
      <c r="C172" s="33" t="s">
        <v>167</v>
      </c>
      <c r="D172" s="33"/>
      <c r="E172" s="33"/>
      <c r="F172" s="33"/>
      <c r="G172" s="33"/>
      <c r="H172" s="35"/>
      <c r="I172" s="33"/>
      <c r="J172" s="33"/>
      <c r="K172" s="106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</row>
    <row r="173" spans="1:22" s="39" customFormat="1" ht="38.25" customHeight="1" x14ac:dyDescent="0.25">
      <c r="A173" s="46">
        <f>A170+1</f>
        <v>97</v>
      </c>
      <c r="B173" s="43" t="s">
        <v>259</v>
      </c>
      <c r="C173" s="100" t="s">
        <v>168</v>
      </c>
      <c r="D173" s="76" t="s">
        <v>169</v>
      </c>
      <c r="E173" s="67" t="s">
        <v>170</v>
      </c>
      <c r="F173" s="217" t="s">
        <v>37</v>
      </c>
      <c r="G173" s="69"/>
      <c r="H173" s="65" t="s">
        <v>302</v>
      </c>
      <c r="I173" s="46" t="s">
        <v>15</v>
      </c>
      <c r="J173" s="72">
        <v>1</v>
      </c>
      <c r="K173" s="216"/>
      <c r="L173" s="50">
        <f t="shared" ref="L173:L177" si="48">J173*K173</f>
        <v>0</v>
      </c>
      <c r="M173" s="218">
        <v>0.22</v>
      </c>
      <c r="N173" s="50">
        <f t="shared" ref="N173:N177" si="49">ROUND((L173*M173),2)</f>
        <v>0</v>
      </c>
      <c r="O173" s="50">
        <f t="shared" ref="O173:O177" si="50">L173+N173</f>
        <v>0</v>
      </c>
      <c r="P173" s="52">
        <v>46805</v>
      </c>
      <c r="Q173" s="52">
        <v>47170</v>
      </c>
      <c r="R173" s="53" t="s">
        <v>33</v>
      </c>
      <c r="S173" s="53" t="s">
        <v>195</v>
      </c>
      <c r="T173" s="53" t="s">
        <v>204</v>
      </c>
      <c r="U173" s="50" t="s">
        <v>465</v>
      </c>
      <c r="V173" s="63" t="s">
        <v>611</v>
      </c>
    </row>
    <row r="174" spans="1:22" s="39" customFormat="1" ht="38.25" customHeight="1" x14ac:dyDescent="0.25">
      <c r="A174" s="43">
        <f>A173+1</f>
        <v>98</v>
      </c>
      <c r="B174" s="43" t="s">
        <v>259</v>
      </c>
      <c r="C174" s="100" t="s">
        <v>171</v>
      </c>
      <c r="D174" s="76" t="s">
        <v>169</v>
      </c>
      <c r="E174" s="67" t="s">
        <v>172</v>
      </c>
      <c r="F174" s="217" t="s">
        <v>37</v>
      </c>
      <c r="G174" s="69"/>
      <c r="H174" s="65" t="s">
        <v>302</v>
      </c>
      <c r="I174" s="46" t="s">
        <v>15</v>
      </c>
      <c r="J174" s="72">
        <v>2</v>
      </c>
      <c r="K174" s="216"/>
      <c r="L174" s="50">
        <f t="shared" si="48"/>
        <v>0</v>
      </c>
      <c r="M174" s="218">
        <v>0.22</v>
      </c>
      <c r="N174" s="50">
        <f t="shared" si="49"/>
        <v>0</v>
      </c>
      <c r="O174" s="50">
        <f t="shared" si="50"/>
        <v>0</v>
      </c>
      <c r="P174" s="52">
        <v>46805</v>
      </c>
      <c r="Q174" s="52">
        <v>47170</v>
      </c>
      <c r="R174" s="53" t="s">
        <v>33</v>
      </c>
      <c r="S174" s="53" t="s">
        <v>195</v>
      </c>
      <c r="T174" s="53" t="s">
        <v>204</v>
      </c>
      <c r="U174" s="50" t="s">
        <v>465</v>
      </c>
      <c r="V174" s="63" t="s">
        <v>611</v>
      </c>
    </row>
    <row r="175" spans="1:22" s="39" customFormat="1" ht="38.25" customHeight="1" x14ac:dyDescent="0.25">
      <c r="A175" s="43">
        <f>A174+1</f>
        <v>99</v>
      </c>
      <c r="B175" s="43" t="s">
        <v>259</v>
      </c>
      <c r="C175" s="100" t="s">
        <v>173</v>
      </c>
      <c r="D175" s="76" t="s">
        <v>169</v>
      </c>
      <c r="E175" s="67" t="s">
        <v>174</v>
      </c>
      <c r="F175" s="217" t="s">
        <v>37</v>
      </c>
      <c r="G175" s="101"/>
      <c r="H175" s="65" t="s">
        <v>302</v>
      </c>
      <c r="I175" s="46" t="s">
        <v>15</v>
      </c>
      <c r="J175" s="72">
        <v>30</v>
      </c>
      <c r="K175" s="216"/>
      <c r="L175" s="50">
        <f t="shared" si="48"/>
        <v>0</v>
      </c>
      <c r="M175" s="218">
        <v>0.22</v>
      </c>
      <c r="N175" s="50">
        <f t="shared" si="49"/>
        <v>0</v>
      </c>
      <c r="O175" s="50">
        <f t="shared" si="50"/>
        <v>0</v>
      </c>
      <c r="P175" s="52">
        <v>46805</v>
      </c>
      <c r="Q175" s="52">
        <v>47170</v>
      </c>
      <c r="R175" s="53" t="s">
        <v>33</v>
      </c>
      <c r="S175" s="53" t="s">
        <v>195</v>
      </c>
      <c r="T175" s="53" t="s">
        <v>204</v>
      </c>
      <c r="U175" s="50" t="s">
        <v>465</v>
      </c>
      <c r="V175" s="63" t="s">
        <v>611</v>
      </c>
    </row>
    <row r="176" spans="1:22" s="39" customFormat="1" ht="38.25" customHeight="1" x14ac:dyDescent="0.25">
      <c r="A176" s="43">
        <f>A175+1</f>
        <v>100</v>
      </c>
      <c r="B176" s="43" t="s">
        <v>259</v>
      </c>
      <c r="C176" s="66" t="s">
        <v>175</v>
      </c>
      <c r="D176" s="76" t="s">
        <v>169</v>
      </c>
      <c r="E176" s="67" t="s">
        <v>176</v>
      </c>
      <c r="F176" s="217" t="s">
        <v>37</v>
      </c>
      <c r="G176" s="69"/>
      <c r="H176" s="65" t="s">
        <v>302</v>
      </c>
      <c r="I176" s="46" t="s">
        <v>15</v>
      </c>
      <c r="J176" s="72">
        <v>1</v>
      </c>
      <c r="K176" s="216"/>
      <c r="L176" s="50">
        <f t="shared" si="48"/>
        <v>0</v>
      </c>
      <c r="M176" s="218">
        <v>0.22</v>
      </c>
      <c r="N176" s="50">
        <f t="shared" si="49"/>
        <v>0</v>
      </c>
      <c r="O176" s="50">
        <f t="shared" si="50"/>
        <v>0</v>
      </c>
      <c r="P176" s="52">
        <v>46805</v>
      </c>
      <c r="Q176" s="52">
        <v>47170</v>
      </c>
      <c r="R176" s="53" t="s">
        <v>33</v>
      </c>
      <c r="S176" s="53" t="s">
        <v>195</v>
      </c>
      <c r="T176" s="53" t="s">
        <v>204</v>
      </c>
      <c r="U176" s="50" t="s">
        <v>465</v>
      </c>
      <c r="V176" s="63" t="s">
        <v>611</v>
      </c>
    </row>
    <row r="177" spans="1:22" s="39" customFormat="1" ht="38.25" customHeight="1" x14ac:dyDescent="0.25">
      <c r="A177" s="43">
        <f>A176+1</f>
        <v>101</v>
      </c>
      <c r="B177" s="43" t="s">
        <v>259</v>
      </c>
      <c r="C177" s="66" t="s">
        <v>177</v>
      </c>
      <c r="D177" s="76" t="s">
        <v>169</v>
      </c>
      <c r="E177" s="67" t="s">
        <v>178</v>
      </c>
      <c r="F177" s="217" t="s">
        <v>37</v>
      </c>
      <c r="G177" s="69"/>
      <c r="H177" s="65" t="s">
        <v>302</v>
      </c>
      <c r="I177" s="46" t="s">
        <v>15</v>
      </c>
      <c r="J177" s="72">
        <v>2</v>
      </c>
      <c r="K177" s="216"/>
      <c r="L177" s="50">
        <f t="shared" si="48"/>
        <v>0</v>
      </c>
      <c r="M177" s="218">
        <v>0.22</v>
      </c>
      <c r="N177" s="50">
        <f t="shared" si="49"/>
        <v>0</v>
      </c>
      <c r="O177" s="50">
        <f t="shared" si="50"/>
        <v>0</v>
      </c>
      <c r="P177" s="52">
        <v>46805</v>
      </c>
      <c r="Q177" s="52">
        <v>47170</v>
      </c>
      <c r="R177" s="53" t="s">
        <v>33</v>
      </c>
      <c r="S177" s="53" t="s">
        <v>195</v>
      </c>
      <c r="T177" s="53" t="s">
        <v>204</v>
      </c>
      <c r="U177" s="50" t="s">
        <v>465</v>
      </c>
      <c r="V177" s="63" t="s">
        <v>611</v>
      </c>
    </row>
    <row r="178" spans="1:22" s="11" customFormat="1" ht="12.75" customHeight="1" x14ac:dyDescent="0.25">
      <c r="A178" s="12" t="s">
        <v>34</v>
      </c>
      <c r="B178" s="13"/>
      <c r="C178" s="13"/>
      <c r="D178" s="23"/>
      <c r="E178" s="23"/>
      <c r="F178" s="22"/>
      <c r="G178" s="23"/>
      <c r="H178" s="25"/>
      <c r="I178" s="23"/>
      <c r="J178" s="23"/>
      <c r="K178" s="23"/>
      <c r="L178" s="23"/>
      <c r="M178" s="23"/>
      <c r="N178" s="22"/>
      <c r="O178" s="23"/>
      <c r="P178" s="23"/>
      <c r="Q178" s="23"/>
      <c r="R178" s="23"/>
      <c r="S178" s="23"/>
      <c r="T178" s="23"/>
      <c r="U178" s="23"/>
      <c r="V178" s="23"/>
    </row>
    <row r="179" spans="1:22" s="3" customFormat="1" ht="12.75" customHeight="1" x14ac:dyDescent="0.25">
      <c r="A179" s="24"/>
      <c r="B179" s="108"/>
      <c r="C179" s="15" t="s">
        <v>35</v>
      </c>
      <c r="D179" s="15"/>
      <c r="E179" s="15"/>
      <c r="F179" s="15"/>
      <c r="G179" s="15"/>
      <c r="H179" s="26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</row>
    <row r="180" spans="1:22" s="38" customFormat="1" ht="38.25" customHeight="1" x14ac:dyDescent="0.25">
      <c r="A180" s="46">
        <f>A177+1</f>
        <v>102</v>
      </c>
      <c r="B180" s="43" t="s">
        <v>462</v>
      </c>
      <c r="C180" s="92" t="s">
        <v>210</v>
      </c>
      <c r="D180" s="16" t="s">
        <v>36</v>
      </c>
      <c r="E180" s="96" t="s">
        <v>443</v>
      </c>
      <c r="F180" s="217" t="s">
        <v>37</v>
      </c>
      <c r="G180" s="69" t="s">
        <v>18</v>
      </c>
      <c r="H180" s="65" t="s">
        <v>304</v>
      </c>
      <c r="I180" s="46" t="s">
        <v>15</v>
      </c>
      <c r="J180" s="75">
        <v>1</v>
      </c>
      <c r="K180" s="216"/>
      <c r="L180" s="265">
        <f t="shared" ref="L180:L182" si="51">ROUND(K180*J180,2)</f>
        <v>0</v>
      </c>
      <c r="M180" s="218" t="s">
        <v>636</v>
      </c>
      <c r="N180" s="50">
        <v>0</v>
      </c>
      <c r="O180" s="50">
        <f t="shared" ref="O180:O182" si="52">L180+N180</f>
        <v>0</v>
      </c>
      <c r="P180" s="219">
        <v>46779</v>
      </c>
      <c r="Q180" s="52">
        <v>47144</v>
      </c>
      <c r="R180" s="69" t="s">
        <v>33</v>
      </c>
      <c r="S180" s="219" t="s">
        <v>195</v>
      </c>
      <c r="T180" s="75" t="s">
        <v>204</v>
      </c>
      <c r="U180" s="50" t="s">
        <v>465</v>
      </c>
      <c r="V180" s="63" t="s">
        <v>611</v>
      </c>
    </row>
    <row r="181" spans="1:22" s="38" customFormat="1" ht="38.25" customHeight="1" x14ac:dyDescent="0.25">
      <c r="A181" s="69">
        <f t="shared" ref="A181:A182" si="53">A180+1</f>
        <v>103</v>
      </c>
      <c r="B181" s="43" t="s">
        <v>462</v>
      </c>
      <c r="C181" s="92" t="s">
        <v>211</v>
      </c>
      <c r="D181" s="16" t="s">
        <v>36</v>
      </c>
      <c r="E181" s="96" t="s">
        <v>444</v>
      </c>
      <c r="F181" s="217" t="s">
        <v>37</v>
      </c>
      <c r="G181" s="69" t="s">
        <v>18</v>
      </c>
      <c r="H181" s="65" t="s">
        <v>304</v>
      </c>
      <c r="I181" s="46" t="s">
        <v>15</v>
      </c>
      <c r="J181" s="75">
        <v>4</v>
      </c>
      <c r="K181" s="216"/>
      <c r="L181" s="265">
        <f t="shared" si="51"/>
        <v>0</v>
      </c>
      <c r="M181" s="218" t="s">
        <v>636</v>
      </c>
      <c r="N181" s="50">
        <v>0</v>
      </c>
      <c r="O181" s="50">
        <f t="shared" si="52"/>
        <v>0</v>
      </c>
      <c r="P181" s="219">
        <v>46779</v>
      </c>
      <c r="Q181" s="52">
        <v>47144</v>
      </c>
      <c r="R181" s="69" t="s">
        <v>33</v>
      </c>
      <c r="S181" s="219" t="s">
        <v>195</v>
      </c>
      <c r="T181" s="75" t="s">
        <v>204</v>
      </c>
      <c r="U181" s="50" t="s">
        <v>465</v>
      </c>
      <c r="V181" s="63" t="s">
        <v>611</v>
      </c>
    </row>
    <row r="182" spans="1:22" s="38" customFormat="1" ht="38.25" customHeight="1" x14ac:dyDescent="0.25">
      <c r="A182" s="69">
        <f t="shared" si="53"/>
        <v>104</v>
      </c>
      <c r="B182" s="43" t="s">
        <v>462</v>
      </c>
      <c r="C182" s="92" t="s">
        <v>212</v>
      </c>
      <c r="D182" s="16" t="s">
        <v>36</v>
      </c>
      <c r="E182" s="96" t="s">
        <v>445</v>
      </c>
      <c r="F182" s="217" t="s">
        <v>37</v>
      </c>
      <c r="G182" s="69" t="s">
        <v>18</v>
      </c>
      <c r="H182" s="65" t="s">
        <v>304</v>
      </c>
      <c r="I182" s="46" t="s">
        <v>15</v>
      </c>
      <c r="J182" s="75">
        <v>2</v>
      </c>
      <c r="K182" s="216"/>
      <c r="L182" s="265">
        <f t="shared" si="51"/>
        <v>0</v>
      </c>
      <c r="M182" s="218" t="s">
        <v>636</v>
      </c>
      <c r="N182" s="50">
        <v>0</v>
      </c>
      <c r="O182" s="50">
        <f t="shared" si="52"/>
        <v>0</v>
      </c>
      <c r="P182" s="219">
        <v>46779</v>
      </c>
      <c r="Q182" s="52">
        <v>47144</v>
      </c>
      <c r="R182" s="69" t="s">
        <v>33</v>
      </c>
      <c r="S182" s="219" t="s">
        <v>195</v>
      </c>
      <c r="T182" s="75" t="s">
        <v>204</v>
      </c>
      <c r="U182" s="50" t="s">
        <v>465</v>
      </c>
      <c r="V182" s="63" t="s">
        <v>611</v>
      </c>
    </row>
    <row r="183" spans="1:22" s="3" customFormat="1" ht="12.75" customHeight="1" x14ac:dyDescent="0.25">
      <c r="A183" s="12" t="s">
        <v>191</v>
      </c>
      <c r="B183" s="13"/>
      <c r="C183" s="13"/>
      <c r="D183" s="13"/>
      <c r="E183" s="13"/>
      <c r="F183" s="13"/>
      <c r="G183" s="13"/>
      <c r="H183" s="18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</row>
    <row r="184" spans="1:22" s="3" customFormat="1" ht="12.75" customHeight="1" x14ac:dyDescent="0.25">
      <c r="A184" s="24"/>
      <c r="B184" s="108"/>
      <c r="C184" s="15" t="s">
        <v>31</v>
      </c>
      <c r="D184" s="15"/>
      <c r="E184" s="15"/>
      <c r="F184" s="15"/>
      <c r="G184" s="15"/>
      <c r="H184" s="19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</row>
    <row r="185" spans="1:22" ht="63.75" customHeight="1" x14ac:dyDescent="0.25">
      <c r="A185" s="46">
        <f>A182+1</f>
        <v>105</v>
      </c>
      <c r="B185" s="43" t="s">
        <v>261</v>
      </c>
      <c r="C185" s="92" t="s">
        <v>511</v>
      </c>
      <c r="D185" s="16" t="s">
        <v>192</v>
      </c>
      <c r="E185" s="93" t="s">
        <v>518</v>
      </c>
      <c r="F185" s="217" t="s">
        <v>16</v>
      </c>
      <c r="G185" s="219" t="s">
        <v>196</v>
      </c>
      <c r="H185" s="94" t="s">
        <v>463</v>
      </c>
      <c r="I185" s="46" t="s">
        <v>15</v>
      </c>
      <c r="J185" s="72">
        <v>1</v>
      </c>
      <c r="K185" s="216"/>
      <c r="L185" s="265">
        <f t="shared" ref="L185:L186" si="54">ROUND(K185*J185,2)</f>
        <v>0</v>
      </c>
      <c r="M185" s="218" t="s">
        <v>636</v>
      </c>
      <c r="N185" s="50">
        <v>0</v>
      </c>
      <c r="O185" s="50">
        <f t="shared" ref="O185:O186" si="55">L185+N185</f>
        <v>0</v>
      </c>
      <c r="P185" s="52">
        <v>46774</v>
      </c>
      <c r="Q185" s="52">
        <v>47139</v>
      </c>
      <c r="R185" s="219" t="s">
        <v>33</v>
      </c>
      <c r="S185" s="107" t="s">
        <v>198</v>
      </c>
      <c r="T185" s="107" t="s">
        <v>204</v>
      </c>
      <c r="U185" s="50" t="s">
        <v>465</v>
      </c>
      <c r="V185" s="63" t="s">
        <v>611</v>
      </c>
    </row>
    <row r="186" spans="1:22" ht="63.75" customHeight="1" x14ac:dyDescent="0.25">
      <c r="A186" s="69">
        <f t="shared" ref="A186" si="56">A185+1</f>
        <v>106</v>
      </c>
      <c r="B186" s="43" t="s">
        <v>261</v>
      </c>
      <c r="C186" s="92" t="s">
        <v>512</v>
      </c>
      <c r="D186" s="16" t="s">
        <v>192</v>
      </c>
      <c r="E186" s="93" t="s">
        <v>519</v>
      </c>
      <c r="F186" s="217" t="s">
        <v>16</v>
      </c>
      <c r="G186" s="78" t="s">
        <v>196</v>
      </c>
      <c r="H186" s="94" t="s">
        <v>464</v>
      </c>
      <c r="I186" s="46" t="s">
        <v>15</v>
      </c>
      <c r="J186" s="72">
        <v>1</v>
      </c>
      <c r="K186" s="216"/>
      <c r="L186" s="265">
        <f t="shared" si="54"/>
        <v>0</v>
      </c>
      <c r="M186" s="218" t="s">
        <v>636</v>
      </c>
      <c r="N186" s="50">
        <v>0</v>
      </c>
      <c r="O186" s="50">
        <f t="shared" si="55"/>
        <v>0</v>
      </c>
      <c r="P186" s="52">
        <v>46769</v>
      </c>
      <c r="Q186" s="52">
        <v>47134</v>
      </c>
      <c r="R186" s="219" t="s">
        <v>33</v>
      </c>
      <c r="S186" s="107" t="s">
        <v>198</v>
      </c>
      <c r="T186" s="107" t="s">
        <v>204</v>
      </c>
      <c r="U186" s="50" t="s">
        <v>465</v>
      </c>
      <c r="V186" s="63" t="s">
        <v>611</v>
      </c>
    </row>
    <row r="187" spans="1:22" s="11" customFormat="1" ht="12.75" customHeight="1" x14ac:dyDescent="0.25">
      <c r="A187" s="22" t="s">
        <v>262</v>
      </c>
      <c r="B187" s="23"/>
      <c r="C187" s="23"/>
      <c r="D187" s="23"/>
      <c r="E187" s="23"/>
      <c r="F187" s="22"/>
      <c r="G187" s="23"/>
      <c r="H187" s="25"/>
      <c r="I187" s="23"/>
      <c r="J187" s="23"/>
      <c r="K187" s="23"/>
      <c r="L187" s="23"/>
      <c r="M187" s="23"/>
      <c r="N187" s="22"/>
      <c r="O187" s="23"/>
      <c r="P187" s="23"/>
      <c r="Q187" s="23"/>
      <c r="R187" s="23"/>
      <c r="S187" s="23"/>
      <c r="T187" s="23"/>
      <c r="U187" s="23"/>
      <c r="V187" s="23"/>
    </row>
    <row r="188" spans="1:22" s="3" customFormat="1" ht="12.75" customHeight="1" x14ac:dyDescent="0.25">
      <c r="A188" s="14"/>
      <c r="B188" s="15"/>
      <c r="C188" s="15" t="s">
        <v>31</v>
      </c>
      <c r="D188" s="15"/>
      <c r="E188" s="15"/>
      <c r="F188" s="15"/>
      <c r="G188" s="15"/>
      <c r="H188" s="19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</row>
    <row r="189" spans="1:22" s="39" customFormat="1" ht="38.25" customHeight="1" x14ac:dyDescent="0.25">
      <c r="A189" s="46">
        <f>A186+1</f>
        <v>107</v>
      </c>
      <c r="B189" s="43" t="s">
        <v>145</v>
      </c>
      <c r="C189" s="16" t="s">
        <v>437</v>
      </c>
      <c r="D189" s="77" t="s">
        <v>146</v>
      </c>
      <c r="E189" s="54" t="s">
        <v>450</v>
      </c>
      <c r="F189" s="217" t="s">
        <v>147</v>
      </c>
      <c r="G189" s="69" t="s">
        <v>148</v>
      </c>
      <c r="H189" s="54" t="s">
        <v>149</v>
      </c>
      <c r="I189" s="46" t="s">
        <v>15</v>
      </c>
      <c r="J189" s="206">
        <v>1</v>
      </c>
      <c r="K189" s="216"/>
      <c r="L189" s="265">
        <f t="shared" ref="L189:L191" si="57">ROUND(K189*J189,2)</f>
        <v>0</v>
      </c>
      <c r="M189" s="218" t="s">
        <v>636</v>
      </c>
      <c r="N189" s="50">
        <v>0</v>
      </c>
      <c r="O189" s="50">
        <f t="shared" ref="O189:O191" si="58">L189+N189</f>
        <v>0</v>
      </c>
      <c r="P189" s="52">
        <v>46864</v>
      </c>
      <c r="Q189" s="52">
        <v>47228</v>
      </c>
      <c r="R189" s="53" t="s">
        <v>33</v>
      </c>
      <c r="S189" s="53" t="s">
        <v>198</v>
      </c>
      <c r="T189" s="53" t="s">
        <v>204</v>
      </c>
      <c r="U189" s="50" t="s">
        <v>465</v>
      </c>
      <c r="V189" s="63" t="s">
        <v>611</v>
      </c>
    </row>
    <row r="190" spans="1:22" s="39" customFormat="1" ht="38.25" customHeight="1" x14ac:dyDescent="0.25">
      <c r="A190" s="69">
        <f>A189+1</f>
        <v>108</v>
      </c>
      <c r="B190" s="43" t="s">
        <v>145</v>
      </c>
      <c r="C190" s="16" t="s">
        <v>438</v>
      </c>
      <c r="D190" s="77" t="s">
        <v>146</v>
      </c>
      <c r="E190" s="54" t="s">
        <v>451</v>
      </c>
      <c r="F190" s="217" t="s">
        <v>147</v>
      </c>
      <c r="G190" s="69" t="s">
        <v>148</v>
      </c>
      <c r="H190" s="54" t="s">
        <v>152</v>
      </c>
      <c r="I190" s="46" t="s">
        <v>15</v>
      </c>
      <c r="J190" s="207">
        <v>18</v>
      </c>
      <c r="K190" s="216"/>
      <c r="L190" s="265">
        <f t="shared" si="57"/>
        <v>0</v>
      </c>
      <c r="M190" s="218" t="s">
        <v>636</v>
      </c>
      <c r="N190" s="50">
        <v>0</v>
      </c>
      <c r="O190" s="50">
        <f t="shared" si="58"/>
        <v>0</v>
      </c>
      <c r="P190" s="52">
        <v>46864</v>
      </c>
      <c r="Q190" s="52">
        <v>47228</v>
      </c>
      <c r="R190" s="53" t="s">
        <v>33</v>
      </c>
      <c r="S190" s="53" t="s">
        <v>198</v>
      </c>
      <c r="T190" s="53" t="s">
        <v>204</v>
      </c>
      <c r="U190" s="50" t="s">
        <v>465</v>
      </c>
      <c r="V190" s="63" t="s">
        <v>611</v>
      </c>
    </row>
    <row r="191" spans="1:22" s="39" customFormat="1" ht="38.25" customHeight="1" x14ac:dyDescent="0.25">
      <c r="A191" s="69">
        <f>A190+1</f>
        <v>109</v>
      </c>
      <c r="B191" s="43" t="s">
        <v>145</v>
      </c>
      <c r="C191" s="217" t="s">
        <v>468</v>
      </c>
      <c r="D191" s="77" t="s">
        <v>146</v>
      </c>
      <c r="E191" s="54" t="s">
        <v>452</v>
      </c>
      <c r="F191" s="217" t="s">
        <v>147</v>
      </c>
      <c r="G191" s="69" t="s">
        <v>148</v>
      </c>
      <c r="H191" s="54" t="s">
        <v>153</v>
      </c>
      <c r="I191" s="69" t="s">
        <v>15</v>
      </c>
      <c r="J191" s="206">
        <v>19</v>
      </c>
      <c r="K191" s="216"/>
      <c r="L191" s="265">
        <f t="shared" si="57"/>
        <v>0</v>
      </c>
      <c r="M191" s="218" t="s">
        <v>636</v>
      </c>
      <c r="N191" s="50">
        <v>0</v>
      </c>
      <c r="O191" s="50">
        <f t="shared" si="58"/>
        <v>0</v>
      </c>
      <c r="P191" s="52">
        <v>46864</v>
      </c>
      <c r="Q191" s="52">
        <v>47228</v>
      </c>
      <c r="R191" s="53" t="s">
        <v>33</v>
      </c>
      <c r="S191" s="53" t="s">
        <v>198</v>
      </c>
      <c r="T191" s="53" t="s">
        <v>204</v>
      </c>
      <c r="U191" s="50" t="s">
        <v>465</v>
      </c>
      <c r="V191" s="63" t="s">
        <v>611</v>
      </c>
    </row>
    <row r="192" spans="1:22" s="11" customFormat="1" ht="12.75" customHeight="1" x14ac:dyDescent="0.25">
      <c r="A192" s="12" t="s">
        <v>179</v>
      </c>
      <c r="B192" s="13"/>
      <c r="C192" s="13"/>
      <c r="D192" s="13"/>
      <c r="E192" s="13"/>
      <c r="F192" s="13"/>
      <c r="G192" s="13"/>
      <c r="H192" s="18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</row>
    <row r="193" spans="1:736" s="3" customFormat="1" ht="12.75" customHeight="1" x14ac:dyDescent="0.25">
      <c r="A193" s="24"/>
      <c r="B193" s="108"/>
      <c r="C193" s="15" t="s">
        <v>446</v>
      </c>
      <c r="D193" s="15"/>
      <c r="E193" s="15"/>
      <c r="F193" s="15"/>
      <c r="G193" s="15"/>
      <c r="H193" s="26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</row>
    <row r="194" spans="1:736" s="3" customFormat="1" ht="38.25" customHeight="1" x14ac:dyDescent="0.25">
      <c r="A194" s="46">
        <f>A191+1</f>
        <v>110</v>
      </c>
      <c r="B194" s="43" t="s">
        <v>263</v>
      </c>
      <c r="C194" s="92" t="s">
        <v>180</v>
      </c>
      <c r="D194" s="16" t="s">
        <v>181</v>
      </c>
      <c r="E194" s="93" t="s">
        <v>458</v>
      </c>
      <c r="F194" s="217" t="s">
        <v>16</v>
      </c>
      <c r="G194" s="219" t="s">
        <v>183</v>
      </c>
      <c r="H194" s="65" t="s">
        <v>18</v>
      </c>
      <c r="I194" s="46" t="s">
        <v>15</v>
      </c>
      <c r="J194" s="72">
        <v>5001</v>
      </c>
      <c r="K194" s="216"/>
      <c r="L194" s="265">
        <f>ROUND(K194*J194,2)</f>
        <v>0</v>
      </c>
      <c r="M194" s="218" t="s">
        <v>636</v>
      </c>
      <c r="N194" s="50">
        <v>0</v>
      </c>
      <c r="O194" s="50">
        <f>L194+N194</f>
        <v>0</v>
      </c>
      <c r="P194" s="52">
        <v>46819</v>
      </c>
      <c r="Q194" s="52">
        <v>47183</v>
      </c>
      <c r="R194" s="75" t="s">
        <v>33</v>
      </c>
      <c r="S194" s="75" t="s">
        <v>198</v>
      </c>
      <c r="T194" s="75" t="s">
        <v>204</v>
      </c>
      <c r="U194" s="50" t="s">
        <v>465</v>
      </c>
      <c r="V194" s="63" t="s">
        <v>611</v>
      </c>
    </row>
    <row r="195" spans="1:736" s="11" customFormat="1" ht="12.75" customHeight="1" x14ac:dyDescent="0.25">
      <c r="A195" s="12" t="s">
        <v>234</v>
      </c>
      <c r="B195" s="13"/>
      <c r="C195" s="13"/>
      <c r="D195" s="13"/>
      <c r="E195" s="13"/>
      <c r="F195" s="13"/>
      <c r="G195" s="13"/>
      <c r="H195" s="18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</row>
    <row r="196" spans="1:736" s="3" customFormat="1" ht="12.75" customHeight="1" x14ac:dyDescent="0.25">
      <c r="A196" s="24"/>
      <c r="B196" s="108"/>
      <c r="C196" s="15" t="s">
        <v>60</v>
      </c>
      <c r="D196" s="15"/>
      <c r="E196" s="15"/>
      <c r="F196" s="15"/>
      <c r="G196" s="15"/>
      <c r="H196" s="26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</row>
    <row r="197" spans="1:736" s="3" customFormat="1" ht="76.5" customHeight="1" x14ac:dyDescent="0.25">
      <c r="A197" s="46">
        <f>A194+1</f>
        <v>111</v>
      </c>
      <c r="B197" s="43" t="s">
        <v>265</v>
      </c>
      <c r="C197" s="16" t="s">
        <v>448</v>
      </c>
      <c r="D197" s="16" t="s">
        <v>233</v>
      </c>
      <c r="E197" s="213" t="s">
        <v>449</v>
      </c>
      <c r="F197" s="217" t="s">
        <v>232</v>
      </c>
      <c r="G197" s="219" t="s">
        <v>231</v>
      </c>
      <c r="H197" s="65" t="s">
        <v>18</v>
      </c>
      <c r="I197" s="46" t="s">
        <v>15</v>
      </c>
      <c r="J197" s="72">
        <v>1</v>
      </c>
      <c r="K197" s="216"/>
      <c r="L197" s="265">
        <f>ROUND(K197*J197,2)</f>
        <v>0</v>
      </c>
      <c r="M197" s="218" t="s">
        <v>636</v>
      </c>
      <c r="N197" s="50">
        <v>0</v>
      </c>
      <c r="O197" s="50">
        <f>L197+N197</f>
        <v>0</v>
      </c>
      <c r="P197" s="219">
        <v>46767</v>
      </c>
      <c r="Q197" s="52">
        <v>47132</v>
      </c>
      <c r="R197" s="75" t="s">
        <v>33</v>
      </c>
      <c r="S197" s="75" t="s">
        <v>198</v>
      </c>
      <c r="T197" s="75" t="s">
        <v>204</v>
      </c>
      <c r="U197" s="50" t="s">
        <v>465</v>
      </c>
      <c r="V197" s="63" t="s">
        <v>611</v>
      </c>
    </row>
    <row r="198" spans="1:736" s="11" customFormat="1" ht="12.75" customHeight="1" x14ac:dyDescent="0.25">
      <c r="A198" s="12" t="s">
        <v>469</v>
      </c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</row>
    <row r="199" spans="1:736" s="3" customFormat="1" ht="12.75" customHeight="1" x14ac:dyDescent="0.25">
      <c r="A199" s="24"/>
      <c r="B199" s="15"/>
      <c r="C199" s="15" t="s">
        <v>60</v>
      </c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</row>
    <row r="200" spans="1:736" s="3" customFormat="1" ht="38.25" customHeight="1" x14ac:dyDescent="0.25">
      <c r="A200" s="46">
        <f>A197+1</f>
        <v>112</v>
      </c>
      <c r="B200" s="43" t="s">
        <v>460</v>
      </c>
      <c r="C200" s="16" t="s">
        <v>18</v>
      </c>
      <c r="D200" s="16" t="s">
        <v>268</v>
      </c>
      <c r="E200" s="16" t="s">
        <v>266</v>
      </c>
      <c r="F200" s="217" t="s">
        <v>147</v>
      </c>
      <c r="G200" s="219" t="s">
        <v>267</v>
      </c>
      <c r="H200" s="65" t="s">
        <v>18</v>
      </c>
      <c r="I200" s="46" t="s">
        <v>15</v>
      </c>
      <c r="J200" s="72">
        <v>5000</v>
      </c>
      <c r="K200" s="216"/>
      <c r="L200" s="265">
        <f>ROUND(K200*J200,2)</f>
        <v>0</v>
      </c>
      <c r="M200" s="218" t="s">
        <v>636</v>
      </c>
      <c r="N200" s="50">
        <v>0</v>
      </c>
      <c r="O200" s="50">
        <f>L200+N200</f>
        <v>0</v>
      </c>
      <c r="P200" s="219" t="s">
        <v>203</v>
      </c>
      <c r="Q200" s="52" t="s">
        <v>18</v>
      </c>
      <c r="R200" s="75" t="s">
        <v>33</v>
      </c>
      <c r="S200" s="75" t="s">
        <v>198</v>
      </c>
      <c r="T200" s="75" t="s">
        <v>204</v>
      </c>
      <c r="U200" s="50" t="s">
        <v>465</v>
      </c>
      <c r="V200" s="63" t="s">
        <v>611</v>
      </c>
    </row>
    <row r="201" spans="1:736" s="233" customFormat="1" ht="15.75" customHeight="1" x14ac:dyDescent="0.25">
      <c r="A201" s="242" t="s">
        <v>632</v>
      </c>
      <c r="B201" s="243"/>
      <c r="C201" s="243"/>
      <c r="D201" s="243"/>
      <c r="E201" s="243"/>
      <c r="F201" s="243"/>
      <c r="G201" s="243"/>
      <c r="H201" s="243"/>
      <c r="I201" s="243"/>
      <c r="J201" s="243"/>
      <c r="K201" s="244"/>
      <c r="L201" s="224">
        <f>SUMIF(M88:M200,"0%",L88:L200)</f>
        <v>0</v>
      </c>
      <c r="M201" s="230"/>
      <c r="N201" s="224"/>
      <c r="O201" s="224"/>
      <c r="P201" s="231"/>
      <c r="Q201" s="232"/>
      <c r="R201" s="232"/>
      <c r="S201" s="232"/>
      <c r="T201" s="232"/>
      <c r="U201" s="232"/>
      <c r="V201" s="232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  <c r="IV201" s="3"/>
      <c r="IW201" s="3"/>
      <c r="IX201" s="3"/>
      <c r="IY201" s="3"/>
      <c r="IZ201" s="3"/>
      <c r="JA201" s="3"/>
      <c r="JB201" s="3"/>
      <c r="JC201" s="3"/>
      <c r="JD201" s="3"/>
      <c r="JE201" s="3"/>
      <c r="JF201" s="3"/>
      <c r="JG201" s="3"/>
      <c r="JH201" s="3"/>
      <c r="JI201" s="3"/>
      <c r="JJ201" s="3"/>
      <c r="JK201" s="3"/>
      <c r="JL201" s="3"/>
      <c r="JM201" s="3"/>
      <c r="JN201" s="3"/>
      <c r="JO201" s="3"/>
      <c r="JP201" s="3"/>
      <c r="JQ201" s="3"/>
      <c r="JR201" s="3"/>
      <c r="JS201" s="3"/>
      <c r="JT201" s="3"/>
      <c r="JU201" s="3"/>
      <c r="JV201" s="3"/>
      <c r="JW201" s="3"/>
      <c r="JX201" s="3"/>
      <c r="JY201" s="3"/>
      <c r="JZ201" s="3"/>
      <c r="KA201" s="3"/>
      <c r="KB201" s="3"/>
      <c r="KC201" s="3"/>
      <c r="KD201" s="3"/>
      <c r="KE201" s="3"/>
      <c r="KF201" s="3"/>
      <c r="KG201" s="3"/>
      <c r="KH201" s="3"/>
      <c r="KI201" s="3"/>
      <c r="KJ201" s="3"/>
      <c r="KK201" s="3"/>
      <c r="KL201" s="3"/>
      <c r="KM201" s="3"/>
      <c r="KN201" s="3"/>
      <c r="KO201" s="3"/>
      <c r="KP201" s="3"/>
      <c r="KQ201" s="3"/>
      <c r="KR201" s="3"/>
      <c r="KS201" s="3"/>
      <c r="KT201" s="3"/>
      <c r="KU201" s="3"/>
      <c r="KV201" s="3"/>
      <c r="KW201" s="3"/>
      <c r="KX201" s="3"/>
      <c r="KY201" s="3"/>
      <c r="KZ201" s="3"/>
      <c r="LA201" s="3"/>
      <c r="LB201" s="3"/>
      <c r="LC201" s="3"/>
      <c r="LD201" s="3"/>
      <c r="LE201" s="3"/>
      <c r="LF201" s="3"/>
      <c r="LG201" s="3"/>
      <c r="LH201" s="3"/>
      <c r="LI201" s="3"/>
      <c r="LJ201" s="3"/>
      <c r="LK201" s="3"/>
      <c r="LL201" s="3"/>
      <c r="LM201" s="3"/>
      <c r="LN201" s="3"/>
      <c r="LO201" s="3"/>
      <c r="LP201" s="3"/>
      <c r="LQ201" s="3"/>
      <c r="LR201" s="3"/>
      <c r="LS201" s="3"/>
      <c r="LT201" s="3"/>
      <c r="LU201" s="3"/>
      <c r="LV201" s="3"/>
      <c r="LW201" s="3"/>
      <c r="LX201" s="3"/>
      <c r="LY201" s="3"/>
      <c r="LZ201" s="3"/>
      <c r="MA201" s="3"/>
      <c r="MB201" s="3"/>
      <c r="MC201" s="3"/>
      <c r="MD201" s="3"/>
      <c r="ME201" s="3"/>
      <c r="MF201" s="3"/>
      <c r="MG201" s="3"/>
      <c r="MH201" s="3"/>
      <c r="MI201" s="3"/>
      <c r="MJ201" s="3"/>
      <c r="MK201" s="3"/>
      <c r="ML201" s="3"/>
      <c r="MM201" s="3"/>
      <c r="MN201" s="3"/>
      <c r="MO201" s="3"/>
      <c r="MP201" s="3"/>
      <c r="MQ201" s="3"/>
      <c r="MR201" s="3"/>
      <c r="MS201" s="3"/>
      <c r="MT201" s="3"/>
      <c r="MU201" s="3"/>
      <c r="MV201" s="3"/>
      <c r="MW201" s="3"/>
      <c r="MX201" s="3"/>
      <c r="MY201" s="3"/>
      <c r="MZ201" s="3"/>
      <c r="NA201" s="3"/>
      <c r="NB201" s="3"/>
      <c r="NC201" s="3"/>
      <c r="ND201" s="3"/>
      <c r="NE201" s="3"/>
      <c r="NF201" s="3"/>
      <c r="NG201" s="3"/>
      <c r="NH201" s="3"/>
      <c r="NI201" s="3"/>
      <c r="NJ201" s="3"/>
      <c r="NK201" s="3"/>
      <c r="NL201" s="3"/>
      <c r="NM201" s="3"/>
      <c r="NN201" s="3"/>
      <c r="NO201" s="3"/>
      <c r="NP201" s="3"/>
      <c r="NQ201" s="3"/>
      <c r="NR201" s="3"/>
      <c r="NS201" s="3"/>
      <c r="NT201" s="3"/>
      <c r="NU201" s="3"/>
      <c r="NV201" s="3"/>
      <c r="NW201" s="3"/>
      <c r="NX201" s="3"/>
      <c r="NY201" s="3"/>
      <c r="NZ201" s="3"/>
      <c r="OA201" s="3"/>
      <c r="OB201" s="3"/>
      <c r="OC201" s="3"/>
      <c r="OD201" s="3"/>
      <c r="OE201" s="3"/>
      <c r="OF201" s="3"/>
      <c r="OG201" s="3"/>
      <c r="OH201" s="3"/>
      <c r="OI201" s="3"/>
      <c r="OJ201" s="3"/>
      <c r="OK201" s="3"/>
      <c r="OL201" s="3"/>
      <c r="OM201" s="3"/>
      <c r="ON201" s="3"/>
      <c r="OO201" s="3"/>
      <c r="OP201" s="3"/>
      <c r="OQ201" s="3"/>
      <c r="OR201" s="3"/>
      <c r="OS201" s="3"/>
      <c r="OT201" s="3"/>
      <c r="OU201" s="3"/>
      <c r="OV201" s="3"/>
      <c r="OW201" s="3"/>
      <c r="OX201" s="3"/>
      <c r="OY201" s="3"/>
      <c r="OZ201" s="3"/>
      <c r="PA201" s="3"/>
      <c r="PB201" s="3"/>
      <c r="PC201" s="3"/>
      <c r="PD201" s="3"/>
      <c r="PE201" s="3"/>
      <c r="PF201" s="3"/>
      <c r="PG201" s="3"/>
      <c r="PH201" s="3"/>
      <c r="PI201" s="3"/>
      <c r="PJ201" s="3"/>
      <c r="PK201" s="3"/>
      <c r="PL201" s="3"/>
      <c r="PM201" s="3"/>
      <c r="PN201" s="3"/>
      <c r="PO201" s="3"/>
      <c r="PP201" s="3"/>
      <c r="PQ201" s="3"/>
      <c r="PR201" s="3"/>
      <c r="PS201" s="3"/>
      <c r="PT201" s="3"/>
      <c r="PU201" s="3"/>
      <c r="PV201" s="3"/>
      <c r="PW201" s="3"/>
      <c r="PX201" s="3"/>
      <c r="PY201" s="3"/>
      <c r="PZ201" s="3"/>
      <c r="QA201" s="3"/>
      <c r="QB201" s="3"/>
      <c r="QC201" s="3"/>
      <c r="QD201" s="3"/>
      <c r="QE201" s="3"/>
      <c r="QF201" s="3"/>
      <c r="QG201" s="3"/>
      <c r="QH201" s="3"/>
      <c r="QI201" s="3"/>
      <c r="QJ201" s="3"/>
      <c r="QK201" s="3"/>
      <c r="QL201" s="3"/>
      <c r="QM201" s="3"/>
      <c r="QN201" s="3"/>
      <c r="QO201" s="3"/>
      <c r="QP201" s="3"/>
      <c r="QQ201" s="3"/>
      <c r="QR201" s="3"/>
      <c r="QS201" s="3"/>
      <c r="QT201" s="3"/>
      <c r="QU201" s="3"/>
      <c r="QV201" s="3"/>
      <c r="QW201" s="3"/>
      <c r="QX201" s="3"/>
      <c r="QY201" s="3"/>
      <c r="QZ201" s="3"/>
      <c r="RA201" s="3"/>
      <c r="RB201" s="3"/>
      <c r="RC201" s="3"/>
      <c r="RD201" s="3"/>
      <c r="RE201" s="3"/>
      <c r="RF201" s="3"/>
      <c r="RG201" s="3"/>
      <c r="RH201" s="3"/>
      <c r="RI201" s="3"/>
      <c r="RJ201" s="3"/>
      <c r="RK201" s="3"/>
      <c r="RL201" s="3"/>
      <c r="RM201" s="3"/>
      <c r="RN201" s="3"/>
      <c r="RO201" s="3"/>
      <c r="RP201" s="3"/>
      <c r="RQ201" s="3"/>
      <c r="RR201" s="3"/>
      <c r="RS201" s="3"/>
      <c r="RT201" s="3"/>
      <c r="RU201" s="3"/>
      <c r="RV201" s="3"/>
      <c r="RW201" s="3"/>
      <c r="RX201" s="3"/>
      <c r="RY201" s="3"/>
      <c r="RZ201" s="3"/>
      <c r="SA201" s="3"/>
      <c r="SB201" s="3"/>
      <c r="SC201" s="3"/>
      <c r="SD201" s="3"/>
      <c r="SE201" s="3"/>
      <c r="SF201" s="3"/>
      <c r="SG201" s="3"/>
      <c r="SH201" s="3"/>
      <c r="SI201" s="3"/>
      <c r="SJ201" s="3"/>
      <c r="SK201" s="3"/>
      <c r="SL201" s="3"/>
      <c r="SM201" s="3"/>
      <c r="SN201" s="3"/>
      <c r="SO201" s="3"/>
      <c r="SP201" s="3"/>
      <c r="SQ201" s="3"/>
      <c r="SR201" s="3"/>
      <c r="SS201" s="3"/>
      <c r="ST201" s="3"/>
      <c r="SU201" s="3"/>
      <c r="SV201" s="3"/>
      <c r="SW201" s="3"/>
      <c r="SX201" s="3"/>
      <c r="SY201" s="3"/>
      <c r="SZ201" s="3"/>
      <c r="TA201" s="3"/>
      <c r="TB201" s="3"/>
      <c r="TC201" s="3"/>
      <c r="TD201" s="3"/>
      <c r="TE201" s="3"/>
      <c r="TF201" s="3"/>
      <c r="TG201" s="3"/>
      <c r="TH201" s="3"/>
      <c r="TI201" s="3"/>
      <c r="TJ201" s="3"/>
      <c r="TK201" s="3"/>
      <c r="TL201" s="3"/>
      <c r="TM201" s="3"/>
      <c r="TN201" s="3"/>
      <c r="TO201" s="3"/>
      <c r="TP201" s="3"/>
      <c r="TQ201" s="3"/>
      <c r="TR201" s="3"/>
      <c r="TS201" s="3"/>
      <c r="TT201" s="3"/>
      <c r="TU201" s="3"/>
      <c r="TV201" s="3"/>
      <c r="TW201" s="3"/>
      <c r="TX201" s="3"/>
      <c r="TY201" s="3"/>
      <c r="TZ201" s="3"/>
      <c r="UA201" s="3"/>
      <c r="UB201" s="3"/>
      <c r="UC201" s="3"/>
      <c r="UD201" s="3"/>
      <c r="UE201" s="3"/>
      <c r="UF201" s="3"/>
      <c r="UG201" s="3"/>
      <c r="UH201" s="3"/>
      <c r="UI201" s="3"/>
      <c r="UJ201" s="3"/>
      <c r="UK201" s="3"/>
      <c r="UL201" s="3"/>
      <c r="UM201" s="3"/>
      <c r="UN201" s="3"/>
      <c r="UO201" s="3"/>
      <c r="UP201" s="3"/>
      <c r="UQ201" s="3"/>
      <c r="UR201" s="3"/>
      <c r="US201" s="3"/>
      <c r="UT201" s="3"/>
      <c r="UU201" s="3"/>
      <c r="UV201" s="3"/>
      <c r="UW201" s="3"/>
      <c r="UX201" s="3"/>
      <c r="UY201" s="3"/>
      <c r="UZ201" s="3"/>
      <c r="VA201" s="3"/>
      <c r="VB201" s="3"/>
      <c r="VC201" s="3"/>
      <c r="VD201" s="3"/>
      <c r="VE201" s="3"/>
      <c r="VF201" s="3"/>
      <c r="VG201" s="3"/>
      <c r="VH201" s="3"/>
      <c r="VI201" s="3"/>
      <c r="VJ201" s="3"/>
      <c r="VK201" s="3"/>
      <c r="VL201" s="3"/>
      <c r="VM201" s="3"/>
      <c r="VN201" s="3"/>
      <c r="VO201" s="3"/>
      <c r="VP201" s="3"/>
      <c r="VQ201" s="3"/>
      <c r="VR201" s="3"/>
      <c r="VS201" s="3"/>
      <c r="VT201" s="3"/>
      <c r="VU201" s="3"/>
      <c r="VV201" s="3"/>
      <c r="VW201" s="3"/>
      <c r="VX201" s="3"/>
      <c r="VY201" s="3"/>
      <c r="VZ201" s="3"/>
      <c r="WA201" s="3"/>
      <c r="WB201" s="3"/>
      <c r="WC201" s="3"/>
      <c r="WD201" s="3"/>
      <c r="WE201" s="3"/>
      <c r="WF201" s="3"/>
      <c r="WG201" s="3"/>
      <c r="WH201" s="3"/>
      <c r="WI201" s="3"/>
      <c r="WJ201" s="3"/>
      <c r="WK201" s="3"/>
      <c r="WL201" s="3"/>
      <c r="WM201" s="3"/>
      <c r="WN201" s="3"/>
      <c r="WO201" s="3"/>
      <c r="WP201" s="3"/>
      <c r="WQ201" s="3"/>
      <c r="WR201" s="3"/>
      <c r="WS201" s="3"/>
      <c r="WT201" s="3"/>
      <c r="WU201" s="3"/>
      <c r="WV201" s="3"/>
      <c r="WW201" s="3"/>
      <c r="WX201" s="3"/>
      <c r="WY201" s="3"/>
      <c r="WZ201" s="3"/>
      <c r="XA201" s="3"/>
      <c r="XB201" s="3"/>
      <c r="XC201" s="3"/>
      <c r="XD201" s="3"/>
      <c r="XE201" s="3"/>
      <c r="XF201" s="3"/>
      <c r="XG201" s="3"/>
      <c r="XH201" s="3"/>
      <c r="XI201" s="3"/>
      <c r="XJ201" s="3"/>
      <c r="XK201" s="3"/>
      <c r="XL201" s="3"/>
      <c r="XM201" s="3"/>
      <c r="XN201" s="3"/>
      <c r="XO201" s="3"/>
      <c r="XP201" s="3"/>
      <c r="XQ201" s="3"/>
      <c r="XR201" s="3"/>
      <c r="XS201" s="3"/>
      <c r="XT201" s="3"/>
      <c r="XU201" s="3"/>
      <c r="XV201" s="3"/>
      <c r="XW201" s="3"/>
      <c r="XX201" s="3"/>
      <c r="XY201" s="3"/>
      <c r="XZ201" s="3"/>
      <c r="YA201" s="3"/>
      <c r="YB201" s="3"/>
      <c r="YC201" s="3"/>
      <c r="YD201" s="3"/>
      <c r="YE201" s="3"/>
      <c r="YF201" s="3"/>
      <c r="YG201" s="3"/>
      <c r="YH201" s="3"/>
      <c r="YI201" s="3"/>
      <c r="YJ201" s="3"/>
      <c r="YK201" s="3"/>
      <c r="YL201" s="3"/>
      <c r="YM201" s="3"/>
      <c r="YN201" s="3"/>
      <c r="YO201" s="3"/>
      <c r="YP201" s="3"/>
      <c r="YQ201" s="3"/>
      <c r="YR201" s="3"/>
      <c r="YS201" s="3"/>
      <c r="YT201" s="3"/>
      <c r="YU201" s="3"/>
      <c r="YV201" s="3"/>
      <c r="YW201" s="3"/>
      <c r="YX201" s="3"/>
      <c r="YY201" s="3"/>
      <c r="YZ201" s="3"/>
      <c r="ZA201" s="3"/>
      <c r="ZB201" s="3"/>
      <c r="ZC201" s="3"/>
      <c r="ZD201" s="3"/>
      <c r="ZE201" s="3"/>
      <c r="ZF201" s="3"/>
      <c r="ZG201" s="3"/>
      <c r="ZH201" s="3"/>
      <c r="ZI201" s="3"/>
      <c r="ZJ201" s="3"/>
      <c r="ZK201" s="3"/>
      <c r="ZL201" s="3"/>
      <c r="ZM201" s="3"/>
      <c r="ZN201" s="3"/>
      <c r="ZO201" s="3"/>
      <c r="ZP201" s="3"/>
      <c r="ZQ201" s="3"/>
      <c r="ZR201" s="3"/>
      <c r="ZS201" s="3"/>
      <c r="ZT201" s="3"/>
      <c r="ZU201" s="3"/>
      <c r="ZV201" s="3"/>
      <c r="ZW201" s="3"/>
      <c r="ZX201" s="3"/>
      <c r="ZY201" s="3"/>
      <c r="ZZ201" s="3"/>
      <c r="AAA201" s="3"/>
      <c r="AAB201" s="3"/>
      <c r="AAC201" s="3"/>
      <c r="AAD201" s="3"/>
      <c r="AAE201" s="3"/>
      <c r="AAF201" s="3"/>
      <c r="AAG201" s="3"/>
      <c r="AAH201" s="3"/>
      <c r="AAI201" s="3"/>
      <c r="AAJ201" s="3"/>
      <c r="AAK201" s="3"/>
      <c r="AAL201" s="3"/>
      <c r="AAM201" s="3"/>
      <c r="AAN201" s="3"/>
      <c r="AAO201" s="3"/>
      <c r="AAP201" s="3"/>
      <c r="AAQ201" s="3"/>
      <c r="AAR201" s="3"/>
      <c r="AAS201" s="3"/>
      <c r="AAT201" s="3"/>
      <c r="AAU201" s="3"/>
      <c r="AAV201" s="3"/>
      <c r="AAW201" s="3"/>
      <c r="AAX201" s="3"/>
      <c r="AAY201" s="3"/>
      <c r="AAZ201" s="3"/>
      <c r="ABA201" s="3"/>
      <c r="ABB201" s="3"/>
      <c r="ABC201" s="3"/>
      <c r="ABD201" s="3"/>
      <c r="ABE201" s="3"/>
      <c r="ABF201" s="3"/>
      <c r="ABG201" s="3"/>
      <c r="ABH201" s="3"/>
    </row>
    <row r="202" spans="1:736" s="233" customFormat="1" ht="15.75" customHeight="1" x14ac:dyDescent="0.25">
      <c r="A202" s="242" t="s">
        <v>633</v>
      </c>
      <c r="B202" s="243"/>
      <c r="C202" s="243"/>
      <c r="D202" s="243"/>
      <c r="E202" s="243"/>
      <c r="F202" s="243"/>
      <c r="G202" s="243"/>
      <c r="H202" s="243"/>
      <c r="I202" s="243"/>
      <c r="J202" s="243"/>
      <c r="K202" s="244"/>
      <c r="L202" s="224">
        <f>SUMIF(M88:M200,"22%",L88:L200)</f>
        <v>0</v>
      </c>
      <c r="M202" s="230"/>
      <c r="N202" s="224"/>
      <c r="O202" s="224"/>
      <c r="P202" s="231"/>
      <c r="Q202" s="232"/>
      <c r="R202" s="232"/>
      <c r="S202" s="232"/>
      <c r="T202" s="232"/>
      <c r="U202" s="232"/>
      <c r="V202" s="232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  <c r="IV202" s="3"/>
      <c r="IW202" s="3"/>
      <c r="IX202" s="3"/>
      <c r="IY202" s="3"/>
      <c r="IZ202" s="3"/>
      <c r="JA202" s="3"/>
      <c r="JB202" s="3"/>
      <c r="JC202" s="3"/>
      <c r="JD202" s="3"/>
      <c r="JE202" s="3"/>
      <c r="JF202" s="3"/>
      <c r="JG202" s="3"/>
      <c r="JH202" s="3"/>
      <c r="JI202" s="3"/>
      <c r="JJ202" s="3"/>
      <c r="JK202" s="3"/>
      <c r="JL202" s="3"/>
      <c r="JM202" s="3"/>
      <c r="JN202" s="3"/>
      <c r="JO202" s="3"/>
      <c r="JP202" s="3"/>
      <c r="JQ202" s="3"/>
      <c r="JR202" s="3"/>
      <c r="JS202" s="3"/>
      <c r="JT202" s="3"/>
      <c r="JU202" s="3"/>
      <c r="JV202" s="3"/>
      <c r="JW202" s="3"/>
      <c r="JX202" s="3"/>
      <c r="JY202" s="3"/>
      <c r="JZ202" s="3"/>
      <c r="KA202" s="3"/>
      <c r="KB202" s="3"/>
      <c r="KC202" s="3"/>
      <c r="KD202" s="3"/>
      <c r="KE202" s="3"/>
      <c r="KF202" s="3"/>
      <c r="KG202" s="3"/>
      <c r="KH202" s="3"/>
      <c r="KI202" s="3"/>
      <c r="KJ202" s="3"/>
      <c r="KK202" s="3"/>
      <c r="KL202" s="3"/>
      <c r="KM202" s="3"/>
      <c r="KN202" s="3"/>
      <c r="KO202" s="3"/>
      <c r="KP202" s="3"/>
      <c r="KQ202" s="3"/>
      <c r="KR202" s="3"/>
      <c r="KS202" s="3"/>
      <c r="KT202" s="3"/>
      <c r="KU202" s="3"/>
      <c r="KV202" s="3"/>
      <c r="KW202" s="3"/>
      <c r="KX202" s="3"/>
      <c r="KY202" s="3"/>
      <c r="KZ202" s="3"/>
      <c r="LA202" s="3"/>
      <c r="LB202" s="3"/>
      <c r="LC202" s="3"/>
      <c r="LD202" s="3"/>
      <c r="LE202" s="3"/>
      <c r="LF202" s="3"/>
      <c r="LG202" s="3"/>
      <c r="LH202" s="3"/>
      <c r="LI202" s="3"/>
      <c r="LJ202" s="3"/>
      <c r="LK202" s="3"/>
      <c r="LL202" s="3"/>
      <c r="LM202" s="3"/>
      <c r="LN202" s="3"/>
      <c r="LO202" s="3"/>
      <c r="LP202" s="3"/>
      <c r="LQ202" s="3"/>
      <c r="LR202" s="3"/>
      <c r="LS202" s="3"/>
      <c r="LT202" s="3"/>
      <c r="LU202" s="3"/>
      <c r="LV202" s="3"/>
      <c r="LW202" s="3"/>
      <c r="LX202" s="3"/>
      <c r="LY202" s="3"/>
      <c r="LZ202" s="3"/>
      <c r="MA202" s="3"/>
      <c r="MB202" s="3"/>
      <c r="MC202" s="3"/>
      <c r="MD202" s="3"/>
      <c r="ME202" s="3"/>
      <c r="MF202" s="3"/>
      <c r="MG202" s="3"/>
      <c r="MH202" s="3"/>
      <c r="MI202" s="3"/>
      <c r="MJ202" s="3"/>
      <c r="MK202" s="3"/>
      <c r="ML202" s="3"/>
      <c r="MM202" s="3"/>
      <c r="MN202" s="3"/>
      <c r="MO202" s="3"/>
      <c r="MP202" s="3"/>
      <c r="MQ202" s="3"/>
      <c r="MR202" s="3"/>
      <c r="MS202" s="3"/>
      <c r="MT202" s="3"/>
      <c r="MU202" s="3"/>
      <c r="MV202" s="3"/>
      <c r="MW202" s="3"/>
      <c r="MX202" s="3"/>
      <c r="MY202" s="3"/>
      <c r="MZ202" s="3"/>
      <c r="NA202" s="3"/>
      <c r="NB202" s="3"/>
      <c r="NC202" s="3"/>
      <c r="ND202" s="3"/>
      <c r="NE202" s="3"/>
      <c r="NF202" s="3"/>
      <c r="NG202" s="3"/>
      <c r="NH202" s="3"/>
      <c r="NI202" s="3"/>
      <c r="NJ202" s="3"/>
      <c r="NK202" s="3"/>
      <c r="NL202" s="3"/>
      <c r="NM202" s="3"/>
      <c r="NN202" s="3"/>
      <c r="NO202" s="3"/>
      <c r="NP202" s="3"/>
      <c r="NQ202" s="3"/>
      <c r="NR202" s="3"/>
      <c r="NS202" s="3"/>
      <c r="NT202" s="3"/>
      <c r="NU202" s="3"/>
      <c r="NV202" s="3"/>
      <c r="NW202" s="3"/>
      <c r="NX202" s="3"/>
      <c r="NY202" s="3"/>
      <c r="NZ202" s="3"/>
      <c r="OA202" s="3"/>
      <c r="OB202" s="3"/>
      <c r="OC202" s="3"/>
      <c r="OD202" s="3"/>
      <c r="OE202" s="3"/>
      <c r="OF202" s="3"/>
      <c r="OG202" s="3"/>
      <c r="OH202" s="3"/>
      <c r="OI202" s="3"/>
      <c r="OJ202" s="3"/>
      <c r="OK202" s="3"/>
      <c r="OL202" s="3"/>
      <c r="OM202" s="3"/>
      <c r="ON202" s="3"/>
      <c r="OO202" s="3"/>
      <c r="OP202" s="3"/>
      <c r="OQ202" s="3"/>
      <c r="OR202" s="3"/>
      <c r="OS202" s="3"/>
      <c r="OT202" s="3"/>
      <c r="OU202" s="3"/>
      <c r="OV202" s="3"/>
      <c r="OW202" s="3"/>
      <c r="OX202" s="3"/>
      <c r="OY202" s="3"/>
      <c r="OZ202" s="3"/>
      <c r="PA202" s="3"/>
      <c r="PB202" s="3"/>
      <c r="PC202" s="3"/>
      <c r="PD202" s="3"/>
      <c r="PE202" s="3"/>
      <c r="PF202" s="3"/>
      <c r="PG202" s="3"/>
      <c r="PH202" s="3"/>
      <c r="PI202" s="3"/>
      <c r="PJ202" s="3"/>
      <c r="PK202" s="3"/>
      <c r="PL202" s="3"/>
      <c r="PM202" s="3"/>
      <c r="PN202" s="3"/>
      <c r="PO202" s="3"/>
      <c r="PP202" s="3"/>
      <c r="PQ202" s="3"/>
      <c r="PR202" s="3"/>
      <c r="PS202" s="3"/>
      <c r="PT202" s="3"/>
      <c r="PU202" s="3"/>
      <c r="PV202" s="3"/>
      <c r="PW202" s="3"/>
      <c r="PX202" s="3"/>
      <c r="PY202" s="3"/>
      <c r="PZ202" s="3"/>
      <c r="QA202" s="3"/>
      <c r="QB202" s="3"/>
      <c r="QC202" s="3"/>
      <c r="QD202" s="3"/>
      <c r="QE202" s="3"/>
      <c r="QF202" s="3"/>
      <c r="QG202" s="3"/>
      <c r="QH202" s="3"/>
      <c r="QI202" s="3"/>
      <c r="QJ202" s="3"/>
      <c r="QK202" s="3"/>
      <c r="QL202" s="3"/>
      <c r="QM202" s="3"/>
      <c r="QN202" s="3"/>
      <c r="QO202" s="3"/>
      <c r="QP202" s="3"/>
      <c r="QQ202" s="3"/>
      <c r="QR202" s="3"/>
      <c r="QS202" s="3"/>
      <c r="QT202" s="3"/>
      <c r="QU202" s="3"/>
      <c r="QV202" s="3"/>
      <c r="QW202" s="3"/>
      <c r="QX202" s="3"/>
      <c r="QY202" s="3"/>
      <c r="QZ202" s="3"/>
      <c r="RA202" s="3"/>
      <c r="RB202" s="3"/>
      <c r="RC202" s="3"/>
      <c r="RD202" s="3"/>
      <c r="RE202" s="3"/>
      <c r="RF202" s="3"/>
      <c r="RG202" s="3"/>
      <c r="RH202" s="3"/>
      <c r="RI202" s="3"/>
      <c r="RJ202" s="3"/>
      <c r="RK202" s="3"/>
      <c r="RL202" s="3"/>
      <c r="RM202" s="3"/>
      <c r="RN202" s="3"/>
      <c r="RO202" s="3"/>
      <c r="RP202" s="3"/>
      <c r="RQ202" s="3"/>
      <c r="RR202" s="3"/>
      <c r="RS202" s="3"/>
      <c r="RT202" s="3"/>
      <c r="RU202" s="3"/>
      <c r="RV202" s="3"/>
      <c r="RW202" s="3"/>
      <c r="RX202" s="3"/>
      <c r="RY202" s="3"/>
      <c r="RZ202" s="3"/>
      <c r="SA202" s="3"/>
      <c r="SB202" s="3"/>
      <c r="SC202" s="3"/>
      <c r="SD202" s="3"/>
      <c r="SE202" s="3"/>
      <c r="SF202" s="3"/>
      <c r="SG202" s="3"/>
      <c r="SH202" s="3"/>
      <c r="SI202" s="3"/>
      <c r="SJ202" s="3"/>
      <c r="SK202" s="3"/>
      <c r="SL202" s="3"/>
      <c r="SM202" s="3"/>
      <c r="SN202" s="3"/>
      <c r="SO202" s="3"/>
      <c r="SP202" s="3"/>
      <c r="SQ202" s="3"/>
      <c r="SR202" s="3"/>
      <c r="SS202" s="3"/>
      <c r="ST202" s="3"/>
      <c r="SU202" s="3"/>
      <c r="SV202" s="3"/>
      <c r="SW202" s="3"/>
      <c r="SX202" s="3"/>
      <c r="SY202" s="3"/>
      <c r="SZ202" s="3"/>
      <c r="TA202" s="3"/>
      <c r="TB202" s="3"/>
      <c r="TC202" s="3"/>
      <c r="TD202" s="3"/>
      <c r="TE202" s="3"/>
      <c r="TF202" s="3"/>
      <c r="TG202" s="3"/>
      <c r="TH202" s="3"/>
      <c r="TI202" s="3"/>
      <c r="TJ202" s="3"/>
      <c r="TK202" s="3"/>
      <c r="TL202" s="3"/>
      <c r="TM202" s="3"/>
      <c r="TN202" s="3"/>
      <c r="TO202" s="3"/>
      <c r="TP202" s="3"/>
      <c r="TQ202" s="3"/>
      <c r="TR202" s="3"/>
      <c r="TS202" s="3"/>
      <c r="TT202" s="3"/>
      <c r="TU202" s="3"/>
      <c r="TV202" s="3"/>
      <c r="TW202" s="3"/>
      <c r="TX202" s="3"/>
      <c r="TY202" s="3"/>
      <c r="TZ202" s="3"/>
      <c r="UA202" s="3"/>
      <c r="UB202" s="3"/>
      <c r="UC202" s="3"/>
      <c r="UD202" s="3"/>
      <c r="UE202" s="3"/>
      <c r="UF202" s="3"/>
      <c r="UG202" s="3"/>
      <c r="UH202" s="3"/>
      <c r="UI202" s="3"/>
      <c r="UJ202" s="3"/>
      <c r="UK202" s="3"/>
      <c r="UL202" s="3"/>
      <c r="UM202" s="3"/>
      <c r="UN202" s="3"/>
      <c r="UO202" s="3"/>
      <c r="UP202" s="3"/>
      <c r="UQ202" s="3"/>
      <c r="UR202" s="3"/>
      <c r="US202" s="3"/>
      <c r="UT202" s="3"/>
      <c r="UU202" s="3"/>
      <c r="UV202" s="3"/>
      <c r="UW202" s="3"/>
      <c r="UX202" s="3"/>
      <c r="UY202" s="3"/>
      <c r="UZ202" s="3"/>
      <c r="VA202" s="3"/>
      <c r="VB202" s="3"/>
      <c r="VC202" s="3"/>
      <c r="VD202" s="3"/>
      <c r="VE202" s="3"/>
      <c r="VF202" s="3"/>
      <c r="VG202" s="3"/>
      <c r="VH202" s="3"/>
      <c r="VI202" s="3"/>
      <c r="VJ202" s="3"/>
      <c r="VK202" s="3"/>
      <c r="VL202" s="3"/>
      <c r="VM202" s="3"/>
      <c r="VN202" s="3"/>
      <c r="VO202" s="3"/>
      <c r="VP202" s="3"/>
      <c r="VQ202" s="3"/>
      <c r="VR202" s="3"/>
      <c r="VS202" s="3"/>
      <c r="VT202" s="3"/>
      <c r="VU202" s="3"/>
      <c r="VV202" s="3"/>
      <c r="VW202" s="3"/>
      <c r="VX202" s="3"/>
      <c r="VY202" s="3"/>
      <c r="VZ202" s="3"/>
      <c r="WA202" s="3"/>
      <c r="WB202" s="3"/>
      <c r="WC202" s="3"/>
      <c r="WD202" s="3"/>
      <c r="WE202" s="3"/>
      <c r="WF202" s="3"/>
      <c r="WG202" s="3"/>
      <c r="WH202" s="3"/>
      <c r="WI202" s="3"/>
      <c r="WJ202" s="3"/>
      <c r="WK202" s="3"/>
      <c r="WL202" s="3"/>
      <c r="WM202" s="3"/>
      <c r="WN202" s="3"/>
      <c r="WO202" s="3"/>
      <c r="WP202" s="3"/>
      <c r="WQ202" s="3"/>
      <c r="WR202" s="3"/>
      <c r="WS202" s="3"/>
      <c r="WT202" s="3"/>
      <c r="WU202" s="3"/>
      <c r="WV202" s="3"/>
      <c r="WW202" s="3"/>
      <c r="WX202" s="3"/>
      <c r="WY202" s="3"/>
      <c r="WZ202" s="3"/>
      <c r="XA202" s="3"/>
      <c r="XB202" s="3"/>
      <c r="XC202" s="3"/>
      <c r="XD202" s="3"/>
      <c r="XE202" s="3"/>
      <c r="XF202" s="3"/>
      <c r="XG202" s="3"/>
      <c r="XH202" s="3"/>
      <c r="XI202" s="3"/>
      <c r="XJ202" s="3"/>
      <c r="XK202" s="3"/>
      <c r="XL202" s="3"/>
      <c r="XM202" s="3"/>
      <c r="XN202" s="3"/>
      <c r="XO202" s="3"/>
      <c r="XP202" s="3"/>
      <c r="XQ202" s="3"/>
      <c r="XR202" s="3"/>
      <c r="XS202" s="3"/>
      <c r="XT202" s="3"/>
      <c r="XU202" s="3"/>
      <c r="XV202" s="3"/>
      <c r="XW202" s="3"/>
      <c r="XX202" s="3"/>
      <c r="XY202" s="3"/>
      <c r="XZ202" s="3"/>
      <c r="YA202" s="3"/>
      <c r="YB202" s="3"/>
      <c r="YC202" s="3"/>
      <c r="YD202" s="3"/>
      <c r="YE202" s="3"/>
      <c r="YF202" s="3"/>
      <c r="YG202" s="3"/>
      <c r="YH202" s="3"/>
      <c r="YI202" s="3"/>
      <c r="YJ202" s="3"/>
      <c r="YK202" s="3"/>
      <c r="YL202" s="3"/>
      <c r="YM202" s="3"/>
      <c r="YN202" s="3"/>
      <c r="YO202" s="3"/>
      <c r="YP202" s="3"/>
      <c r="YQ202" s="3"/>
      <c r="YR202" s="3"/>
      <c r="YS202" s="3"/>
      <c r="YT202" s="3"/>
      <c r="YU202" s="3"/>
      <c r="YV202" s="3"/>
      <c r="YW202" s="3"/>
      <c r="YX202" s="3"/>
      <c r="YY202" s="3"/>
      <c r="YZ202" s="3"/>
      <c r="ZA202" s="3"/>
      <c r="ZB202" s="3"/>
      <c r="ZC202" s="3"/>
      <c r="ZD202" s="3"/>
      <c r="ZE202" s="3"/>
      <c r="ZF202" s="3"/>
      <c r="ZG202" s="3"/>
      <c r="ZH202" s="3"/>
      <c r="ZI202" s="3"/>
      <c r="ZJ202" s="3"/>
      <c r="ZK202" s="3"/>
      <c r="ZL202" s="3"/>
      <c r="ZM202" s="3"/>
      <c r="ZN202" s="3"/>
      <c r="ZO202" s="3"/>
      <c r="ZP202" s="3"/>
      <c r="ZQ202" s="3"/>
      <c r="ZR202" s="3"/>
      <c r="ZS202" s="3"/>
      <c r="ZT202" s="3"/>
      <c r="ZU202" s="3"/>
      <c r="ZV202" s="3"/>
      <c r="ZW202" s="3"/>
      <c r="ZX202" s="3"/>
      <c r="ZY202" s="3"/>
      <c r="ZZ202" s="3"/>
      <c r="AAA202" s="3"/>
      <c r="AAB202" s="3"/>
      <c r="AAC202" s="3"/>
      <c r="AAD202" s="3"/>
      <c r="AAE202" s="3"/>
      <c r="AAF202" s="3"/>
      <c r="AAG202" s="3"/>
      <c r="AAH202" s="3"/>
      <c r="AAI202" s="3"/>
      <c r="AAJ202" s="3"/>
      <c r="AAK202" s="3"/>
      <c r="AAL202" s="3"/>
      <c r="AAM202" s="3"/>
      <c r="AAN202" s="3"/>
      <c r="AAO202" s="3"/>
      <c r="AAP202" s="3"/>
      <c r="AAQ202" s="3"/>
      <c r="AAR202" s="3"/>
      <c r="AAS202" s="3"/>
      <c r="AAT202" s="3"/>
      <c r="AAU202" s="3"/>
      <c r="AAV202" s="3"/>
      <c r="AAW202" s="3"/>
      <c r="AAX202" s="3"/>
      <c r="AAY202" s="3"/>
      <c r="AAZ202" s="3"/>
      <c r="ABA202" s="3"/>
      <c r="ABB202" s="3"/>
      <c r="ABC202" s="3"/>
      <c r="ABD202" s="3"/>
      <c r="ABE202" s="3"/>
      <c r="ABF202" s="3"/>
      <c r="ABG202" s="3"/>
      <c r="ABH202" s="3"/>
    </row>
    <row r="203" spans="1:736" s="233" customFormat="1" ht="15.75" customHeight="1" x14ac:dyDescent="0.25">
      <c r="A203" s="245" t="s">
        <v>634</v>
      </c>
      <c r="B203" s="246"/>
      <c r="C203" s="246"/>
      <c r="D203" s="246"/>
      <c r="E203" s="246"/>
      <c r="F203" s="246"/>
      <c r="G203" s="246"/>
      <c r="H203" s="246"/>
      <c r="I203" s="246"/>
      <c r="J203" s="246"/>
      <c r="K203" s="247"/>
      <c r="L203" s="224">
        <f>SUM(L201:L202)</f>
        <v>0</v>
      </c>
      <c r="M203" s="227"/>
      <c r="N203" s="224"/>
      <c r="O203" s="224"/>
      <c r="P203" s="234"/>
      <c r="Q203" s="235"/>
      <c r="R203" s="235"/>
      <c r="S203" s="235"/>
      <c r="T203" s="235"/>
      <c r="U203" s="235"/>
      <c r="V203" s="235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  <c r="IV203" s="3"/>
      <c r="IW203" s="3"/>
      <c r="IX203" s="3"/>
      <c r="IY203" s="3"/>
      <c r="IZ203" s="3"/>
      <c r="JA203" s="3"/>
      <c r="JB203" s="3"/>
      <c r="JC203" s="3"/>
      <c r="JD203" s="3"/>
      <c r="JE203" s="3"/>
      <c r="JF203" s="3"/>
      <c r="JG203" s="3"/>
      <c r="JH203" s="3"/>
      <c r="JI203" s="3"/>
      <c r="JJ203" s="3"/>
      <c r="JK203" s="3"/>
      <c r="JL203" s="3"/>
      <c r="JM203" s="3"/>
      <c r="JN203" s="3"/>
      <c r="JO203" s="3"/>
      <c r="JP203" s="3"/>
      <c r="JQ203" s="3"/>
      <c r="JR203" s="3"/>
      <c r="JS203" s="3"/>
      <c r="JT203" s="3"/>
      <c r="JU203" s="3"/>
      <c r="JV203" s="3"/>
      <c r="JW203" s="3"/>
      <c r="JX203" s="3"/>
      <c r="JY203" s="3"/>
      <c r="JZ203" s="3"/>
      <c r="KA203" s="3"/>
      <c r="KB203" s="3"/>
      <c r="KC203" s="3"/>
      <c r="KD203" s="3"/>
      <c r="KE203" s="3"/>
      <c r="KF203" s="3"/>
      <c r="KG203" s="3"/>
      <c r="KH203" s="3"/>
      <c r="KI203" s="3"/>
      <c r="KJ203" s="3"/>
      <c r="KK203" s="3"/>
      <c r="KL203" s="3"/>
      <c r="KM203" s="3"/>
      <c r="KN203" s="3"/>
      <c r="KO203" s="3"/>
      <c r="KP203" s="3"/>
      <c r="KQ203" s="3"/>
      <c r="KR203" s="3"/>
      <c r="KS203" s="3"/>
      <c r="KT203" s="3"/>
      <c r="KU203" s="3"/>
      <c r="KV203" s="3"/>
      <c r="KW203" s="3"/>
      <c r="KX203" s="3"/>
      <c r="KY203" s="3"/>
      <c r="KZ203" s="3"/>
      <c r="LA203" s="3"/>
      <c r="LB203" s="3"/>
      <c r="LC203" s="3"/>
      <c r="LD203" s="3"/>
      <c r="LE203" s="3"/>
      <c r="LF203" s="3"/>
      <c r="LG203" s="3"/>
      <c r="LH203" s="3"/>
      <c r="LI203" s="3"/>
      <c r="LJ203" s="3"/>
      <c r="LK203" s="3"/>
      <c r="LL203" s="3"/>
      <c r="LM203" s="3"/>
      <c r="LN203" s="3"/>
      <c r="LO203" s="3"/>
      <c r="LP203" s="3"/>
      <c r="LQ203" s="3"/>
      <c r="LR203" s="3"/>
      <c r="LS203" s="3"/>
      <c r="LT203" s="3"/>
      <c r="LU203" s="3"/>
      <c r="LV203" s="3"/>
      <c r="LW203" s="3"/>
      <c r="LX203" s="3"/>
      <c r="LY203" s="3"/>
      <c r="LZ203" s="3"/>
      <c r="MA203" s="3"/>
      <c r="MB203" s="3"/>
      <c r="MC203" s="3"/>
      <c r="MD203" s="3"/>
      <c r="ME203" s="3"/>
      <c r="MF203" s="3"/>
      <c r="MG203" s="3"/>
      <c r="MH203" s="3"/>
      <c r="MI203" s="3"/>
      <c r="MJ203" s="3"/>
      <c r="MK203" s="3"/>
      <c r="ML203" s="3"/>
      <c r="MM203" s="3"/>
      <c r="MN203" s="3"/>
      <c r="MO203" s="3"/>
      <c r="MP203" s="3"/>
      <c r="MQ203" s="3"/>
      <c r="MR203" s="3"/>
      <c r="MS203" s="3"/>
      <c r="MT203" s="3"/>
      <c r="MU203" s="3"/>
      <c r="MV203" s="3"/>
      <c r="MW203" s="3"/>
      <c r="MX203" s="3"/>
      <c r="MY203" s="3"/>
      <c r="MZ203" s="3"/>
      <c r="NA203" s="3"/>
      <c r="NB203" s="3"/>
      <c r="NC203" s="3"/>
      <c r="ND203" s="3"/>
      <c r="NE203" s="3"/>
      <c r="NF203" s="3"/>
      <c r="NG203" s="3"/>
      <c r="NH203" s="3"/>
      <c r="NI203" s="3"/>
      <c r="NJ203" s="3"/>
      <c r="NK203" s="3"/>
      <c r="NL203" s="3"/>
      <c r="NM203" s="3"/>
      <c r="NN203" s="3"/>
      <c r="NO203" s="3"/>
      <c r="NP203" s="3"/>
      <c r="NQ203" s="3"/>
      <c r="NR203" s="3"/>
      <c r="NS203" s="3"/>
      <c r="NT203" s="3"/>
      <c r="NU203" s="3"/>
      <c r="NV203" s="3"/>
      <c r="NW203" s="3"/>
      <c r="NX203" s="3"/>
      <c r="NY203" s="3"/>
      <c r="NZ203" s="3"/>
      <c r="OA203" s="3"/>
      <c r="OB203" s="3"/>
      <c r="OC203" s="3"/>
      <c r="OD203" s="3"/>
      <c r="OE203" s="3"/>
      <c r="OF203" s="3"/>
      <c r="OG203" s="3"/>
      <c r="OH203" s="3"/>
      <c r="OI203" s="3"/>
      <c r="OJ203" s="3"/>
      <c r="OK203" s="3"/>
      <c r="OL203" s="3"/>
      <c r="OM203" s="3"/>
      <c r="ON203" s="3"/>
      <c r="OO203" s="3"/>
      <c r="OP203" s="3"/>
      <c r="OQ203" s="3"/>
      <c r="OR203" s="3"/>
      <c r="OS203" s="3"/>
      <c r="OT203" s="3"/>
      <c r="OU203" s="3"/>
      <c r="OV203" s="3"/>
      <c r="OW203" s="3"/>
      <c r="OX203" s="3"/>
      <c r="OY203" s="3"/>
      <c r="OZ203" s="3"/>
      <c r="PA203" s="3"/>
      <c r="PB203" s="3"/>
      <c r="PC203" s="3"/>
      <c r="PD203" s="3"/>
      <c r="PE203" s="3"/>
      <c r="PF203" s="3"/>
      <c r="PG203" s="3"/>
      <c r="PH203" s="3"/>
      <c r="PI203" s="3"/>
      <c r="PJ203" s="3"/>
      <c r="PK203" s="3"/>
      <c r="PL203" s="3"/>
      <c r="PM203" s="3"/>
      <c r="PN203" s="3"/>
      <c r="PO203" s="3"/>
      <c r="PP203" s="3"/>
      <c r="PQ203" s="3"/>
      <c r="PR203" s="3"/>
      <c r="PS203" s="3"/>
      <c r="PT203" s="3"/>
      <c r="PU203" s="3"/>
      <c r="PV203" s="3"/>
      <c r="PW203" s="3"/>
      <c r="PX203" s="3"/>
      <c r="PY203" s="3"/>
      <c r="PZ203" s="3"/>
      <c r="QA203" s="3"/>
      <c r="QB203" s="3"/>
      <c r="QC203" s="3"/>
      <c r="QD203" s="3"/>
      <c r="QE203" s="3"/>
      <c r="QF203" s="3"/>
      <c r="QG203" s="3"/>
      <c r="QH203" s="3"/>
      <c r="QI203" s="3"/>
      <c r="QJ203" s="3"/>
      <c r="QK203" s="3"/>
      <c r="QL203" s="3"/>
      <c r="QM203" s="3"/>
      <c r="QN203" s="3"/>
      <c r="QO203" s="3"/>
      <c r="QP203" s="3"/>
      <c r="QQ203" s="3"/>
      <c r="QR203" s="3"/>
      <c r="QS203" s="3"/>
      <c r="QT203" s="3"/>
      <c r="QU203" s="3"/>
      <c r="QV203" s="3"/>
      <c r="QW203" s="3"/>
      <c r="QX203" s="3"/>
      <c r="QY203" s="3"/>
      <c r="QZ203" s="3"/>
      <c r="RA203" s="3"/>
      <c r="RB203" s="3"/>
      <c r="RC203" s="3"/>
      <c r="RD203" s="3"/>
      <c r="RE203" s="3"/>
      <c r="RF203" s="3"/>
      <c r="RG203" s="3"/>
      <c r="RH203" s="3"/>
      <c r="RI203" s="3"/>
      <c r="RJ203" s="3"/>
      <c r="RK203" s="3"/>
      <c r="RL203" s="3"/>
      <c r="RM203" s="3"/>
      <c r="RN203" s="3"/>
      <c r="RO203" s="3"/>
      <c r="RP203" s="3"/>
      <c r="RQ203" s="3"/>
      <c r="RR203" s="3"/>
      <c r="RS203" s="3"/>
      <c r="RT203" s="3"/>
      <c r="RU203" s="3"/>
      <c r="RV203" s="3"/>
      <c r="RW203" s="3"/>
      <c r="RX203" s="3"/>
      <c r="RY203" s="3"/>
      <c r="RZ203" s="3"/>
      <c r="SA203" s="3"/>
      <c r="SB203" s="3"/>
      <c r="SC203" s="3"/>
      <c r="SD203" s="3"/>
      <c r="SE203" s="3"/>
      <c r="SF203" s="3"/>
      <c r="SG203" s="3"/>
      <c r="SH203" s="3"/>
      <c r="SI203" s="3"/>
      <c r="SJ203" s="3"/>
      <c r="SK203" s="3"/>
      <c r="SL203" s="3"/>
      <c r="SM203" s="3"/>
      <c r="SN203" s="3"/>
      <c r="SO203" s="3"/>
      <c r="SP203" s="3"/>
      <c r="SQ203" s="3"/>
      <c r="SR203" s="3"/>
      <c r="SS203" s="3"/>
      <c r="ST203" s="3"/>
      <c r="SU203" s="3"/>
      <c r="SV203" s="3"/>
      <c r="SW203" s="3"/>
      <c r="SX203" s="3"/>
      <c r="SY203" s="3"/>
      <c r="SZ203" s="3"/>
      <c r="TA203" s="3"/>
      <c r="TB203" s="3"/>
      <c r="TC203" s="3"/>
      <c r="TD203" s="3"/>
      <c r="TE203" s="3"/>
      <c r="TF203" s="3"/>
      <c r="TG203" s="3"/>
      <c r="TH203" s="3"/>
      <c r="TI203" s="3"/>
      <c r="TJ203" s="3"/>
      <c r="TK203" s="3"/>
      <c r="TL203" s="3"/>
      <c r="TM203" s="3"/>
      <c r="TN203" s="3"/>
      <c r="TO203" s="3"/>
      <c r="TP203" s="3"/>
      <c r="TQ203" s="3"/>
      <c r="TR203" s="3"/>
      <c r="TS203" s="3"/>
      <c r="TT203" s="3"/>
      <c r="TU203" s="3"/>
      <c r="TV203" s="3"/>
      <c r="TW203" s="3"/>
      <c r="TX203" s="3"/>
      <c r="TY203" s="3"/>
      <c r="TZ203" s="3"/>
      <c r="UA203" s="3"/>
      <c r="UB203" s="3"/>
      <c r="UC203" s="3"/>
      <c r="UD203" s="3"/>
      <c r="UE203" s="3"/>
      <c r="UF203" s="3"/>
      <c r="UG203" s="3"/>
      <c r="UH203" s="3"/>
      <c r="UI203" s="3"/>
      <c r="UJ203" s="3"/>
      <c r="UK203" s="3"/>
      <c r="UL203" s="3"/>
      <c r="UM203" s="3"/>
      <c r="UN203" s="3"/>
      <c r="UO203" s="3"/>
      <c r="UP203" s="3"/>
      <c r="UQ203" s="3"/>
      <c r="UR203" s="3"/>
      <c r="US203" s="3"/>
      <c r="UT203" s="3"/>
      <c r="UU203" s="3"/>
      <c r="UV203" s="3"/>
      <c r="UW203" s="3"/>
      <c r="UX203" s="3"/>
      <c r="UY203" s="3"/>
      <c r="UZ203" s="3"/>
      <c r="VA203" s="3"/>
      <c r="VB203" s="3"/>
      <c r="VC203" s="3"/>
      <c r="VD203" s="3"/>
      <c r="VE203" s="3"/>
      <c r="VF203" s="3"/>
      <c r="VG203" s="3"/>
      <c r="VH203" s="3"/>
      <c r="VI203" s="3"/>
      <c r="VJ203" s="3"/>
      <c r="VK203" s="3"/>
      <c r="VL203" s="3"/>
      <c r="VM203" s="3"/>
      <c r="VN203" s="3"/>
      <c r="VO203" s="3"/>
      <c r="VP203" s="3"/>
      <c r="VQ203" s="3"/>
      <c r="VR203" s="3"/>
      <c r="VS203" s="3"/>
      <c r="VT203" s="3"/>
      <c r="VU203" s="3"/>
      <c r="VV203" s="3"/>
      <c r="VW203" s="3"/>
      <c r="VX203" s="3"/>
      <c r="VY203" s="3"/>
      <c r="VZ203" s="3"/>
      <c r="WA203" s="3"/>
      <c r="WB203" s="3"/>
      <c r="WC203" s="3"/>
      <c r="WD203" s="3"/>
      <c r="WE203" s="3"/>
      <c r="WF203" s="3"/>
      <c r="WG203" s="3"/>
      <c r="WH203" s="3"/>
      <c r="WI203" s="3"/>
      <c r="WJ203" s="3"/>
      <c r="WK203" s="3"/>
      <c r="WL203" s="3"/>
      <c r="WM203" s="3"/>
      <c r="WN203" s="3"/>
      <c r="WO203" s="3"/>
      <c r="WP203" s="3"/>
      <c r="WQ203" s="3"/>
      <c r="WR203" s="3"/>
      <c r="WS203" s="3"/>
      <c r="WT203" s="3"/>
      <c r="WU203" s="3"/>
      <c r="WV203" s="3"/>
      <c r="WW203" s="3"/>
      <c r="WX203" s="3"/>
      <c r="WY203" s="3"/>
      <c r="WZ203" s="3"/>
      <c r="XA203" s="3"/>
      <c r="XB203" s="3"/>
      <c r="XC203" s="3"/>
      <c r="XD203" s="3"/>
      <c r="XE203" s="3"/>
      <c r="XF203" s="3"/>
      <c r="XG203" s="3"/>
      <c r="XH203" s="3"/>
      <c r="XI203" s="3"/>
      <c r="XJ203" s="3"/>
      <c r="XK203" s="3"/>
      <c r="XL203" s="3"/>
      <c r="XM203" s="3"/>
      <c r="XN203" s="3"/>
      <c r="XO203" s="3"/>
      <c r="XP203" s="3"/>
      <c r="XQ203" s="3"/>
      <c r="XR203" s="3"/>
      <c r="XS203" s="3"/>
      <c r="XT203" s="3"/>
      <c r="XU203" s="3"/>
      <c r="XV203" s="3"/>
      <c r="XW203" s="3"/>
      <c r="XX203" s="3"/>
      <c r="XY203" s="3"/>
      <c r="XZ203" s="3"/>
      <c r="YA203" s="3"/>
      <c r="YB203" s="3"/>
      <c r="YC203" s="3"/>
      <c r="YD203" s="3"/>
      <c r="YE203" s="3"/>
      <c r="YF203" s="3"/>
      <c r="YG203" s="3"/>
      <c r="YH203" s="3"/>
      <c r="YI203" s="3"/>
      <c r="YJ203" s="3"/>
      <c r="YK203" s="3"/>
      <c r="YL203" s="3"/>
      <c r="YM203" s="3"/>
      <c r="YN203" s="3"/>
      <c r="YO203" s="3"/>
      <c r="YP203" s="3"/>
      <c r="YQ203" s="3"/>
      <c r="YR203" s="3"/>
      <c r="YS203" s="3"/>
      <c r="YT203" s="3"/>
      <c r="YU203" s="3"/>
      <c r="YV203" s="3"/>
      <c r="YW203" s="3"/>
      <c r="YX203" s="3"/>
      <c r="YY203" s="3"/>
      <c r="YZ203" s="3"/>
      <c r="ZA203" s="3"/>
      <c r="ZB203" s="3"/>
      <c r="ZC203" s="3"/>
      <c r="ZD203" s="3"/>
      <c r="ZE203" s="3"/>
      <c r="ZF203" s="3"/>
      <c r="ZG203" s="3"/>
      <c r="ZH203" s="3"/>
      <c r="ZI203" s="3"/>
      <c r="ZJ203" s="3"/>
      <c r="ZK203" s="3"/>
      <c r="ZL203" s="3"/>
      <c r="ZM203" s="3"/>
      <c r="ZN203" s="3"/>
      <c r="ZO203" s="3"/>
      <c r="ZP203" s="3"/>
      <c r="ZQ203" s="3"/>
      <c r="ZR203" s="3"/>
      <c r="ZS203" s="3"/>
      <c r="ZT203" s="3"/>
      <c r="ZU203" s="3"/>
      <c r="ZV203" s="3"/>
      <c r="ZW203" s="3"/>
      <c r="ZX203" s="3"/>
      <c r="ZY203" s="3"/>
      <c r="ZZ203" s="3"/>
      <c r="AAA203" s="3"/>
      <c r="AAB203" s="3"/>
      <c r="AAC203" s="3"/>
      <c r="AAD203" s="3"/>
      <c r="AAE203" s="3"/>
      <c r="AAF203" s="3"/>
      <c r="AAG203" s="3"/>
      <c r="AAH203" s="3"/>
      <c r="AAI203" s="3"/>
      <c r="AAJ203" s="3"/>
      <c r="AAK203" s="3"/>
      <c r="AAL203" s="3"/>
      <c r="AAM203" s="3"/>
      <c r="AAN203" s="3"/>
      <c r="AAO203" s="3"/>
      <c r="AAP203" s="3"/>
      <c r="AAQ203" s="3"/>
      <c r="AAR203" s="3"/>
      <c r="AAS203" s="3"/>
      <c r="AAT203" s="3"/>
      <c r="AAU203" s="3"/>
      <c r="AAV203" s="3"/>
      <c r="AAW203" s="3"/>
      <c r="AAX203" s="3"/>
      <c r="AAY203" s="3"/>
      <c r="AAZ203" s="3"/>
      <c r="ABA203" s="3"/>
      <c r="ABB203" s="3"/>
      <c r="ABC203" s="3"/>
      <c r="ABD203" s="3"/>
      <c r="ABE203" s="3"/>
      <c r="ABF203" s="3"/>
      <c r="ABG203" s="3"/>
      <c r="ABH203" s="3"/>
    </row>
    <row r="204" spans="1:736" s="233" customFormat="1" ht="15.75" customHeight="1" x14ac:dyDescent="0.25">
      <c r="A204" s="242" t="s">
        <v>193</v>
      </c>
      <c r="B204" s="243"/>
      <c r="C204" s="243"/>
      <c r="D204" s="243"/>
      <c r="E204" s="243"/>
      <c r="F204" s="243"/>
      <c r="G204" s="243"/>
      <c r="H204" s="243"/>
      <c r="I204" s="243"/>
      <c r="J204" s="243"/>
      <c r="K204" s="244"/>
      <c r="L204" s="224">
        <f>L83+L203</f>
        <v>0</v>
      </c>
      <c r="M204" s="227"/>
      <c r="N204" s="224"/>
      <c r="O204" s="224"/>
      <c r="P204" s="234"/>
      <c r="Q204" s="235"/>
      <c r="R204" s="235"/>
      <c r="S204" s="235"/>
      <c r="T204" s="235"/>
      <c r="U204" s="235"/>
      <c r="V204" s="235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  <c r="IV204" s="3"/>
      <c r="IW204" s="3"/>
      <c r="IX204" s="3"/>
      <c r="IY204" s="3"/>
      <c r="IZ204" s="3"/>
      <c r="JA204" s="3"/>
      <c r="JB204" s="3"/>
      <c r="JC204" s="3"/>
      <c r="JD204" s="3"/>
      <c r="JE204" s="3"/>
      <c r="JF204" s="3"/>
      <c r="JG204" s="3"/>
      <c r="JH204" s="3"/>
      <c r="JI204" s="3"/>
      <c r="JJ204" s="3"/>
      <c r="JK204" s="3"/>
      <c r="JL204" s="3"/>
      <c r="JM204" s="3"/>
      <c r="JN204" s="3"/>
      <c r="JO204" s="3"/>
      <c r="JP204" s="3"/>
      <c r="JQ204" s="3"/>
      <c r="JR204" s="3"/>
      <c r="JS204" s="3"/>
      <c r="JT204" s="3"/>
      <c r="JU204" s="3"/>
      <c r="JV204" s="3"/>
      <c r="JW204" s="3"/>
      <c r="JX204" s="3"/>
      <c r="JY204" s="3"/>
      <c r="JZ204" s="3"/>
      <c r="KA204" s="3"/>
      <c r="KB204" s="3"/>
      <c r="KC204" s="3"/>
      <c r="KD204" s="3"/>
      <c r="KE204" s="3"/>
      <c r="KF204" s="3"/>
      <c r="KG204" s="3"/>
      <c r="KH204" s="3"/>
      <c r="KI204" s="3"/>
      <c r="KJ204" s="3"/>
      <c r="KK204" s="3"/>
      <c r="KL204" s="3"/>
      <c r="KM204" s="3"/>
      <c r="KN204" s="3"/>
      <c r="KO204" s="3"/>
      <c r="KP204" s="3"/>
      <c r="KQ204" s="3"/>
      <c r="KR204" s="3"/>
      <c r="KS204" s="3"/>
      <c r="KT204" s="3"/>
      <c r="KU204" s="3"/>
      <c r="KV204" s="3"/>
      <c r="KW204" s="3"/>
      <c r="KX204" s="3"/>
      <c r="KY204" s="3"/>
      <c r="KZ204" s="3"/>
      <c r="LA204" s="3"/>
      <c r="LB204" s="3"/>
      <c r="LC204" s="3"/>
      <c r="LD204" s="3"/>
      <c r="LE204" s="3"/>
      <c r="LF204" s="3"/>
      <c r="LG204" s="3"/>
      <c r="LH204" s="3"/>
      <c r="LI204" s="3"/>
      <c r="LJ204" s="3"/>
      <c r="LK204" s="3"/>
      <c r="LL204" s="3"/>
      <c r="LM204" s="3"/>
      <c r="LN204" s="3"/>
      <c r="LO204" s="3"/>
      <c r="LP204" s="3"/>
      <c r="LQ204" s="3"/>
      <c r="LR204" s="3"/>
      <c r="LS204" s="3"/>
      <c r="LT204" s="3"/>
      <c r="LU204" s="3"/>
      <c r="LV204" s="3"/>
      <c r="LW204" s="3"/>
      <c r="LX204" s="3"/>
      <c r="LY204" s="3"/>
      <c r="LZ204" s="3"/>
      <c r="MA204" s="3"/>
      <c r="MB204" s="3"/>
      <c r="MC204" s="3"/>
      <c r="MD204" s="3"/>
      <c r="ME204" s="3"/>
      <c r="MF204" s="3"/>
      <c r="MG204" s="3"/>
      <c r="MH204" s="3"/>
      <c r="MI204" s="3"/>
      <c r="MJ204" s="3"/>
      <c r="MK204" s="3"/>
      <c r="ML204" s="3"/>
      <c r="MM204" s="3"/>
      <c r="MN204" s="3"/>
      <c r="MO204" s="3"/>
      <c r="MP204" s="3"/>
      <c r="MQ204" s="3"/>
      <c r="MR204" s="3"/>
      <c r="MS204" s="3"/>
      <c r="MT204" s="3"/>
      <c r="MU204" s="3"/>
      <c r="MV204" s="3"/>
      <c r="MW204" s="3"/>
      <c r="MX204" s="3"/>
      <c r="MY204" s="3"/>
      <c r="MZ204" s="3"/>
      <c r="NA204" s="3"/>
      <c r="NB204" s="3"/>
      <c r="NC204" s="3"/>
      <c r="ND204" s="3"/>
      <c r="NE204" s="3"/>
      <c r="NF204" s="3"/>
      <c r="NG204" s="3"/>
      <c r="NH204" s="3"/>
      <c r="NI204" s="3"/>
      <c r="NJ204" s="3"/>
      <c r="NK204" s="3"/>
      <c r="NL204" s="3"/>
      <c r="NM204" s="3"/>
      <c r="NN204" s="3"/>
      <c r="NO204" s="3"/>
      <c r="NP204" s="3"/>
      <c r="NQ204" s="3"/>
      <c r="NR204" s="3"/>
      <c r="NS204" s="3"/>
      <c r="NT204" s="3"/>
      <c r="NU204" s="3"/>
      <c r="NV204" s="3"/>
      <c r="NW204" s="3"/>
      <c r="NX204" s="3"/>
      <c r="NY204" s="3"/>
      <c r="NZ204" s="3"/>
      <c r="OA204" s="3"/>
      <c r="OB204" s="3"/>
      <c r="OC204" s="3"/>
      <c r="OD204" s="3"/>
      <c r="OE204" s="3"/>
      <c r="OF204" s="3"/>
      <c r="OG204" s="3"/>
      <c r="OH204" s="3"/>
      <c r="OI204" s="3"/>
      <c r="OJ204" s="3"/>
      <c r="OK204" s="3"/>
      <c r="OL204" s="3"/>
      <c r="OM204" s="3"/>
      <c r="ON204" s="3"/>
      <c r="OO204" s="3"/>
      <c r="OP204" s="3"/>
      <c r="OQ204" s="3"/>
      <c r="OR204" s="3"/>
      <c r="OS204" s="3"/>
      <c r="OT204" s="3"/>
      <c r="OU204" s="3"/>
      <c r="OV204" s="3"/>
      <c r="OW204" s="3"/>
      <c r="OX204" s="3"/>
      <c r="OY204" s="3"/>
      <c r="OZ204" s="3"/>
      <c r="PA204" s="3"/>
      <c r="PB204" s="3"/>
      <c r="PC204" s="3"/>
      <c r="PD204" s="3"/>
      <c r="PE204" s="3"/>
      <c r="PF204" s="3"/>
      <c r="PG204" s="3"/>
      <c r="PH204" s="3"/>
      <c r="PI204" s="3"/>
      <c r="PJ204" s="3"/>
      <c r="PK204" s="3"/>
      <c r="PL204" s="3"/>
      <c r="PM204" s="3"/>
      <c r="PN204" s="3"/>
      <c r="PO204" s="3"/>
      <c r="PP204" s="3"/>
      <c r="PQ204" s="3"/>
      <c r="PR204" s="3"/>
      <c r="PS204" s="3"/>
      <c r="PT204" s="3"/>
      <c r="PU204" s="3"/>
      <c r="PV204" s="3"/>
      <c r="PW204" s="3"/>
      <c r="PX204" s="3"/>
      <c r="PY204" s="3"/>
      <c r="PZ204" s="3"/>
      <c r="QA204" s="3"/>
      <c r="QB204" s="3"/>
      <c r="QC204" s="3"/>
      <c r="QD204" s="3"/>
      <c r="QE204" s="3"/>
      <c r="QF204" s="3"/>
      <c r="QG204" s="3"/>
      <c r="QH204" s="3"/>
      <c r="QI204" s="3"/>
      <c r="QJ204" s="3"/>
      <c r="QK204" s="3"/>
      <c r="QL204" s="3"/>
      <c r="QM204" s="3"/>
      <c r="QN204" s="3"/>
      <c r="QO204" s="3"/>
      <c r="QP204" s="3"/>
      <c r="QQ204" s="3"/>
      <c r="QR204" s="3"/>
      <c r="QS204" s="3"/>
      <c r="QT204" s="3"/>
      <c r="QU204" s="3"/>
      <c r="QV204" s="3"/>
      <c r="QW204" s="3"/>
      <c r="QX204" s="3"/>
      <c r="QY204" s="3"/>
      <c r="QZ204" s="3"/>
      <c r="RA204" s="3"/>
      <c r="RB204" s="3"/>
      <c r="RC204" s="3"/>
      <c r="RD204" s="3"/>
      <c r="RE204" s="3"/>
      <c r="RF204" s="3"/>
      <c r="RG204" s="3"/>
      <c r="RH204" s="3"/>
      <c r="RI204" s="3"/>
      <c r="RJ204" s="3"/>
      <c r="RK204" s="3"/>
      <c r="RL204" s="3"/>
      <c r="RM204" s="3"/>
      <c r="RN204" s="3"/>
      <c r="RO204" s="3"/>
      <c r="RP204" s="3"/>
      <c r="RQ204" s="3"/>
      <c r="RR204" s="3"/>
      <c r="RS204" s="3"/>
      <c r="RT204" s="3"/>
      <c r="RU204" s="3"/>
      <c r="RV204" s="3"/>
      <c r="RW204" s="3"/>
      <c r="RX204" s="3"/>
      <c r="RY204" s="3"/>
      <c r="RZ204" s="3"/>
      <c r="SA204" s="3"/>
      <c r="SB204" s="3"/>
      <c r="SC204" s="3"/>
      <c r="SD204" s="3"/>
      <c r="SE204" s="3"/>
      <c r="SF204" s="3"/>
      <c r="SG204" s="3"/>
      <c r="SH204" s="3"/>
      <c r="SI204" s="3"/>
      <c r="SJ204" s="3"/>
      <c r="SK204" s="3"/>
      <c r="SL204" s="3"/>
      <c r="SM204" s="3"/>
      <c r="SN204" s="3"/>
      <c r="SO204" s="3"/>
      <c r="SP204" s="3"/>
      <c r="SQ204" s="3"/>
      <c r="SR204" s="3"/>
      <c r="SS204" s="3"/>
      <c r="ST204" s="3"/>
      <c r="SU204" s="3"/>
      <c r="SV204" s="3"/>
      <c r="SW204" s="3"/>
      <c r="SX204" s="3"/>
      <c r="SY204" s="3"/>
      <c r="SZ204" s="3"/>
      <c r="TA204" s="3"/>
      <c r="TB204" s="3"/>
      <c r="TC204" s="3"/>
      <c r="TD204" s="3"/>
      <c r="TE204" s="3"/>
      <c r="TF204" s="3"/>
      <c r="TG204" s="3"/>
      <c r="TH204" s="3"/>
      <c r="TI204" s="3"/>
      <c r="TJ204" s="3"/>
      <c r="TK204" s="3"/>
      <c r="TL204" s="3"/>
      <c r="TM204" s="3"/>
      <c r="TN204" s="3"/>
      <c r="TO204" s="3"/>
      <c r="TP204" s="3"/>
      <c r="TQ204" s="3"/>
      <c r="TR204" s="3"/>
      <c r="TS204" s="3"/>
      <c r="TT204" s="3"/>
      <c r="TU204" s="3"/>
      <c r="TV204" s="3"/>
      <c r="TW204" s="3"/>
      <c r="TX204" s="3"/>
      <c r="TY204" s="3"/>
      <c r="TZ204" s="3"/>
      <c r="UA204" s="3"/>
      <c r="UB204" s="3"/>
      <c r="UC204" s="3"/>
      <c r="UD204" s="3"/>
      <c r="UE204" s="3"/>
      <c r="UF204" s="3"/>
      <c r="UG204" s="3"/>
      <c r="UH204" s="3"/>
      <c r="UI204" s="3"/>
      <c r="UJ204" s="3"/>
      <c r="UK204" s="3"/>
      <c r="UL204" s="3"/>
      <c r="UM204" s="3"/>
      <c r="UN204" s="3"/>
      <c r="UO204" s="3"/>
      <c r="UP204" s="3"/>
      <c r="UQ204" s="3"/>
      <c r="UR204" s="3"/>
      <c r="US204" s="3"/>
      <c r="UT204" s="3"/>
      <c r="UU204" s="3"/>
      <c r="UV204" s="3"/>
      <c r="UW204" s="3"/>
      <c r="UX204" s="3"/>
      <c r="UY204" s="3"/>
      <c r="UZ204" s="3"/>
      <c r="VA204" s="3"/>
      <c r="VB204" s="3"/>
      <c r="VC204" s="3"/>
      <c r="VD204" s="3"/>
      <c r="VE204" s="3"/>
      <c r="VF204" s="3"/>
      <c r="VG204" s="3"/>
      <c r="VH204" s="3"/>
      <c r="VI204" s="3"/>
      <c r="VJ204" s="3"/>
      <c r="VK204" s="3"/>
      <c r="VL204" s="3"/>
      <c r="VM204" s="3"/>
      <c r="VN204" s="3"/>
      <c r="VO204" s="3"/>
      <c r="VP204" s="3"/>
      <c r="VQ204" s="3"/>
      <c r="VR204" s="3"/>
      <c r="VS204" s="3"/>
      <c r="VT204" s="3"/>
      <c r="VU204" s="3"/>
      <c r="VV204" s="3"/>
      <c r="VW204" s="3"/>
      <c r="VX204" s="3"/>
      <c r="VY204" s="3"/>
      <c r="VZ204" s="3"/>
      <c r="WA204" s="3"/>
      <c r="WB204" s="3"/>
      <c r="WC204" s="3"/>
      <c r="WD204" s="3"/>
      <c r="WE204" s="3"/>
      <c r="WF204" s="3"/>
      <c r="WG204" s="3"/>
      <c r="WH204" s="3"/>
      <c r="WI204" s="3"/>
      <c r="WJ204" s="3"/>
      <c r="WK204" s="3"/>
      <c r="WL204" s="3"/>
      <c r="WM204" s="3"/>
      <c r="WN204" s="3"/>
      <c r="WO204" s="3"/>
      <c r="WP204" s="3"/>
      <c r="WQ204" s="3"/>
      <c r="WR204" s="3"/>
      <c r="WS204" s="3"/>
      <c r="WT204" s="3"/>
      <c r="WU204" s="3"/>
      <c r="WV204" s="3"/>
      <c r="WW204" s="3"/>
      <c r="WX204" s="3"/>
      <c r="WY204" s="3"/>
      <c r="WZ204" s="3"/>
      <c r="XA204" s="3"/>
      <c r="XB204" s="3"/>
      <c r="XC204" s="3"/>
      <c r="XD204" s="3"/>
      <c r="XE204" s="3"/>
      <c r="XF204" s="3"/>
      <c r="XG204" s="3"/>
      <c r="XH204" s="3"/>
      <c r="XI204" s="3"/>
      <c r="XJ204" s="3"/>
      <c r="XK204" s="3"/>
      <c r="XL204" s="3"/>
      <c r="XM204" s="3"/>
      <c r="XN204" s="3"/>
      <c r="XO204" s="3"/>
      <c r="XP204" s="3"/>
      <c r="XQ204" s="3"/>
      <c r="XR204" s="3"/>
      <c r="XS204" s="3"/>
      <c r="XT204" s="3"/>
      <c r="XU204" s="3"/>
      <c r="XV204" s="3"/>
      <c r="XW204" s="3"/>
      <c r="XX204" s="3"/>
      <c r="XY204" s="3"/>
      <c r="XZ204" s="3"/>
      <c r="YA204" s="3"/>
      <c r="YB204" s="3"/>
      <c r="YC204" s="3"/>
      <c r="YD204" s="3"/>
      <c r="YE204" s="3"/>
      <c r="YF204" s="3"/>
      <c r="YG204" s="3"/>
      <c r="YH204" s="3"/>
      <c r="YI204" s="3"/>
      <c r="YJ204" s="3"/>
      <c r="YK204" s="3"/>
      <c r="YL204" s="3"/>
      <c r="YM204" s="3"/>
      <c r="YN204" s="3"/>
      <c r="YO204" s="3"/>
      <c r="YP204" s="3"/>
      <c r="YQ204" s="3"/>
      <c r="YR204" s="3"/>
      <c r="YS204" s="3"/>
      <c r="YT204" s="3"/>
      <c r="YU204" s="3"/>
      <c r="YV204" s="3"/>
      <c r="YW204" s="3"/>
      <c r="YX204" s="3"/>
      <c r="YY204" s="3"/>
      <c r="YZ204" s="3"/>
      <c r="ZA204" s="3"/>
      <c r="ZB204" s="3"/>
      <c r="ZC204" s="3"/>
      <c r="ZD204" s="3"/>
      <c r="ZE204" s="3"/>
      <c r="ZF204" s="3"/>
      <c r="ZG204" s="3"/>
      <c r="ZH204" s="3"/>
      <c r="ZI204" s="3"/>
      <c r="ZJ204" s="3"/>
      <c r="ZK204" s="3"/>
      <c r="ZL204" s="3"/>
      <c r="ZM204" s="3"/>
      <c r="ZN204" s="3"/>
      <c r="ZO204" s="3"/>
      <c r="ZP204" s="3"/>
      <c r="ZQ204" s="3"/>
      <c r="ZR204" s="3"/>
      <c r="ZS204" s="3"/>
      <c r="ZT204" s="3"/>
      <c r="ZU204" s="3"/>
      <c r="ZV204" s="3"/>
      <c r="ZW204" s="3"/>
      <c r="ZX204" s="3"/>
      <c r="ZY204" s="3"/>
      <c r="ZZ204" s="3"/>
      <c r="AAA204" s="3"/>
      <c r="AAB204" s="3"/>
      <c r="AAC204" s="3"/>
      <c r="AAD204" s="3"/>
      <c r="AAE204" s="3"/>
      <c r="AAF204" s="3"/>
      <c r="AAG204" s="3"/>
      <c r="AAH204" s="3"/>
      <c r="AAI204" s="3"/>
      <c r="AAJ204" s="3"/>
      <c r="AAK204" s="3"/>
      <c r="AAL204" s="3"/>
      <c r="AAM204" s="3"/>
      <c r="AAN204" s="3"/>
      <c r="AAO204" s="3"/>
      <c r="AAP204" s="3"/>
      <c r="AAQ204" s="3"/>
      <c r="AAR204" s="3"/>
      <c r="AAS204" s="3"/>
      <c r="AAT204" s="3"/>
      <c r="AAU204" s="3"/>
      <c r="AAV204" s="3"/>
      <c r="AAW204" s="3"/>
      <c r="AAX204" s="3"/>
      <c r="AAY204" s="3"/>
      <c r="AAZ204" s="3"/>
      <c r="ABA204" s="3"/>
      <c r="ABB204" s="3"/>
      <c r="ABC204" s="3"/>
      <c r="ABD204" s="3"/>
      <c r="ABE204" s="3"/>
      <c r="ABF204" s="3"/>
      <c r="ABG204" s="3"/>
      <c r="ABH204" s="3"/>
    </row>
  </sheetData>
  <autoFilter ref="A3:V204"/>
  <mergeCells count="11">
    <mergeCell ref="A201:K201"/>
    <mergeCell ref="A202:K202"/>
    <mergeCell ref="A203:K203"/>
    <mergeCell ref="A204:K204"/>
    <mergeCell ref="A1:I1"/>
    <mergeCell ref="J2:V2"/>
    <mergeCell ref="A4:Q4"/>
    <mergeCell ref="A81:K81"/>
    <mergeCell ref="A82:K82"/>
    <mergeCell ref="A83:K83"/>
    <mergeCell ref="A84:Q84"/>
  </mergeCells>
  <pageMargins left="0.70866141732283472" right="0.70866141732283472" top="0.74803149606299213" bottom="0.74803149606299213" header="0.31496062992125984" footer="0.31496062992125984"/>
  <pageSetup paperSize="9" scale="2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90"/>
  <sheetViews>
    <sheetView view="pageBreakPreview" zoomScale="75" zoomScaleNormal="70" zoomScaleSheetLayoutView="75" workbookViewId="0">
      <pane ySplit="2" topLeftCell="A101" activePane="bottomLeft" state="frozen"/>
      <selection activeCell="D283" sqref="D283"/>
      <selection pane="bottomLeft" activeCell="A100" sqref="A100"/>
    </sheetView>
  </sheetViews>
  <sheetFormatPr defaultColWidth="9.140625" defaultRowHeight="12.75" x14ac:dyDescent="0.25"/>
  <cols>
    <col min="1" max="1" width="4.5703125" style="114" customWidth="1"/>
    <col min="2" max="2" width="18.28515625" style="114" customWidth="1"/>
    <col min="3" max="3" width="31" style="113" customWidth="1"/>
    <col min="4" max="4" width="20.7109375" style="6" customWidth="1"/>
    <col min="5" max="5" width="13.7109375" style="6" hidden="1" customWidth="1"/>
    <col min="6" max="6" width="50.85546875" style="115" customWidth="1"/>
    <col min="7" max="7" width="5.5703125" style="114" customWidth="1"/>
    <col min="8" max="8" width="7.85546875" style="114" customWidth="1"/>
    <col min="9" max="9" width="14.140625" style="141" customWidth="1"/>
    <col min="10" max="10" width="17.42578125" style="141" customWidth="1"/>
    <col min="11" max="11" width="10.28515625" style="114" customWidth="1"/>
    <col min="12" max="12" width="15.5703125" style="141" customWidth="1"/>
    <col min="13" max="13" width="16.28515625" style="141" customWidth="1"/>
    <col min="14" max="14" width="54" style="114" customWidth="1"/>
    <col min="15" max="15" width="13.85546875" style="114" customWidth="1"/>
    <col min="16" max="16" width="16.42578125" style="114" customWidth="1"/>
    <col min="17" max="17" width="35.7109375" style="198" customWidth="1"/>
    <col min="18" max="16384" width="9.140625" style="115"/>
  </cols>
  <sheetData>
    <row r="1" spans="1:17" s="114" customFormat="1" ht="70.5" customHeight="1" x14ac:dyDescent="0.25">
      <c r="A1" s="202" t="s">
        <v>461</v>
      </c>
      <c r="B1" s="210" t="s">
        <v>239</v>
      </c>
      <c r="C1" s="201" t="s">
        <v>225</v>
      </c>
      <c r="D1" s="201" t="s">
        <v>2</v>
      </c>
      <c r="E1" s="202" t="s">
        <v>319</v>
      </c>
      <c r="F1" s="201" t="s">
        <v>3</v>
      </c>
      <c r="G1" s="202" t="s">
        <v>4</v>
      </c>
      <c r="H1" s="201" t="s">
        <v>5</v>
      </c>
      <c r="I1" s="203" t="s">
        <v>320</v>
      </c>
      <c r="J1" s="203" t="s">
        <v>321</v>
      </c>
      <c r="K1" s="201" t="s">
        <v>194</v>
      </c>
      <c r="L1" s="204" t="s">
        <v>322</v>
      </c>
      <c r="M1" s="202" t="s">
        <v>323</v>
      </c>
      <c r="N1" s="202" t="s">
        <v>8</v>
      </c>
      <c r="O1" s="201" t="s">
        <v>324</v>
      </c>
      <c r="P1" s="201" t="s">
        <v>9</v>
      </c>
      <c r="Q1" s="201" t="s">
        <v>10</v>
      </c>
    </row>
    <row r="2" spans="1:17" s="114" customFormat="1" x14ac:dyDescent="0.25">
      <c r="A2" s="142">
        <v>1</v>
      </c>
      <c r="B2" s="142"/>
      <c r="C2" s="142">
        <v>2</v>
      </c>
      <c r="D2" s="142">
        <v>3</v>
      </c>
      <c r="E2" s="142">
        <v>4</v>
      </c>
      <c r="F2" s="142">
        <v>5</v>
      </c>
      <c r="G2" s="142">
        <v>6</v>
      </c>
      <c r="H2" s="142">
        <v>7</v>
      </c>
      <c r="I2" s="142">
        <v>8</v>
      </c>
      <c r="J2" s="142">
        <v>9</v>
      </c>
      <c r="K2" s="142">
        <v>10</v>
      </c>
      <c r="L2" s="142">
        <v>11</v>
      </c>
      <c r="M2" s="142">
        <v>12</v>
      </c>
      <c r="N2" s="142">
        <v>13</v>
      </c>
      <c r="O2" s="142">
        <v>14</v>
      </c>
      <c r="P2" s="142">
        <v>15</v>
      </c>
      <c r="Q2" s="142">
        <v>16</v>
      </c>
    </row>
    <row r="3" spans="1:17" s="114" customFormat="1" ht="75.75" customHeight="1" x14ac:dyDescent="0.25">
      <c r="A3" s="256" t="s">
        <v>325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8"/>
    </row>
    <row r="4" spans="1:17" s="117" customFormat="1" x14ac:dyDescent="0.25">
      <c r="A4" s="143" t="s">
        <v>38</v>
      </c>
      <c r="B4" s="116"/>
      <c r="C4" s="116"/>
      <c r="D4" s="116"/>
      <c r="E4" s="116"/>
      <c r="F4" s="116"/>
      <c r="G4" s="116"/>
      <c r="H4" s="116"/>
      <c r="I4" s="134"/>
      <c r="J4" s="134"/>
      <c r="K4" s="116"/>
      <c r="L4" s="134"/>
      <c r="M4" s="134"/>
      <c r="N4" s="116"/>
      <c r="O4" s="116"/>
      <c r="P4" s="116"/>
      <c r="Q4" s="144"/>
    </row>
    <row r="5" spans="1:17" x14ac:dyDescent="0.25">
      <c r="A5" s="118" t="s">
        <v>39</v>
      </c>
      <c r="B5" s="118"/>
      <c r="C5" s="118"/>
      <c r="D5" s="119"/>
      <c r="E5" s="119"/>
      <c r="F5" s="119"/>
      <c r="G5" s="119"/>
      <c r="H5" s="119"/>
      <c r="I5" s="135"/>
      <c r="J5" s="135"/>
      <c r="K5" s="119"/>
      <c r="L5" s="135"/>
      <c r="M5" s="135"/>
      <c r="N5" s="119"/>
      <c r="O5" s="119"/>
      <c r="P5" s="145"/>
      <c r="Q5" s="146"/>
    </row>
    <row r="6" spans="1:17" s="117" customFormat="1" ht="63.75" x14ac:dyDescent="0.25">
      <c r="A6" s="147">
        <v>1</v>
      </c>
      <c r="B6" s="46" t="s">
        <v>248</v>
      </c>
      <c r="C6" s="148" t="s">
        <v>40</v>
      </c>
      <c r="D6" s="149" t="s">
        <v>41</v>
      </c>
      <c r="E6" s="147" t="s">
        <v>326</v>
      </c>
      <c r="F6" s="150" t="s">
        <v>42</v>
      </c>
      <c r="G6" s="69" t="s">
        <v>15</v>
      </c>
      <c r="H6" s="151">
        <v>1</v>
      </c>
      <c r="I6" s="152">
        <v>2626299.2000000002</v>
      </c>
      <c r="J6" s="152">
        <v>2626299.2000000002</v>
      </c>
      <c r="K6" s="153" t="s">
        <v>327</v>
      </c>
      <c r="L6" s="152" t="s">
        <v>18</v>
      </c>
      <c r="M6" s="152">
        <v>2626299.2000000002</v>
      </c>
      <c r="N6" s="42" t="s">
        <v>16</v>
      </c>
      <c r="O6" s="78" t="s">
        <v>43</v>
      </c>
      <c r="P6" s="154" t="s">
        <v>33</v>
      </c>
      <c r="Q6" s="42" t="s">
        <v>328</v>
      </c>
    </row>
    <row r="7" spans="1:17" s="117" customFormat="1" ht="67.5" customHeight="1" x14ac:dyDescent="0.25">
      <c r="A7" s="147">
        <f>A6+1</f>
        <v>2</v>
      </c>
      <c r="B7" s="46" t="s">
        <v>248</v>
      </c>
      <c r="C7" s="148" t="s">
        <v>44</v>
      </c>
      <c r="D7" s="149" t="s">
        <v>41</v>
      </c>
      <c r="E7" s="147" t="s">
        <v>326</v>
      </c>
      <c r="F7" s="150" t="s">
        <v>45</v>
      </c>
      <c r="G7" s="69" t="s">
        <v>15</v>
      </c>
      <c r="H7" s="151">
        <v>1</v>
      </c>
      <c r="I7" s="152">
        <v>1005816.72</v>
      </c>
      <c r="J7" s="152">
        <v>1005816.72</v>
      </c>
      <c r="K7" s="153" t="s">
        <v>327</v>
      </c>
      <c r="L7" s="152" t="s">
        <v>18</v>
      </c>
      <c r="M7" s="152">
        <v>1005816.72</v>
      </c>
      <c r="N7" s="42" t="s">
        <v>16</v>
      </c>
      <c r="O7" s="78" t="s">
        <v>46</v>
      </c>
      <c r="P7" s="154" t="s">
        <v>33</v>
      </c>
      <c r="Q7" s="42" t="s">
        <v>328</v>
      </c>
    </row>
    <row r="8" spans="1:17" s="117" customFormat="1" ht="69" customHeight="1" x14ac:dyDescent="0.25">
      <c r="A8" s="147">
        <f>A7+1</f>
        <v>3</v>
      </c>
      <c r="B8" s="46" t="s">
        <v>248</v>
      </c>
      <c r="C8" s="148" t="s">
        <v>47</v>
      </c>
      <c r="D8" s="149" t="s">
        <v>41</v>
      </c>
      <c r="E8" s="147" t="s">
        <v>326</v>
      </c>
      <c r="F8" s="150" t="s">
        <v>48</v>
      </c>
      <c r="G8" s="69" t="s">
        <v>15</v>
      </c>
      <c r="H8" s="151">
        <v>1</v>
      </c>
      <c r="I8" s="152">
        <v>949938.01</v>
      </c>
      <c r="J8" s="152">
        <v>949938.01</v>
      </c>
      <c r="K8" s="153" t="s">
        <v>327</v>
      </c>
      <c r="L8" s="152" t="s">
        <v>18</v>
      </c>
      <c r="M8" s="152">
        <v>949938.01</v>
      </c>
      <c r="N8" s="42" t="s">
        <v>16</v>
      </c>
      <c r="O8" s="78" t="s">
        <v>49</v>
      </c>
      <c r="P8" s="154" t="s">
        <v>33</v>
      </c>
      <c r="Q8" s="42" t="s">
        <v>328</v>
      </c>
    </row>
    <row r="9" spans="1:17" s="117" customFormat="1" ht="76.5" x14ac:dyDescent="0.25">
      <c r="A9" s="147">
        <f>A8+1</f>
        <v>4</v>
      </c>
      <c r="B9" s="46" t="s">
        <v>248</v>
      </c>
      <c r="C9" s="148" t="s">
        <v>50</v>
      </c>
      <c r="D9" s="149" t="s">
        <v>41</v>
      </c>
      <c r="E9" s="147" t="s">
        <v>326</v>
      </c>
      <c r="F9" s="150" t="s">
        <v>51</v>
      </c>
      <c r="G9" s="69" t="s">
        <v>15</v>
      </c>
      <c r="H9" s="151">
        <v>1</v>
      </c>
      <c r="I9" s="152">
        <v>1005816.72</v>
      </c>
      <c r="J9" s="152">
        <v>1005816.72</v>
      </c>
      <c r="K9" s="153" t="s">
        <v>327</v>
      </c>
      <c r="L9" s="152" t="s">
        <v>18</v>
      </c>
      <c r="M9" s="152">
        <v>1005816.72</v>
      </c>
      <c r="N9" s="42" t="s">
        <v>16</v>
      </c>
      <c r="O9" s="78" t="s">
        <v>52</v>
      </c>
      <c r="P9" s="154" t="s">
        <v>33</v>
      </c>
      <c r="Q9" s="42" t="s">
        <v>328</v>
      </c>
    </row>
    <row r="10" spans="1:17" s="117" customFormat="1" ht="63.75" x14ac:dyDescent="0.25">
      <c r="A10" s="147">
        <f>A9+1</f>
        <v>5</v>
      </c>
      <c r="B10" s="46" t="s">
        <v>248</v>
      </c>
      <c r="C10" s="148" t="s">
        <v>53</v>
      </c>
      <c r="D10" s="149" t="s">
        <v>41</v>
      </c>
      <c r="E10" s="147" t="s">
        <v>326</v>
      </c>
      <c r="F10" s="150" t="s">
        <v>54</v>
      </c>
      <c r="G10" s="69" t="s">
        <v>15</v>
      </c>
      <c r="H10" s="151">
        <v>1</v>
      </c>
      <c r="I10" s="152">
        <v>1620482.49</v>
      </c>
      <c r="J10" s="152">
        <v>1620482.49</v>
      </c>
      <c r="K10" s="153" t="s">
        <v>327</v>
      </c>
      <c r="L10" s="152" t="s">
        <v>18</v>
      </c>
      <c r="M10" s="152">
        <v>1620482.49</v>
      </c>
      <c r="N10" s="42" t="s">
        <v>16</v>
      </c>
      <c r="O10" s="78" t="s">
        <v>55</v>
      </c>
      <c r="P10" s="154" t="s">
        <v>33</v>
      </c>
      <c r="Q10" s="42" t="s">
        <v>328</v>
      </c>
    </row>
    <row r="11" spans="1:17" s="117" customFormat="1" ht="63.75" x14ac:dyDescent="0.25">
      <c r="A11" s="147">
        <f>A10+1</f>
        <v>6</v>
      </c>
      <c r="B11" s="46" t="s">
        <v>248</v>
      </c>
      <c r="C11" s="148" t="s">
        <v>56</v>
      </c>
      <c r="D11" s="149" t="s">
        <v>41</v>
      </c>
      <c r="E11" s="147" t="s">
        <v>326</v>
      </c>
      <c r="F11" s="150" t="s">
        <v>57</v>
      </c>
      <c r="G11" s="69" t="s">
        <v>15</v>
      </c>
      <c r="H11" s="151">
        <v>1</v>
      </c>
      <c r="I11" s="152">
        <v>1341060.05</v>
      </c>
      <c r="J11" s="152">
        <v>1341060.05</v>
      </c>
      <c r="K11" s="153" t="s">
        <v>327</v>
      </c>
      <c r="L11" s="152" t="s">
        <v>18</v>
      </c>
      <c r="M11" s="152">
        <v>1341060.05</v>
      </c>
      <c r="N11" s="42" t="s">
        <v>16</v>
      </c>
      <c r="O11" s="78" t="s">
        <v>58</v>
      </c>
      <c r="P11" s="154" t="s">
        <v>33</v>
      </c>
      <c r="Q11" s="42" t="s">
        <v>328</v>
      </c>
    </row>
    <row r="12" spans="1:17" s="117" customFormat="1" x14ac:dyDescent="0.25">
      <c r="A12" s="143" t="s">
        <v>59</v>
      </c>
      <c r="B12" s="116"/>
      <c r="C12" s="116"/>
      <c r="D12" s="116"/>
      <c r="E12" s="116"/>
      <c r="F12" s="116"/>
      <c r="G12" s="116"/>
      <c r="H12" s="116"/>
      <c r="I12" s="136"/>
      <c r="J12" s="136"/>
      <c r="K12" s="116"/>
      <c r="L12" s="136"/>
      <c r="M12" s="136"/>
      <c r="N12" s="116"/>
      <c r="O12" s="116"/>
      <c r="P12" s="116"/>
      <c r="Q12" s="144"/>
    </row>
    <row r="13" spans="1:17" x14ac:dyDescent="0.25">
      <c r="A13" s="118" t="s">
        <v>60</v>
      </c>
      <c r="B13" s="118"/>
      <c r="C13" s="118"/>
      <c r="D13" s="119"/>
      <c r="E13" s="119"/>
      <c r="F13" s="119"/>
      <c r="G13" s="119"/>
      <c r="H13" s="119"/>
      <c r="I13" s="137"/>
      <c r="J13" s="137"/>
      <c r="K13" s="119"/>
      <c r="L13" s="137"/>
      <c r="M13" s="137"/>
      <c r="N13" s="119"/>
      <c r="O13" s="119"/>
      <c r="P13" s="145"/>
      <c r="Q13" s="146"/>
    </row>
    <row r="14" spans="1:17" s="7" customFormat="1" ht="25.5" x14ac:dyDescent="0.25">
      <c r="A14" s="154">
        <f>A11+1</f>
        <v>7</v>
      </c>
      <c r="B14" s="154" t="s">
        <v>249</v>
      </c>
      <c r="C14" s="155" t="s">
        <v>61</v>
      </c>
      <c r="D14" s="155" t="s">
        <v>62</v>
      </c>
      <c r="E14" s="147" t="s">
        <v>326</v>
      </c>
      <c r="F14" s="42" t="s">
        <v>63</v>
      </c>
      <c r="G14" s="69" t="s">
        <v>15</v>
      </c>
      <c r="H14" s="69">
        <v>7000</v>
      </c>
      <c r="I14" s="132">
        <v>678.2</v>
      </c>
      <c r="J14" s="132">
        <v>4747400</v>
      </c>
      <c r="K14" s="153" t="s">
        <v>327</v>
      </c>
      <c r="L14" s="132" t="s">
        <v>18</v>
      </c>
      <c r="M14" s="132">
        <v>4747400</v>
      </c>
      <c r="N14" s="42" t="s">
        <v>64</v>
      </c>
      <c r="O14" s="78" t="s">
        <v>65</v>
      </c>
      <c r="P14" s="154" t="s">
        <v>33</v>
      </c>
      <c r="Q14" s="42" t="s">
        <v>329</v>
      </c>
    </row>
    <row r="15" spans="1:17" s="117" customFormat="1" x14ac:dyDescent="0.25">
      <c r="A15" s="143" t="s">
        <v>66</v>
      </c>
      <c r="B15" s="116"/>
      <c r="C15" s="116"/>
      <c r="D15" s="116"/>
      <c r="E15" s="116"/>
      <c r="F15" s="116"/>
      <c r="G15" s="116"/>
      <c r="H15" s="116"/>
      <c r="I15" s="136"/>
      <c r="J15" s="136"/>
      <c r="K15" s="116"/>
      <c r="L15" s="136"/>
      <c r="M15" s="136"/>
      <c r="N15" s="116"/>
      <c r="O15" s="116"/>
      <c r="P15" s="116"/>
      <c r="Q15" s="144"/>
    </row>
    <row r="16" spans="1:17" x14ac:dyDescent="0.25">
      <c r="A16" s="118" t="s">
        <v>72</v>
      </c>
      <c r="B16" s="118"/>
      <c r="C16" s="118"/>
      <c r="D16" s="119"/>
      <c r="E16" s="119"/>
      <c r="F16" s="119"/>
      <c r="G16" s="119"/>
      <c r="H16" s="119"/>
      <c r="I16" s="137"/>
      <c r="J16" s="137"/>
      <c r="K16" s="119"/>
      <c r="L16" s="137"/>
      <c r="M16" s="137"/>
      <c r="N16" s="119"/>
      <c r="O16" s="119"/>
      <c r="P16" s="145"/>
      <c r="Q16" s="146"/>
    </row>
    <row r="17" spans="1:17" ht="38.25" x14ac:dyDescent="0.25">
      <c r="A17" s="151">
        <f>A14+1</f>
        <v>8</v>
      </c>
      <c r="B17" s="75" t="s">
        <v>250</v>
      </c>
      <c r="C17" s="155" t="s">
        <v>73</v>
      </c>
      <c r="D17" s="155" t="s">
        <v>74</v>
      </c>
      <c r="E17" s="147" t="s">
        <v>326</v>
      </c>
      <c r="F17" s="54" t="s">
        <v>75</v>
      </c>
      <c r="G17" s="151" t="s">
        <v>15</v>
      </c>
      <c r="H17" s="69">
        <v>125</v>
      </c>
      <c r="I17" s="132">
        <v>3319.46</v>
      </c>
      <c r="J17" s="132">
        <v>414932.5</v>
      </c>
      <c r="K17" s="51">
        <v>0.2</v>
      </c>
      <c r="L17" s="132">
        <v>82986.5</v>
      </c>
      <c r="M17" s="132">
        <v>497919</v>
      </c>
      <c r="N17" s="42" t="s">
        <v>37</v>
      </c>
      <c r="O17" s="69"/>
      <c r="P17" s="154" t="s">
        <v>33</v>
      </c>
      <c r="Q17" s="42" t="s">
        <v>330</v>
      </c>
    </row>
    <row r="18" spans="1:17" x14ac:dyDescent="0.25">
      <c r="A18" s="118" t="s">
        <v>331</v>
      </c>
      <c r="B18" s="118"/>
      <c r="C18" s="118"/>
      <c r="D18" s="119"/>
      <c r="E18" s="119"/>
      <c r="F18" s="119"/>
      <c r="G18" s="119"/>
      <c r="H18" s="119"/>
      <c r="I18" s="137"/>
      <c r="J18" s="137"/>
      <c r="K18" s="119"/>
      <c r="L18" s="137"/>
      <c r="M18" s="137"/>
      <c r="N18" s="119"/>
      <c r="O18" s="119"/>
      <c r="P18" s="145"/>
      <c r="Q18" s="146"/>
    </row>
    <row r="19" spans="1:17" ht="51" x14ac:dyDescent="0.25">
      <c r="A19" s="69">
        <f>A17+1</f>
        <v>9</v>
      </c>
      <c r="B19" s="75" t="s">
        <v>250</v>
      </c>
      <c r="C19" s="156" t="s">
        <v>18</v>
      </c>
      <c r="D19" s="149" t="s">
        <v>67</v>
      </c>
      <c r="E19" s="147" t="s">
        <v>326</v>
      </c>
      <c r="F19" s="54" t="s">
        <v>68</v>
      </c>
      <c r="G19" s="69" t="s">
        <v>15</v>
      </c>
      <c r="H19" s="69">
        <v>1</v>
      </c>
      <c r="I19" s="157">
        <v>1154670.1299999999</v>
      </c>
      <c r="J19" s="157">
        <v>1154670.1299999999</v>
      </c>
      <c r="K19" s="51">
        <v>0.2</v>
      </c>
      <c r="L19" s="157">
        <v>230934.01</v>
      </c>
      <c r="M19" s="157">
        <v>1385604.14</v>
      </c>
      <c r="N19" s="42" t="s">
        <v>37</v>
      </c>
      <c r="O19" s="75"/>
      <c r="P19" s="158" t="s">
        <v>33</v>
      </c>
      <c r="Q19" s="42" t="s">
        <v>18</v>
      </c>
    </row>
    <row r="20" spans="1:17" ht="38.25" x14ac:dyDescent="0.25">
      <c r="A20" s="69">
        <f>A19+1</f>
        <v>10</v>
      </c>
      <c r="B20" s="75" t="s">
        <v>250</v>
      </c>
      <c r="C20" s="156" t="s">
        <v>18</v>
      </c>
      <c r="D20" s="149" t="s">
        <v>67</v>
      </c>
      <c r="E20" s="147" t="s">
        <v>326</v>
      </c>
      <c r="F20" s="54" t="s">
        <v>69</v>
      </c>
      <c r="G20" s="69" t="s">
        <v>15</v>
      </c>
      <c r="H20" s="69">
        <v>1</v>
      </c>
      <c r="I20" s="157">
        <v>711809.88</v>
      </c>
      <c r="J20" s="157">
        <v>711809.88</v>
      </c>
      <c r="K20" s="51">
        <v>0.2</v>
      </c>
      <c r="L20" s="157">
        <v>142361.98000000001</v>
      </c>
      <c r="M20" s="157">
        <v>854171.86</v>
      </c>
      <c r="N20" s="42" t="s">
        <v>37</v>
      </c>
      <c r="O20" s="75"/>
      <c r="P20" s="158" t="s">
        <v>33</v>
      </c>
      <c r="Q20" s="42" t="s">
        <v>18</v>
      </c>
    </row>
    <row r="21" spans="1:17" ht="38.25" x14ac:dyDescent="0.25">
      <c r="A21" s="69">
        <f>A20+1</f>
        <v>11</v>
      </c>
      <c r="B21" s="75" t="s">
        <v>250</v>
      </c>
      <c r="C21" s="156" t="s">
        <v>18</v>
      </c>
      <c r="D21" s="149" t="s">
        <v>67</v>
      </c>
      <c r="E21" s="147" t="s">
        <v>326</v>
      </c>
      <c r="F21" s="54" t="s">
        <v>70</v>
      </c>
      <c r="G21" s="69" t="s">
        <v>15</v>
      </c>
      <c r="H21" s="69">
        <v>1</v>
      </c>
      <c r="I21" s="157">
        <v>474375.13</v>
      </c>
      <c r="J21" s="157">
        <v>474375.13</v>
      </c>
      <c r="K21" s="51">
        <v>0.2</v>
      </c>
      <c r="L21" s="157">
        <v>94875.03</v>
      </c>
      <c r="M21" s="157">
        <v>569250.16</v>
      </c>
      <c r="N21" s="42" t="s">
        <v>37</v>
      </c>
      <c r="O21" s="75"/>
      <c r="P21" s="158" t="s">
        <v>33</v>
      </c>
      <c r="Q21" s="42" t="s">
        <v>18</v>
      </c>
    </row>
    <row r="22" spans="1:17" ht="38.25" x14ac:dyDescent="0.25">
      <c r="A22" s="69">
        <f>A21+1</f>
        <v>12</v>
      </c>
      <c r="B22" s="75" t="s">
        <v>250</v>
      </c>
      <c r="C22" s="100" t="s">
        <v>18</v>
      </c>
      <c r="D22" s="149" t="s">
        <v>67</v>
      </c>
      <c r="E22" s="147" t="s">
        <v>326</v>
      </c>
      <c r="F22" s="54" t="s">
        <v>71</v>
      </c>
      <c r="G22" s="69" t="s">
        <v>15</v>
      </c>
      <c r="H22" s="69">
        <v>1</v>
      </c>
      <c r="I22" s="132">
        <v>474375.13</v>
      </c>
      <c r="J22" s="132">
        <v>474375.13</v>
      </c>
      <c r="K22" s="51">
        <v>0.2</v>
      </c>
      <c r="L22" s="132">
        <v>94875.03</v>
      </c>
      <c r="M22" s="132">
        <v>569250.16</v>
      </c>
      <c r="N22" s="42" t="s">
        <v>37</v>
      </c>
      <c r="O22" s="69"/>
      <c r="P22" s="49" t="s">
        <v>33</v>
      </c>
      <c r="Q22" s="42" t="s">
        <v>18</v>
      </c>
    </row>
    <row r="23" spans="1:17" s="117" customFormat="1" x14ac:dyDescent="0.25">
      <c r="A23" s="22" t="s">
        <v>455</v>
      </c>
      <c r="B23" s="116"/>
      <c r="C23" s="116"/>
      <c r="D23" s="116"/>
      <c r="E23" s="116"/>
      <c r="F23" s="116"/>
      <c r="G23" s="116"/>
      <c r="H23" s="116"/>
      <c r="I23" s="136"/>
      <c r="J23" s="136"/>
      <c r="K23" s="116"/>
      <c r="L23" s="136"/>
      <c r="M23" s="136"/>
      <c r="N23" s="116"/>
      <c r="O23" s="116"/>
      <c r="P23" s="116"/>
      <c r="Q23" s="144"/>
    </row>
    <row r="24" spans="1:17" x14ac:dyDescent="0.25">
      <c r="A24" s="118" t="s">
        <v>332</v>
      </c>
      <c r="B24" s="118"/>
      <c r="C24" s="118"/>
      <c r="D24" s="119"/>
      <c r="E24" s="119"/>
      <c r="F24" s="119"/>
      <c r="G24" s="119"/>
      <c r="H24" s="119"/>
      <c r="I24" s="137"/>
      <c r="J24" s="137"/>
      <c r="K24" s="119"/>
      <c r="L24" s="137"/>
      <c r="M24" s="137"/>
      <c r="N24" s="119"/>
      <c r="O24" s="119"/>
      <c r="P24" s="145"/>
      <c r="Q24" s="146"/>
    </row>
    <row r="25" spans="1:17" s="7" customFormat="1" ht="38.25" x14ac:dyDescent="0.25">
      <c r="A25" s="154">
        <f>A22+1</f>
        <v>13</v>
      </c>
      <c r="B25" s="43" t="s">
        <v>242</v>
      </c>
      <c r="C25" s="42" t="s">
        <v>205</v>
      </c>
      <c r="D25" s="76" t="s">
        <v>14</v>
      </c>
      <c r="E25" s="147" t="s">
        <v>326</v>
      </c>
      <c r="F25" s="54" t="s">
        <v>333</v>
      </c>
      <c r="G25" s="69" t="s">
        <v>15</v>
      </c>
      <c r="H25" s="49">
        <v>1</v>
      </c>
      <c r="I25" s="159">
        <v>11175164.66</v>
      </c>
      <c r="J25" s="159">
        <v>11175164.66</v>
      </c>
      <c r="K25" s="153" t="s">
        <v>327</v>
      </c>
      <c r="L25" s="159" t="s">
        <v>18</v>
      </c>
      <c r="M25" s="159">
        <v>11175164.66</v>
      </c>
      <c r="N25" s="42" t="s">
        <v>16</v>
      </c>
      <c r="O25" s="78" t="s">
        <v>115</v>
      </c>
      <c r="P25" s="154" t="s">
        <v>334</v>
      </c>
      <c r="Q25" s="42" t="s">
        <v>18</v>
      </c>
    </row>
    <row r="26" spans="1:17" s="7" customFormat="1" ht="38.25" x14ac:dyDescent="0.25">
      <c r="A26" s="154">
        <f>A25+1</f>
        <v>14</v>
      </c>
      <c r="B26" s="43" t="s">
        <v>243</v>
      </c>
      <c r="C26" s="42" t="s">
        <v>206</v>
      </c>
      <c r="D26" s="76" t="s">
        <v>14</v>
      </c>
      <c r="E26" s="147" t="s">
        <v>326</v>
      </c>
      <c r="F26" s="54" t="s">
        <v>335</v>
      </c>
      <c r="G26" s="69" t="s">
        <v>15</v>
      </c>
      <c r="H26" s="49">
        <v>1</v>
      </c>
      <c r="I26" s="159">
        <v>7879986.8099999996</v>
      </c>
      <c r="J26" s="159">
        <v>7879986.8099999996</v>
      </c>
      <c r="K26" s="153" t="s">
        <v>327</v>
      </c>
      <c r="L26" s="159" t="s">
        <v>18</v>
      </c>
      <c r="M26" s="159">
        <v>7879986.8099999996</v>
      </c>
      <c r="N26" s="42" t="s">
        <v>16</v>
      </c>
      <c r="O26" s="78" t="s">
        <v>116</v>
      </c>
      <c r="P26" s="154" t="s">
        <v>334</v>
      </c>
      <c r="Q26" s="42" t="s">
        <v>18</v>
      </c>
    </row>
    <row r="27" spans="1:17" s="117" customFormat="1" x14ac:dyDescent="0.25">
      <c r="A27" s="143" t="s">
        <v>76</v>
      </c>
      <c r="B27" s="116"/>
      <c r="C27" s="116"/>
      <c r="D27" s="116"/>
      <c r="E27" s="116"/>
      <c r="F27" s="116"/>
      <c r="G27" s="116"/>
      <c r="H27" s="116"/>
      <c r="I27" s="136"/>
      <c r="J27" s="136"/>
      <c r="K27" s="116"/>
      <c r="L27" s="136"/>
      <c r="M27" s="136"/>
      <c r="N27" s="116"/>
      <c r="O27" s="116"/>
      <c r="P27" s="116"/>
      <c r="Q27" s="144"/>
    </row>
    <row r="28" spans="1:17" x14ac:dyDescent="0.25">
      <c r="A28" s="118" t="s">
        <v>336</v>
      </c>
      <c r="B28" s="118"/>
      <c r="C28" s="118"/>
      <c r="D28" s="119"/>
      <c r="E28" s="119"/>
      <c r="F28" s="119"/>
      <c r="G28" s="119"/>
      <c r="H28" s="119"/>
      <c r="I28" s="137"/>
      <c r="J28" s="137"/>
      <c r="K28" s="119"/>
      <c r="L28" s="137"/>
      <c r="M28" s="137"/>
      <c r="N28" s="119"/>
      <c r="O28" s="119"/>
      <c r="P28" s="145"/>
      <c r="Q28" s="146"/>
    </row>
    <row r="29" spans="1:17" s="7" customFormat="1" ht="63.75" x14ac:dyDescent="0.25">
      <c r="A29" s="154">
        <f>A26+1</f>
        <v>15</v>
      </c>
      <c r="B29" s="43" t="s">
        <v>251</v>
      </c>
      <c r="C29" s="149" t="s">
        <v>337</v>
      </c>
      <c r="D29" s="149" t="s">
        <v>77</v>
      </c>
      <c r="E29" s="147" t="s">
        <v>326</v>
      </c>
      <c r="F29" s="120" t="s">
        <v>338</v>
      </c>
      <c r="G29" s="151" t="s">
        <v>15</v>
      </c>
      <c r="H29" s="151">
        <v>1</v>
      </c>
      <c r="I29" s="152">
        <v>23617334.370000001</v>
      </c>
      <c r="J29" s="152">
        <v>23617334.370000001</v>
      </c>
      <c r="K29" s="153" t="s">
        <v>327</v>
      </c>
      <c r="L29" s="152" t="s">
        <v>18</v>
      </c>
      <c r="M29" s="152">
        <v>23617334.370000001</v>
      </c>
      <c r="N29" s="42" t="s">
        <v>16</v>
      </c>
      <c r="O29" s="78" t="s">
        <v>339</v>
      </c>
      <c r="P29" s="154" t="s">
        <v>33</v>
      </c>
      <c r="Q29" s="160" t="s">
        <v>18</v>
      </c>
    </row>
    <row r="30" spans="1:17" s="7" customFormat="1" ht="38.25" x14ac:dyDescent="0.25">
      <c r="A30" s="154">
        <f>A29+1</f>
        <v>16</v>
      </c>
      <c r="B30" s="43" t="s">
        <v>251</v>
      </c>
      <c r="C30" s="42" t="s">
        <v>78</v>
      </c>
      <c r="D30" s="149" t="s">
        <v>77</v>
      </c>
      <c r="E30" s="147" t="s">
        <v>326</v>
      </c>
      <c r="F30" s="120" t="s">
        <v>340</v>
      </c>
      <c r="G30" s="69" t="s">
        <v>15</v>
      </c>
      <c r="H30" s="69">
        <v>1</v>
      </c>
      <c r="I30" s="132">
        <v>2981800</v>
      </c>
      <c r="J30" s="132">
        <v>2981800</v>
      </c>
      <c r="K30" s="51">
        <v>0.2</v>
      </c>
      <c r="L30" s="132">
        <v>596360</v>
      </c>
      <c r="M30" s="132">
        <v>3578160</v>
      </c>
      <c r="N30" s="42" t="s">
        <v>37</v>
      </c>
      <c r="O30" s="69"/>
      <c r="P30" s="154" t="s">
        <v>33</v>
      </c>
      <c r="Q30" s="42" t="s">
        <v>18</v>
      </c>
    </row>
    <row r="31" spans="1:17" s="117" customFormat="1" x14ac:dyDescent="0.25">
      <c r="A31" s="143" t="s">
        <v>79</v>
      </c>
      <c r="B31" s="116"/>
      <c r="C31" s="116"/>
      <c r="D31" s="116"/>
      <c r="E31" s="116"/>
      <c r="F31" s="116"/>
      <c r="G31" s="116"/>
      <c r="H31" s="116"/>
      <c r="I31" s="136"/>
      <c r="J31" s="136"/>
      <c r="K31" s="116"/>
      <c r="L31" s="136"/>
      <c r="M31" s="136"/>
      <c r="N31" s="116"/>
      <c r="O31" s="116"/>
      <c r="P31" s="116"/>
      <c r="Q31" s="144"/>
    </row>
    <row r="32" spans="1:17" x14ac:dyDescent="0.25">
      <c r="A32" s="118" t="s">
        <v>80</v>
      </c>
      <c r="B32" s="118"/>
      <c r="C32" s="118"/>
      <c r="D32" s="119"/>
      <c r="E32" s="119"/>
      <c r="F32" s="119"/>
      <c r="G32" s="119"/>
      <c r="H32" s="119"/>
      <c r="I32" s="137"/>
      <c r="J32" s="137"/>
      <c r="K32" s="119"/>
      <c r="L32" s="137"/>
      <c r="M32" s="137"/>
      <c r="N32" s="119"/>
      <c r="O32" s="119"/>
      <c r="P32" s="145"/>
      <c r="Q32" s="146"/>
    </row>
    <row r="33" spans="1:17" ht="51" x14ac:dyDescent="0.25">
      <c r="A33" s="147">
        <f>A30+1</f>
        <v>17</v>
      </c>
      <c r="B33" s="43" t="s">
        <v>252</v>
      </c>
      <c r="C33" s="149" t="s">
        <v>81</v>
      </c>
      <c r="D33" s="161" t="s">
        <v>27</v>
      </c>
      <c r="E33" s="147" t="s">
        <v>326</v>
      </c>
      <c r="F33" s="54" t="s">
        <v>341</v>
      </c>
      <c r="G33" s="69" t="s">
        <v>15</v>
      </c>
      <c r="H33" s="151">
        <v>19</v>
      </c>
      <c r="I33" s="152">
        <v>102102</v>
      </c>
      <c r="J33" s="152">
        <v>1939938</v>
      </c>
      <c r="K33" s="51">
        <v>0.2</v>
      </c>
      <c r="L33" s="152">
        <v>387987.6</v>
      </c>
      <c r="M33" s="152">
        <v>2327925.6</v>
      </c>
      <c r="N33" s="42" t="s">
        <v>37</v>
      </c>
      <c r="O33" s="151"/>
      <c r="P33" s="147" t="s">
        <v>33</v>
      </c>
      <c r="Q33" s="160" t="s">
        <v>82</v>
      </c>
    </row>
    <row r="34" spans="1:17" s="7" customFormat="1" ht="38.25" x14ac:dyDescent="0.25">
      <c r="A34" s="154">
        <f>A33+1</f>
        <v>18</v>
      </c>
      <c r="B34" s="43" t="s">
        <v>252</v>
      </c>
      <c r="C34" s="42" t="s">
        <v>81</v>
      </c>
      <c r="D34" s="76" t="s">
        <v>27</v>
      </c>
      <c r="E34" s="147" t="s">
        <v>326</v>
      </c>
      <c r="F34" s="54" t="s">
        <v>342</v>
      </c>
      <c r="G34" s="69" t="s">
        <v>15</v>
      </c>
      <c r="H34" s="151">
        <v>1</v>
      </c>
      <c r="I34" s="152">
        <v>329718.17</v>
      </c>
      <c r="J34" s="152">
        <v>329718.17</v>
      </c>
      <c r="K34" s="51">
        <v>0.2</v>
      </c>
      <c r="L34" s="152">
        <v>65943.63</v>
      </c>
      <c r="M34" s="152">
        <v>395661.8</v>
      </c>
      <c r="N34" s="42" t="s">
        <v>37</v>
      </c>
      <c r="O34" s="151"/>
      <c r="P34" s="154" t="s">
        <v>33</v>
      </c>
      <c r="Q34" s="42" t="s">
        <v>83</v>
      </c>
    </row>
    <row r="35" spans="1:17" s="117" customFormat="1" x14ac:dyDescent="0.25">
      <c r="A35" s="143" t="s">
        <v>84</v>
      </c>
      <c r="B35" s="116"/>
      <c r="C35" s="116"/>
      <c r="D35" s="116"/>
      <c r="E35" s="116"/>
      <c r="F35" s="116"/>
      <c r="G35" s="116"/>
      <c r="H35" s="116"/>
      <c r="I35" s="136"/>
      <c r="J35" s="136"/>
      <c r="K35" s="116"/>
      <c r="L35" s="136"/>
      <c r="M35" s="136"/>
      <c r="N35" s="116"/>
      <c r="O35" s="116"/>
      <c r="P35" s="116"/>
      <c r="Q35" s="144"/>
    </row>
    <row r="36" spans="1:17" x14ac:dyDescent="0.25">
      <c r="A36" s="118" t="s">
        <v>343</v>
      </c>
      <c r="B36" s="118"/>
      <c r="C36" s="118"/>
      <c r="D36" s="119"/>
      <c r="E36" s="119"/>
      <c r="F36" s="119"/>
      <c r="G36" s="119"/>
      <c r="H36" s="119"/>
      <c r="I36" s="137"/>
      <c r="J36" s="137"/>
      <c r="K36" s="119"/>
      <c r="L36" s="137"/>
      <c r="M36" s="137"/>
      <c r="N36" s="119"/>
      <c r="O36" s="119"/>
      <c r="P36" s="145"/>
      <c r="Q36" s="146"/>
    </row>
    <row r="37" spans="1:17" ht="38.25" x14ac:dyDescent="0.25">
      <c r="A37" s="154">
        <f>A34+1</f>
        <v>19</v>
      </c>
      <c r="B37" s="43" t="s">
        <v>253</v>
      </c>
      <c r="C37" s="42" t="s">
        <v>81</v>
      </c>
      <c r="D37" s="76" t="s">
        <v>27</v>
      </c>
      <c r="E37" s="147" t="s">
        <v>326</v>
      </c>
      <c r="F37" s="54" t="s">
        <v>85</v>
      </c>
      <c r="G37" s="69" t="s">
        <v>15</v>
      </c>
      <c r="H37" s="151">
        <v>1</v>
      </c>
      <c r="I37" s="152">
        <v>51051</v>
      </c>
      <c r="J37" s="152">
        <v>51051</v>
      </c>
      <c r="K37" s="51">
        <v>0.2</v>
      </c>
      <c r="L37" s="152">
        <v>10210.200000000001</v>
      </c>
      <c r="M37" s="152">
        <v>61261.2</v>
      </c>
      <c r="N37" s="42" t="s">
        <v>37</v>
      </c>
      <c r="O37" s="151"/>
      <c r="P37" s="154" t="s">
        <v>33</v>
      </c>
      <c r="Q37" s="42" t="s">
        <v>86</v>
      </c>
    </row>
    <row r="38" spans="1:17" ht="38.25" x14ac:dyDescent="0.25">
      <c r="A38" s="154">
        <f>A37+1</f>
        <v>20</v>
      </c>
      <c r="B38" s="43" t="s">
        <v>253</v>
      </c>
      <c r="C38" s="42" t="s">
        <v>81</v>
      </c>
      <c r="D38" s="76" t="s">
        <v>27</v>
      </c>
      <c r="E38" s="147" t="s">
        <v>326</v>
      </c>
      <c r="F38" s="54" t="s">
        <v>87</v>
      </c>
      <c r="G38" s="69" t="s">
        <v>15</v>
      </c>
      <c r="H38" s="151">
        <v>1</v>
      </c>
      <c r="I38" s="152">
        <v>329718.17</v>
      </c>
      <c r="J38" s="152">
        <v>329718.17</v>
      </c>
      <c r="K38" s="51">
        <v>0.2</v>
      </c>
      <c r="L38" s="152">
        <v>65943.63</v>
      </c>
      <c r="M38" s="152">
        <v>395661.8</v>
      </c>
      <c r="N38" s="42" t="s">
        <v>37</v>
      </c>
      <c r="O38" s="151"/>
      <c r="P38" s="154" t="s">
        <v>33</v>
      </c>
      <c r="Q38" s="42" t="s">
        <v>88</v>
      </c>
    </row>
    <row r="39" spans="1:17" ht="38.25" x14ac:dyDescent="0.25">
      <c r="A39" s="154">
        <f>A38+1</f>
        <v>21</v>
      </c>
      <c r="B39" s="43" t="s">
        <v>253</v>
      </c>
      <c r="C39" s="42" t="s">
        <v>89</v>
      </c>
      <c r="D39" s="76" t="s">
        <v>27</v>
      </c>
      <c r="E39" s="147" t="s">
        <v>326</v>
      </c>
      <c r="F39" s="54" t="s">
        <v>90</v>
      </c>
      <c r="G39" s="69" t="s">
        <v>15</v>
      </c>
      <c r="H39" s="151">
        <v>3000</v>
      </c>
      <c r="I39" s="152">
        <v>509.66</v>
      </c>
      <c r="J39" s="152">
        <v>1528980</v>
      </c>
      <c r="K39" s="51">
        <v>0.2</v>
      </c>
      <c r="L39" s="152">
        <v>305796</v>
      </c>
      <c r="M39" s="152">
        <v>1834776</v>
      </c>
      <c r="N39" s="42" t="s">
        <v>37</v>
      </c>
      <c r="O39" s="151"/>
      <c r="P39" s="154" t="s">
        <v>33</v>
      </c>
      <c r="Q39" s="42" t="s">
        <v>18</v>
      </c>
    </row>
    <row r="40" spans="1:17" s="117" customFormat="1" x14ac:dyDescent="0.25">
      <c r="A40" s="143" t="s">
        <v>24</v>
      </c>
      <c r="B40" s="116"/>
      <c r="C40" s="116"/>
      <c r="D40" s="116"/>
      <c r="E40" s="116"/>
      <c r="F40" s="116"/>
      <c r="G40" s="116"/>
      <c r="H40" s="116"/>
      <c r="I40" s="136"/>
      <c r="J40" s="136"/>
      <c r="K40" s="116"/>
      <c r="L40" s="136"/>
      <c r="M40" s="136"/>
      <c r="N40" s="116"/>
      <c r="O40" s="116"/>
      <c r="P40" s="116"/>
      <c r="Q40" s="144"/>
    </row>
    <row r="41" spans="1:17" x14ac:dyDescent="0.25">
      <c r="A41" s="118" t="s">
        <v>25</v>
      </c>
      <c r="B41" s="118"/>
      <c r="C41" s="118"/>
      <c r="D41" s="119"/>
      <c r="E41" s="119"/>
      <c r="F41" s="119"/>
      <c r="G41" s="119"/>
      <c r="H41" s="119"/>
      <c r="I41" s="137"/>
      <c r="J41" s="137"/>
      <c r="K41" s="119"/>
      <c r="L41" s="137"/>
      <c r="M41" s="137"/>
      <c r="N41" s="119"/>
      <c r="O41" s="119"/>
      <c r="P41" s="145"/>
      <c r="Q41" s="146"/>
    </row>
    <row r="42" spans="1:17" s="7" customFormat="1" ht="38.25" x14ac:dyDescent="0.25">
      <c r="A42" s="154">
        <f>A39+1</f>
        <v>22</v>
      </c>
      <c r="B42" s="46" t="s">
        <v>255</v>
      </c>
      <c r="C42" s="42" t="s">
        <v>26</v>
      </c>
      <c r="D42" s="54" t="s">
        <v>27</v>
      </c>
      <c r="E42" s="147" t="s">
        <v>326</v>
      </c>
      <c r="F42" s="54" t="s">
        <v>28</v>
      </c>
      <c r="G42" s="69" t="s">
        <v>15</v>
      </c>
      <c r="H42" s="151">
        <v>5</v>
      </c>
      <c r="I42" s="152">
        <v>3956.82</v>
      </c>
      <c r="J42" s="152">
        <v>19784.099999999999</v>
      </c>
      <c r="K42" s="153" t="s">
        <v>327</v>
      </c>
      <c r="L42" s="152" t="s">
        <v>18</v>
      </c>
      <c r="M42" s="152">
        <v>19784.099999999999</v>
      </c>
      <c r="N42" s="42" t="s">
        <v>16</v>
      </c>
      <c r="O42" s="78" t="s">
        <v>29</v>
      </c>
      <c r="P42" s="154" t="s">
        <v>207</v>
      </c>
      <c r="Q42" s="42" t="s">
        <v>344</v>
      </c>
    </row>
    <row r="43" spans="1:17" s="117" customFormat="1" x14ac:dyDescent="0.25">
      <c r="A43" s="143" t="s">
        <v>91</v>
      </c>
      <c r="B43" s="116"/>
      <c r="C43" s="116"/>
      <c r="D43" s="116"/>
      <c r="E43" s="116"/>
      <c r="F43" s="116"/>
      <c r="G43" s="116"/>
      <c r="H43" s="116"/>
      <c r="I43" s="136"/>
      <c r="J43" s="136"/>
      <c r="K43" s="116"/>
      <c r="L43" s="136"/>
      <c r="M43" s="136"/>
      <c r="N43" s="116"/>
      <c r="O43" s="116"/>
      <c r="P43" s="116"/>
      <c r="Q43" s="144"/>
    </row>
    <row r="44" spans="1:17" x14ac:dyDescent="0.25">
      <c r="A44" s="118" t="s">
        <v>92</v>
      </c>
      <c r="B44" s="118"/>
      <c r="C44" s="118"/>
      <c r="D44" s="119"/>
      <c r="E44" s="119"/>
      <c r="F44" s="119"/>
      <c r="G44" s="119"/>
      <c r="H44" s="119"/>
      <c r="I44" s="137"/>
      <c r="J44" s="137"/>
      <c r="K44" s="119"/>
      <c r="L44" s="137"/>
      <c r="M44" s="137"/>
      <c r="N44" s="119"/>
      <c r="O44" s="119"/>
      <c r="P44" s="145"/>
      <c r="Q44" s="146"/>
    </row>
    <row r="45" spans="1:17" s="7" customFormat="1" ht="38.25" x14ac:dyDescent="0.25">
      <c r="A45" s="147">
        <f>A42+1</f>
        <v>23</v>
      </c>
      <c r="B45" s="43" t="s">
        <v>254</v>
      </c>
      <c r="C45" s="149" t="s">
        <v>81</v>
      </c>
      <c r="D45" s="161" t="s">
        <v>27</v>
      </c>
      <c r="E45" s="147" t="s">
        <v>326</v>
      </c>
      <c r="F45" s="54" t="s">
        <v>93</v>
      </c>
      <c r="G45" s="69" t="s">
        <v>15</v>
      </c>
      <c r="H45" s="151">
        <v>2</v>
      </c>
      <c r="I45" s="152">
        <v>51051</v>
      </c>
      <c r="J45" s="152">
        <v>102102</v>
      </c>
      <c r="K45" s="51">
        <v>0.2</v>
      </c>
      <c r="L45" s="152">
        <v>20420.400000000001</v>
      </c>
      <c r="M45" s="152">
        <v>122522.4</v>
      </c>
      <c r="N45" s="42" t="s">
        <v>37</v>
      </c>
      <c r="O45" s="151"/>
      <c r="P45" s="147" t="s">
        <v>33</v>
      </c>
      <c r="Q45" s="160" t="s">
        <v>94</v>
      </c>
    </row>
    <row r="46" spans="1:17" s="7" customFormat="1" ht="38.25" x14ac:dyDescent="0.25">
      <c r="A46" s="147">
        <f>A45+1</f>
        <v>24</v>
      </c>
      <c r="B46" s="43" t="s">
        <v>254</v>
      </c>
      <c r="C46" s="149" t="s">
        <v>81</v>
      </c>
      <c r="D46" s="161" t="s">
        <v>27</v>
      </c>
      <c r="E46" s="147" t="s">
        <v>326</v>
      </c>
      <c r="F46" s="54" t="s">
        <v>95</v>
      </c>
      <c r="G46" s="69" t="s">
        <v>15</v>
      </c>
      <c r="H46" s="151">
        <v>4</v>
      </c>
      <c r="I46" s="152">
        <v>329718.17</v>
      </c>
      <c r="J46" s="152">
        <v>1318872.68</v>
      </c>
      <c r="K46" s="51">
        <v>0.2</v>
      </c>
      <c r="L46" s="152">
        <v>263774.53999999998</v>
      </c>
      <c r="M46" s="152">
        <v>1582647.22</v>
      </c>
      <c r="N46" s="42" t="s">
        <v>37</v>
      </c>
      <c r="O46" s="151"/>
      <c r="P46" s="147" t="s">
        <v>33</v>
      </c>
      <c r="Q46" s="160" t="s">
        <v>345</v>
      </c>
    </row>
    <row r="47" spans="1:17" s="7" customFormat="1" ht="38.25" x14ac:dyDescent="0.25">
      <c r="A47" s="147">
        <f>A46+1</f>
        <v>25</v>
      </c>
      <c r="B47" s="43" t="s">
        <v>254</v>
      </c>
      <c r="C47" s="149" t="s">
        <v>81</v>
      </c>
      <c r="D47" s="161" t="s">
        <v>27</v>
      </c>
      <c r="E47" s="147" t="s">
        <v>326</v>
      </c>
      <c r="F47" s="54" t="s">
        <v>96</v>
      </c>
      <c r="G47" s="69" t="s">
        <v>15</v>
      </c>
      <c r="H47" s="151">
        <v>4</v>
      </c>
      <c r="I47" s="152">
        <v>16805.169999999998</v>
      </c>
      <c r="J47" s="152">
        <v>67220.679999999993</v>
      </c>
      <c r="K47" s="51">
        <v>0.2</v>
      </c>
      <c r="L47" s="152">
        <v>13444.14</v>
      </c>
      <c r="M47" s="152">
        <v>80664.820000000007</v>
      </c>
      <c r="N47" s="42" t="s">
        <v>37</v>
      </c>
      <c r="O47" s="151"/>
      <c r="P47" s="147" t="s">
        <v>33</v>
      </c>
      <c r="Q47" s="160" t="s">
        <v>97</v>
      </c>
    </row>
    <row r="48" spans="1:17" s="117" customFormat="1" x14ac:dyDescent="0.25">
      <c r="A48" s="143" t="s">
        <v>98</v>
      </c>
      <c r="B48" s="116"/>
      <c r="C48" s="116"/>
      <c r="D48" s="116"/>
      <c r="E48" s="116"/>
      <c r="F48" s="116"/>
      <c r="G48" s="116"/>
      <c r="H48" s="116"/>
      <c r="I48" s="136"/>
      <c r="J48" s="136"/>
      <c r="K48" s="116"/>
      <c r="L48" s="136"/>
      <c r="M48" s="136"/>
      <c r="N48" s="116"/>
      <c r="O48" s="116"/>
      <c r="P48" s="116"/>
      <c r="Q48" s="144"/>
    </row>
    <row r="49" spans="1:17" x14ac:dyDescent="0.25">
      <c r="A49" s="118" t="s">
        <v>60</v>
      </c>
      <c r="B49" s="118"/>
      <c r="C49" s="118"/>
      <c r="D49" s="119"/>
      <c r="E49" s="119"/>
      <c r="F49" s="119"/>
      <c r="G49" s="119"/>
      <c r="H49" s="119"/>
      <c r="I49" s="137"/>
      <c r="J49" s="137"/>
      <c r="K49" s="119"/>
      <c r="L49" s="137"/>
      <c r="M49" s="137"/>
      <c r="N49" s="119"/>
      <c r="O49" s="119"/>
      <c r="P49" s="145"/>
      <c r="Q49" s="146"/>
    </row>
    <row r="50" spans="1:17" ht="38.25" customHeight="1" x14ac:dyDescent="0.25">
      <c r="A50" s="154">
        <f>A47+1</f>
        <v>26</v>
      </c>
      <c r="B50" s="60" t="s">
        <v>257</v>
      </c>
      <c r="C50" s="100" t="s">
        <v>99</v>
      </c>
      <c r="D50" s="100" t="s">
        <v>100</v>
      </c>
      <c r="E50" s="147" t="s">
        <v>326</v>
      </c>
      <c r="F50" s="42" t="s">
        <v>101</v>
      </c>
      <c r="G50" s="69" t="s">
        <v>15</v>
      </c>
      <c r="H50" s="69">
        <v>2</v>
      </c>
      <c r="I50" s="132">
        <v>593037.37</v>
      </c>
      <c r="J50" s="132">
        <v>1186074.74</v>
      </c>
      <c r="K50" s="153" t="s">
        <v>327</v>
      </c>
      <c r="L50" s="132" t="s">
        <v>18</v>
      </c>
      <c r="M50" s="132">
        <v>1186074.74</v>
      </c>
      <c r="N50" s="42" t="s">
        <v>16</v>
      </c>
      <c r="O50" s="78" t="s">
        <v>102</v>
      </c>
      <c r="P50" s="154" t="s">
        <v>33</v>
      </c>
      <c r="Q50" s="42" t="s">
        <v>18</v>
      </c>
    </row>
    <row r="51" spans="1:17" ht="38.25" customHeight="1" x14ac:dyDescent="0.25">
      <c r="A51" s="154">
        <f>A50+1</f>
        <v>27</v>
      </c>
      <c r="B51" s="60" t="s">
        <v>257</v>
      </c>
      <c r="C51" s="100" t="s">
        <v>103</v>
      </c>
      <c r="D51" s="100" t="s">
        <v>100</v>
      </c>
      <c r="E51" s="147" t="s">
        <v>326</v>
      </c>
      <c r="F51" s="42" t="s">
        <v>104</v>
      </c>
      <c r="G51" s="69" t="s">
        <v>15</v>
      </c>
      <c r="H51" s="69">
        <v>2</v>
      </c>
      <c r="I51" s="132">
        <v>456182.59</v>
      </c>
      <c r="J51" s="132">
        <v>912365.18</v>
      </c>
      <c r="K51" s="153" t="s">
        <v>327</v>
      </c>
      <c r="L51" s="132" t="s">
        <v>18</v>
      </c>
      <c r="M51" s="132">
        <v>912365.18</v>
      </c>
      <c r="N51" s="42" t="s">
        <v>16</v>
      </c>
      <c r="O51" s="78" t="s">
        <v>102</v>
      </c>
      <c r="P51" s="154" t="s">
        <v>33</v>
      </c>
      <c r="Q51" s="42" t="s">
        <v>18</v>
      </c>
    </row>
    <row r="52" spans="1:17" ht="38.25" customHeight="1" x14ac:dyDescent="0.25">
      <c r="A52" s="154">
        <f>A51+1</f>
        <v>28</v>
      </c>
      <c r="B52" s="60" t="s">
        <v>257</v>
      </c>
      <c r="C52" s="100" t="s">
        <v>105</v>
      </c>
      <c r="D52" s="100" t="s">
        <v>100</v>
      </c>
      <c r="E52" s="147" t="s">
        <v>326</v>
      </c>
      <c r="F52" s="42" t="s">
        <v>106</v>
      </c>
      <c r="G52" s="69" t="s">
        <v>15</v>
      </c>
      <c r="H52" s="69">
        <v>2</v>
      </c>
      <c r="I52" s="132">
        <v>118603.81</v>
      </c>
      <c r="J52" s="132">
        <v>237207.62</v>
      </c>
      <c r="K52" s="153" t="s">
        <v>327</v>
      </c>
      <c r="L52" s="132" t="s">
        <v>18</v>
      </c>
      <c r="M52" s="132">
        <v>237207.62</v>
      </c>
      <c r="N52" s="42" t="s">
        <v>16</v>
      </c>
      <c r="O52" s="78" t="s">
        <v>107</v>
      </c>
      <c r="P52" s="154" t="s">
        <v>33</v>
      </c>
      <c r="Q52" s="42" t="s">
        <v>18</v>
      </c>
    </row>
    <row r="53" spans="1:17" x14ac:dyDescent="0.25">
      <c r="A53" s="118" t="s">
        <v>108</v>
      </c>
      <c r="B53" s="118"/>
      <c r="C53" s="118"/>
      <c r="D53" s="119"/>
      <c r="E53" s="119"/>
      <c r="F53" s="119"/>
      <c r="G53" s="119"/>
      <c r="H53" s="119"/>
      <c r="I53" s="137"/>
      <c r="J53" s="137"/>
      <c r="K53" s="119"/>
      <c r="L53" s="137"/>
      <c r="M53" s="137"/>
      <c r="N53" s="119"/>
      <c r="O53" s="119"/>
      <c r="P53" s="145"/>
      <c r="Q53" s="146"/>
    </row>
    <row r="54" spans="1:17" ht="38.25" customHeight="1" x14ac:dyDescent="0.25">
      <c r="A54" s="154">
        <f>A52+1</f>
        <v>29</v>
      </c>
      <c r="B54" s="60" t="s">
        <v>257</v>
      </c>
      <c r="C54" s="100" t="s">
        <v>109</v>
      </c>
      <c r="D54" s="100" t="s">
        <v>100</v>
      </c>
      <c r="E54" s="147" t="s">
        <v>326</v>
      </c>
      <c r="F54" s="42" t="s">
        <v>110</v>
      </c>
      <c r="G54" s="69" t="s">
        <v>15</v>
      </c>
      <c r="H54" s="69">
        <v>1</v>
      </c>
      <c r="I54" s="132">
        <v>133934.99</v>
      </c>
      <c r="J54" s="132">
        <v>133934.99</v>
      </c>
      <c r="K54" s="153" t="s">
        <v>327</v>
      </c>
      <c r="L54" s="132" t="s">
        <v>18</v>
      </c>
      <c r="M54" s="132">
        <v>133934.99</v>
      </c>
      <c r="N54" s="42" t="s">
        <v>16</v>
      </c>
      <c r="O54" s="78" t="s">
        <v>102</v>
      </c>
      <c r="P54" s="154" t="s">
        <v>33</v>
      </c>
      <c r="Q54" s="42" t="s">
        <v>18</v>
      </c>
    </row>
    <row r="55" spans="1:17" ht="38.25" customHeight="1" x14ac:dyDescent="0.25">
      <c r="A55" s="154">
        <f>A54+1</f>
        <v>30</v>
      </c>
      <c r="B55" s="60" t="s">
        <v>257</v>
      </c>
      <c r="C55" s="100" t="s">
        <v>111</v>
      </c>
      <c r="D55" s="100" t="s">
        <v>100</v>
      </c>
      <c r="E55" s="147" t="s">
        <v>326</v>
      </c>
      <c r="F55" s="42" t="s">
        <v>112</v>
      </c>
      <c r="G55" s="69" t="s">
        <v>15</v>
      </c>
      <c r="H55" s="69">
        <v>1</v>
      </c>
      <c r="I55" s="132">
        <v>103025.51</v>
      </c>
      <c r="J55" s="132">
        <v>103025.51</v>
      </c>
      <c r="K55" s="153" t="s">
        <v>327</v>
      </c>
      <c r="L55" s="132" t="s">
        <v>18</v>
      </c>
      <c r="M55" s="132">
        <v>103025.51</v>
      </c>
      <c r="N55" s="42" t="s">
        <v>16</v>
      </c>
      <c r="O55" s="78" t="s">
        <v>102</v>
      </c>
      <c r="P55" s="154" t="s">
        <v>33</v>
      </c>
      <c r="Q55" s="42" t="s">
        <v>18</v>
      </c>
    </row>
    <row r="56" spans="1:17" ht="38.25" x14ac:dyDescent="0.25">
      <c r="A56" s="154">
        <f>A55+1</f>
        <v>31</v>
      </c>
      <c r="B56" s="60" t="s">
        <v>257</v>
      </c>
      <c r="C56" s="100" t="s">
        <v>113</v>
      </c>
      <c r="D56" s="100" t="s">
        <v>100</v>
      </c>
      <c r="E56" s="147" t="s">
        <v>326</v>
      </c>
      <c r="F56" s="42" t="s">
        <v>114</v>
      </c>
      <c r="G56" s="69" t="s">
        <v>15</v>
      </c>
      <c r="H56" s="69">
        <v>1</v>
      </c>
      <c r="I56" s="132">
        <v>26790.66</v>
      </c>
      <c r="J56" s="132">
        <v>26790.66</v>
      </c>
      <c r="K56" s="153" t="s">
        <v>327</v>
      </c>
      <c r="L56" s="132" t="s">
        <v>18</v>
      </c>
      <c r="M56" s="132">
        <v>26790.66</v>
      </c>
      <c r="N56" s="42" t="s">
        <v>16</v>
      </c>
      <c r="O56" s="78" t="s">
        <v>107</v>
      </c>
      <c r="P56" s="154" t="s">
        <v>33</v>
      </c>
      <c r="Q56" s="42" t="s">
        <v>18</v>
      </c>
    </row>
    <row r="57" spans="1:17" s="117" customFormat="1" x14ac:dyDescent="0.25">
      <c r="A57" s="143" t="s">
        <v>179</v>
      </c>
      <c r="B57" s="116"/>
      <c r="C57" s="116"/>
      <c r="D57" s="116"/>
      <c r="E57" s="116"/>
      <c r="F57" s="116"/>
      <c r="G57" s="116"/>
      <c r="H57" s="116"/>
      <c r="I57" s="136"/>
      <c r="J57" s="136"/>
      <c r="K57" s="116"/>
      <c r="L57" s="136"/>
      <c r="M57" s="136"/>
      <c r="N57" s="116"/>
      <c r="O57" s="116"/>
      <c r="P57" s="116"/>
      <c r="Q57" s="144"/>
    </row>
    <row r="58" spans="1:17" x14ac:dyDescent="0.25">
      <c r="A58" s="118" t="s">
        <v>60</v>
      </c>
      <c r="B58" s="118"/>
      <c r="C58" s="118"/>
      <c r="D58" s="119"/>
      <c r="E58" s="119"/>
      <c r="F58" s="119"/>
      <c r="G58" s="119"/>
      <c r="H58" s="119"/>
      <c r="I58" s="137"/>
      <c r="J58" s="137"/>
      <c r="K58" s="119"/>
      <c r="L58" s="137"/>
      <c r="M58" s="137"/>
      <c r="N58" s="119"/>
      <c r="O58" s="119"/>
      <c r="P58" s="145"/>
      <c r="Q58" s="146"/>
    </row>
    <row r="59" spans="1:17" ht="38.25" x14ac:dyDescent="0.25">
      <c r="A59" s="147">
        <f>A56+1</f>
        <v>32</v>
      </c>
      <c r="B59" s="43" t="s">
        <v>263</v>
      </c>
      <c r="C59" s="148" t="s">
        <v>180</v>
      </c>
      <c r="D59" s="149" t="s">
        <v>181</v>
      </c>
      <c r="E59" s="147" t="s">
        <v>326</v>
      </c>
      <c r="F59" s="150" t="s">
        <v>182</v>
      </c>
      <c r="G59" s="151" t="s">
        <v>15</v>
      </c>
      <c r="H59" s="151">
        <v>400</v>
      </c>
      <c r="I59" s="132">
        <v>2493.33</v>
      </c>
      <c r="J59" s="132">
        <v>997332</v>
      </c>
      <c r="K59" s="153" t="s">
        <v>327</v>
      </c>
      <c r="L59" s="132" t="s">
        <v>18</v>
      </c>
      <c r="M59" s="132">
        <v>997332</v>
      </c>
      <c r="N59" s="42" t="s">
        <v>16</v>
      </c>
      <c r="O59" s="78" t="s">
        <v>183</v>
      </c>
      <c r="P59" s="154" t="s">
        <v>33</v>
      </c>
      <c r="Q59" s="42" t="s">
        <v>18</v>
      </c>
    </row>
    <row r="60" spans="1:17" s="117" customFormat="1" x14ac:dyDescent="0.25">
      <c r="A60" s="143" t="s">
        <v>34</v>
      </c>
      <c r="B60" s="116"/>
      <c r="C60" s="116"/>
      <c r="D60" s="116"/>
      <c r="E60" s="116"/>
      <c r="F60" s="116"/>
      <c r="G60" s="116"/>
      <c r="H60" s="116"/>
      <c r="I60" s="136"/>
      <c r="J60" s="136"/>
      <c r="K60" s="116"/>
      <c r="L60" s="136"/>
      <c r="M60" s="136"/>
      <c r="N60" s="116"/>
      <c r="O60" s="116"/>
      <c r="P60" s="116"/>
      <c r="Q60" s="144"/>
    </row>
    <row r="61" spans="1:17" x14ac:dyDescent="0.25">
      <c r="A61" s="118" t="s">
        <v>346</v>
      </c>
      <c r="B61" s="118"/>
      <c r="C61" s="118"/>
      <c r="D61" s="119"/>
      <c r="E61" s="119"/>
      <c r="F61" s="119"/>
      <c r="G61" s="119"/>
      <c r="H61" s="119"/>
      <c r="I61" s="137"/>
      <c r="J61" s="137"/>
      <c r="K61" s="119"/>
      <c r="L61" s="137"/>
      <c r="M61" s="137"/>
      <c r="N61" s="119"/>
      <c r="O61" s="119"/>
      <c r="P61" s="145"/>
      <c r="Q61" s="146"/>
    </row>
    <row r="62" spans="1:17" ht="38.25" x14ac:dyDescent="0.25">
      <c r="A62" s="154">
        <f>A59+1</f>
        <v>33</v>
      </c>
      <c r="B62" s="43" t="s">
        <v>462</v>
      </c>
      <c r="C62" s="92" t="s">
        <v>347</v>
      </c>
      <c r="D62" s="42" t="s">
        <v>36</v>
      </c>
      <c r="E62" s="147" t="s">
        <v>326</v>
      </c>
      <c r="F62" s="150" t="s">
        <v>348</v>
      </c>
      <c r="G62" s="69" t="s">
        <v>15</v>
      </c>
      <c r="H62" s="69">
        <v>1</v>
      </c>
      <c r="I62" s="132">
        <v>82500</v>
      </c>
      <c r="J62" s="132">
        <v>82500</v>
      </c>
      <c r="K62" s="51">
        <v>0.2</v>
      </c>
      <c r="L62" s="132">
        <v>16500</v>
      </c>
      <c r="M62" s="132">
        <v>99000</v>
      </c>
      <c r="N62" s="42" t="s">
        <v>37</v>
      </c>
      <c r="O62" s="69"/>
      <c r="P62" s="154" t="s">
        <v>33</v>
      </c>
      <c r="Q62" s="42" t="s">
        <v>349</v>
      </c>
    </row>
    <row r="63" spans="1:17" ht="38.25" x14ac:dyDescent="0.25">
      <c r="A63" s="154">
        <f>A62+1</f>
        <v>34</v>
      </c>
      <c r="B63" s="43" t="s">
        <v>462</v>
      </c>
      <c r="C63" s="92" t="s">
        <v>350</v>
      </c>
      <c r="D63" s="42" t="s">
        <v>36</v>
      </c>
      <c r="E63" s="147" t="s">
        <v>326</v>
      </c>
      <c r="F63" s="93" t="s">
        <v>351</v>
      </c>
      <c r="G63" s="69" t="s">
        <v>15</v>
      </c>
      <c r="H63" s="69">
        <v>200</v>
      </c>
      <c r="I63" s="132">
        <v>4125</v>
      </c>
      <c r="J63" s="132">
        <v>825000</v>
      </c>
      <c r="K63" s="51">
        <v>0.2</v>
      </c>
      <c r="L63" s="132">
        <v>165000</v>
      </c>
      <c r="M63" s="132">
        <v>990000</v>
      </c>
      <c r="N63" s="42" t="s">
        <v>37</v>
      </c>
      <c r="O63" s="69"/>
      <c r="P63" s="154" t="s">
        <v>33</v>
      </c>
      <c r="Q63" s="42" t="s">
        <v>352</v>
      </c>
    </row>
    <row r="64" spans="1:17" ht="38.25" x14ac:dyDescent="0.25">
      <c r="A64" s="154">
        <f>A63+1</f>
        <v>35</v>
      </c>
      <c r="B64" s="43" t="s">
        <v>462</v>
      </c>
      <c r="C64" s="92" t="s">
        <v>353</v>
      </c>
      <c r="D64" s="42" t="s">
        <v>36</v>
      </c>
      <c r="E64" s="147" t="s">
        <v>326</v>
      </c>
      <c r="F64" s="93" t="s">
        <v>354</v>
      </c>
      <c r="G64" s="69" t="s">
        <v>15</v>
      </c>
      <c r="H64" s="69">
        <v>200</v>
      </c>
      <c r="I64" s="132">
        <v>9075</v>
      </c>
      <c r="J64" s="132">
        <v>1815000</v>
      </c>
      <c r="K64" s="51">
        <v>0.2</v>
      </c>
      <c r="L64" s="132">
        <v>363000</v>
      </c>
      <c r="M64" s="132">
        <v>2178000</v>
      </c>
      <c r="N64" s="42" t="s">
        <v>37</v>
      </c>
      <c r="O64" s="69"/>
      <c r="P64" s="154" t="s">
        <v>33</v>
      </c>
      <c r="Q64" s="42" t="s">
        <v>355</v>
      </c>
    </row>
    <row r="65" spans="1:17" ht="38.25" x14ac:dyDescent="0.25">
      <c r="A65" s="147">
        <f>A64+1</f>
        <v>36</v>
      </c>
      <c r="B65" s="43" t="s">
        <v>462</v>
      </c>
      <c r="C65" s="148" t="s">
        <v>356</v>
      </c>
      <c r="D65" s="149" t="s">
        <v>36</v>
      </c>
      <c r="E65" s="147" t="s">
        <v>326</v>
      </c>
      <c r="F65" s="149" t="s">
        <v>357</v>
      </c>
      <c r="G65" s="151" t="s">
        <v>15</v>
      </c>
      <c r="H65" s="151">
        <v>100</v>
      </c>
      <c r="I65" s="132">
        <v>16475.29</v>
      </c>
      <c r="J65" s="132">
        <v>1647529</v>
      </c>
      <c r="K65" s="153" t="s">
        <v>327</v>
      </c>
      <c r="L65" s="132" t="s">
        <v>18</v>
      </c>
      <c r="M65" s="132">
        <v>1647529</v>
      </c>
      <c r="N65" s="42" t="s">
        <v>16</v>
      </c>
      <c r="O65" s="78" t="s">
        <v>358</v>
      </c>
      <c r="P65" s="154" t="s">
        <v>207</v>
      </c>
      <c r="Q65" s="149" t="s">
        <v>359</v>
      </c>
    </row>
    <row r="66" spans="1:17" s="117" customFormat="1" x14ac:dyDescent="0.25">
      <c r="A66" s="143" t="s">
        <v>271</v>
      </c>
      <c r="B66" s="116"/>
      <c r="C66" s="116"/>
      <c r="D66" s="116"/>
      <c r="E66" s="116"/>
      <c r="F66" s="116"/>
      <c r="G66" s="116"/>
      <c r="H66" s="116"/>
      <c r="I66" s="136"/>
      <c r="J66" s="136"/>
      <c r="K66" s="116"/>
      <c r="L66" s="136"/>
      <c r="M66" s="136"/>
      <c r="N66" s="116"/>
      <c r="O66" s="116"/>
      <c r="P66" s="116"/>
      <c r="Q66" s="144"/>
    </row>
    <row r="67" spans="1:17" x14ac:dyDescent="0.25">
      <c r="A67" s="118" t="s">
        <v>221</v>
      </c>
      <c r="B67" s="118"/>
      <c r="C67" s="118"/>
      <c r="D67" s="119"/>
      <c r="E67" s="119"/>
      <c r="F67" s="119"/>
      <c r="G67" s="119"/>
      <c r="H67" s="119"/>
      <c r="I67" s="137"/>
      <c r="J67" s="137"/>
      <c r="K67" s="119"/>
      <c r="L67" s="137"/>
      <c r="M67" s="137"/>
      <c r="N67" s="119"/>
      <c r="O67" s="119"/>
      <c r="P67" s="145"/>
      <c r="Q67" s="146"/>
    </row>
    <row r="68" spans="1:17" ht="38.25" customHeight="1" x14ac:dyDescent="0.25">
      <c r="A68" s="147">
        <f>A65+1</f>
        <v>37</v>
      </c>
      <c r="B68" s="43" t="s">
        <v>270</v>
      </c>
      <c r="C68" s="148" t="s">
        <v>18</v>
      </c>
      <c r="D68" s="149" t="s">
        <v>272</v>
      </c>
      <c r="E68" s="147" t="s">
        <v>326</v>
      </c>
      <c r="F68" s="150" t="s">
        <v>360</v>
      </c>
      <c r="G68" s="151" t="s">
        <v>15</v>
      </c>
      <c r="H68" s="151">
        <v>1</v>
      </c>
      <c r="I68" s="132">
        <v>582127.06999999995</v>
      </c>
      <c r="J68" s="132">
        <v>582127.06999999995</v>
      </c>
      <c r="K68" s="153" t="s">
        <v>327</v>
      </c>
      <c r="L68" s="132" t="s">
        <v>18</v>
      </c>
      <c r="M68" s="132">
        <v>582127.06999999995</v>
      </c>
      <c r="N68" s="42" t="s">
        <v>232</v>
      </c>
      <c r="O68" s="78" t="s">
        <v>273</v>
      </c>
      <c r="P68" s="154" t="s">
        <v>207</v>
      </c>
      <c r="Q68" s="42"/>
    </row>
    <row r="69" spans="1:17" s="117" customFormat="1" x14ac:dyDescent="0.25">
      <c r="A69" s="143" t="s">
        <v>184</v>
      </c>
      <c r="B69" s="116"/>
      <c r="C69" s="116"/>
      <c r="D69" s="116"/>
      <c r="E69" s="116"/>
      <c r="F69" s="116"/>
      <c r="G69" s="116"/>
      <c r="H69" s="116"/>
      <c r="I69" s="136"/>
      <c r="J69" s="136"/>
      <c r="K69" s="116"/>
      <c r="L69" s="136"/>
      <c r="M69" s="136"/>
      <c r="N69" s="116"/>
      <c r="O69" s="116"/>
      <c r="P69" s="116"/>
      <c r="Q69" s="144"/>
    </row>
    <row r="70" spans="1:17" x14ac:dyDescent="0.25">
      <c r="A70" s="118" t="s">
        <v>221</v>
      </c>
      <c r="B70" s="118"/>
      <c r="C70" s="118"/>
      <c r="D70" s="119"/>
      <c r="E70" s="119"/>
      <c r="F70" s="119"/>
      <c r="G70" s="119"/>
      <c r="H70" s="119"/>
      <c r="I70" s="137"/>
      <c r="J70" s="137"/>
      <c r="K70" s="119"/>
      <c r="L70" s="137"/>
      <c r="M70" s="137"/>
      <c r="N70" s="119"/>
      <c r="O70" s="119"/>
      <c r="P70" s="145"/>
      <c r="Q70" s="146"/>
    </row>
    <row r="71" spans="1:17" ht="38.25" x14ac:dyDescent="0.25">
      <c r="A71" s="154">
        <f>A68+1</f>
        <v>38</v>
      </c>
      <c r="B71" s="43" t="s">
        <v>258</v>
      </c>
      <c r="C71" s="92" t="s">
        <v>18</v>
      </c>
      <c r="D71" s="149" t="s">
        <v>185</v>
      </c>
      <c r="E71" s="147" t="s">
        <v>326</v>
      </c>
      <c r="F71" s="93" t="s">
        <v>361</v>
      </c>
      <c r="G71" s="69" t="s">
        <v>15</v>
      </c>
      <c r="H71" s="69">
        <v>1</v>
      </c>
      <c r="I71" s="132">
        <v>857548.6</v>
      </c>
      <c r="J71" s="132">
        <v>857548.6</v>
      </c>
      <c r="K71" s="153" t="s">
        <v>327</v>
      </c>
      <c r="L71" s="132" t="s">
        <v>18</v>
      </c>
      <c r="M71" s="132">
        <v>857548.6</v>
      </c>
      <c r="N71" s="42" t="s">
        <v>232</v>
      </c>
      <c r="O71" s="78" t="s">
        <v>362</v>
      </c>
      <c r="P71" s="154" t="s">
        <v>207</v>
      </c>
      <c r="Q71" s="42" t="s">
        <v>363</v>
      </c>
    </row>
    <row r="72" spans="1:17" ht="38.25" x14ac:dyDescent="0.25">
      <c r="A72" s="154">
        <f>A71+1</f>
        <v>39</v>
      </c>
      <c r="B72" s="43" t="s">
        <v>258</v>
      </c>
      <c r="C72" s="92" t="s">
        <v>18</v>
      </c>
      <c r="D72" s="149" t="s">
        <v>185</v>
      </c>
      <c r="E72" s="147" t="s">
        <v>326</v>
      </c>
      <c r="F72" s="93" t="s">
        <v>364</v>
      </c>
      <c r="G72" s="69" t="s">
        <v>15</v>
      </c>
      <c r="H72" s="69">
        <v>8</v>
      </c>
      <c r="I72" s="132">
        <v>147759.92000000001</v>
      </c>
      <c r="J72" s="132">
        <v>1182079.3600000001</v>
      </c>
      <c r="K72" s="153" t="s">
        <v>327</v>
      </c>
      <c r="L72" s="132" t="s">
        <v>18</v>
      </c>
      <c r="M72" s="132">
        <v>1182079.3600000001</v>
      </c>
      <c r="N72" s="42" t="s">
        <v>232</v>
      </c>
      <c r="O72" s="78" t="s">
        <v>362</v>
      </c>
      <c r="P72" s="154" t="s">
        <v>207</v>
      </c>
      <c r="Q72" s="42" t="s">
        <v>363</v>
      </c>
    </row>
    <row r="73" spans="1:17" s="117" customFormat="1" x14ac:dyDescent="0.25">
      <c r="A73" s="143" t="s">
        <v>186</v>
      </c>
      <c r="B73" s="116"/>
      <c r="C73" s="116"/>
      <c r="D73" s="116"/>
      <c r="E73" s="116"/>
      <c r="F73" s="116"/>
      <c r="G73" s="116"/>
      <c r="H73" s="116"/>
      <c r="I73" s="136"/>
      <c r="J73" s="136"/>
      <c r="K73" s="116"/>
      <c r="L73" s="136"/>
      <c r="M73" s="136"/>
      <c r="N73" s="116"/>
      <c r="O73" s="116"/>
      <c r="P73" s="116"/>
      <c r="Q73" s="144"/>
    </row>
    <row r="74" spans="1:17" x14ac:dyDescent="0.25">
      <c r="A74" s="118" t="s">
        <v>221</v>
      </c>
      <c r="B74" s="118"/>
      <c r="C74" s="118"/>
      <c r="D74" s="119"/>
      <c r="E74" s="119"/>
      <c r="F74" s="119"/>
      <c r="G74" s="119"/>
      <c r="H74" s="119"/>
      <c r="I74" s="137"/>
      <c r="J74" s="137"/>
      <c r="K74" s="119"/>
      <c r="L74" s="137"/>
      <c r="M74" s="137"/>
      <c r="N74" s="119"/>
      <c r="O74" s="119"/>
      <c r="P74" s="145"/>
      <c r="Q74" s="146"/>
    </row>
    <row r="75" spans="1:17" ht="38.25" x14ac:dyDescent="0.25">
      <c r="A75" s="154">
        <f>A72+1</f>
        <v>40</v>
      </c>
      <c r="B75" s="43" t="s">
        <v>260</v>
      </c>
      <c r="C75" s="92" t="s">
        <v>187</v>
      </c>
      <c r="D75" s="149" t="s">
        <v>188</v>
      </c>
      <c r="E75" s="147" t="s">
        <v>326</v>
      </c>
      <c r="F75" s="93" t="s">
        <v>365</v>
      </c>
      <c r="G75" s="69" t="s">
        <v>15</v>
      </c>
      <c r="H75" s="69">
        <v>1</v>
      </c>
      <c r="I75" s="132">
        <v>11128638.960000001</v>
      </c>
      <c r="J75" s="132">
        <v>11128638.960000001</v>
      </c>
      <c r="K75" s="153" t="s">
        <v>327</v>
      </c>
      <c r="L75" s="132" t="s">
        <v>18</v>
      </c>
      <c r="M75" s="132">
        <v>11128638.960000001</v>
      </c>
      <c r="N75" s="42" t="s">
        <v>16</v>
      </c>
      <c r="O75" s="78" t="s">
        <v>189</v>
      </c>
      <c r="P75" s="154" t="s">
        <v>33</v>
      </c>
      <c r="Q75" s="42" t="s">
        <v>366</v>
      </c>
    </row>
    <row r="76" spans="1:17" ht="38.25" x14ac:dyDescent="0.25">
      <c r="A76" s="154">
        <f>A75+1</f>
        <v>41</v>
      </c>
      <c r="B76" s="43" t="s">
        <v>260</v>
      </c>
      <c r="C76" s="92" t="s">
        <v>190</v>
      </c>
      <c r="D76" s="149" t="s">
        <v>188</v>
      </c>
      <c r="E76" s="147" t="s">
        <v>326</v>
      </c>
      <c r="F76" s="93" t="s">
        <v>367</v>
      </c>
      <c r="G76" s="69" t="s">
        <v>15</v>
      </c>
      <c r="H76" s="69">
        <v>1</v>
      </c>
      <c r="I76" s="132">
        <v>2011199.81</v>
      </c>
      <c r="J76" s="132">
        <v>2011199.81</v>
      </c>
      <c r="K76" s="153" t="s">
        <v>327</v>
      </c>
      <c r="L76" s="132" t="s">
        <v>18</v>
      </c>
      <c r="M76" s="132">
        <v>2011199.81</v>
      </c>
      <c r="N76" s="42" t="s">
        <v>16</v>
      </c>
      <c r="O76" s="78" t="s">
        <v>189</v>
      </c>
      <c r="P76" s="154" t="s">
        <v>33</v>
      </c>
      <c r="Q76" s="42" t="s">
        <v>366</v>
      </c>
    </row>
    <row r="77" spans="1:17" ht="17.25" customHeight="1" x14ac:dyDescent="0.25">
      <c r="A77" s="259" t="s">
        <v>368</v>
      </c>
      <c r="B77" s="260"/>
      <c r="C77" s="260"/>
      <c r="D77" s="260"/>
      <c r="E77" s="260"/>
      <c r="F77" s="261"/>
      <c r="G77" s="131"/>
      <c r="H77" s="131"/>
      <c r="I77" s="132"/>
      <c r="J77" s="130">
        <f>SUM(J6:J76)</f>
        <v>91597000.100000024</v>
      </c>
      <c r="K77" s="133"/>
      <c r="L77" s="130">
        <f t="shared" ref="L77:M77" si="0">SUM(L6:L76)</f>
        <v>2920412.69</v>
      </c>
      <c r="M77" s="130">
        <f t="shared" si="0"/>
        <v>94517412.789999992</v>
      </c>
      <c r="N77" s="69"/>
      <c r="O77" s="69"/>
      <c r="P77" s="154"/>
      <c r="Q77" s="42"/>
    </row>
    <row r="78" spans="1:17" s="114" customFormat="1" ht="50.25" customHeight="1" x14ac:dyDescent="0.25">
      <c r="A78" s="256" t="s">
        <v>369</v>
      </c>
      <c r="B78" s="257"/>
      <c r="C78" s="257"/>
      <c r="D78" s="257"/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7"/>
      <c r="P78" s="257"/>
      <c r="Q78" s="258"/>
    </row>
    <row r="79" spans="1:17" s="117" customFormat="1" x14ac:dyDescent="0.25">
      <c r="A79" s="143" t="s">
        <v>117</v>
      </c>
      <c r="B79" s="116"/>
      <c r="C79" s="116"/>
      <c r="D79" s="116"/>
      <c r="E79" s="116"/>
      <c r="F79" s="116"/>
      <c r="G79" s="116"/>
      <c r="H79" s="116"/>
      <c r="I79" s="134"/>
      <c r="J79" s="134"/>
      <c r="K79" s="116"/>
      <c r="L79" s="134"/>
      <c r="M79" s="134"/>
      <c r="N79" s="116"/>
      <c r="O79" s="116"/>
      <c r="P79" s="116"/>
      <c r="Q79" s="144"/>
    </row>
    <row r="80" spans="1:17" x14ac:dyDescent="0.25">
      <c r="A80" s="118" t="s">
        <v>118</v>
      </c>
      <c r="B80" s="118"/>
      <c r="C80" s="118"/>
      <c r="D80" s="119"/>
      <c r="E80" s="119"/>
      <c r="F80" s="119"/>
      <c r="G80" s="119"/>
      <c r="H80" s="119"/>
      <c r="I80" s="135"/>
      <c r="J80" s="135"/>
      <c r="K80" s="119"/>
      <c r="L80" s="135"/>
      <c r="M80" s="135"/>
      <c r="N80" s="119"/>
      <c r="O80" s="119"/>
      <c r="P80" s="145"/>
      <c r="Q80" s="146"/>
    </row>
    <row r="81" spans="1:17" ht="63.75" x14ac:dyDescent="0.25">
      <c r="A81" s="151">
        <v>1</v>
      </c>
      <c r="B81" s="151" t="s">
        <v>247</v>
      </c>
      <c r="C81" s="160" t="s">
        <v>119</v>
      </c>
      <c r="D81" s="149" t="s">
        <v>20</v>
      </c>
      <c r="E81" s="147" t="s">
        <v>326</v>
      </c>
      <c r="F81" s="160" t="s">
        <v>120</v>
      </c>
      <c r="G81" s="69" t="s">
        <v>15</v>
      </c>
      <c r="H81" s="69">
        <v>3</v>
      </c>
      <c r="I81" s="132">
        <v>1907982</v>
      </c>
      <c r="J81" s="132">
        <v>5723946</v>
      </c>
      <c r="K81" s="153" t="s">
        <v>327</v>
      </c>
      <c r="L81" s="131" t="s">
        <v>18</v>
      </c>
      <c r="M81" s="132">
        <v>5723946</v>
      </c>
      <c r="N81" s="42" t="s">
        <v>16</v>
      </c>
      <c r="O81" s="78" t="s">
        <v>121</v>
      </c>
      <c r="P81" s="154" t="s">
        <v>33</v>
      </c>
      <c r="Q81" s="160" t="s">
        <v>122</v>
      </c>
    </row>
    <row r="82" spans="1:17" ht="47.25" customHeight="1" x14ac:dyDescent="0.25">
      <c r="A82" s="151">
        <f>A81+1</f>
        <v>2</v>
      </c>
      <c r="B82" s="151" t="s">
        <v>247</v>
      </c>
      <c r="C82" s="42" t="s">
        <v>123</v>
      </c>
      <c r="D82" s="149" t="s">
        <v>20</v>
      </c>
      <c r="E82" s="147" t="s">
        <v>326</v>
      </c>
      <c r="F82" s="42" t="s">
        <v>124</v>
      </c>
      <c r="G82" s="69" t="s">
        <v>15</v>
      </c>
      <c r="H82" s="69">
        <v>1</v>
      </c>
      <c r="I82" s="132">
        <v>708534.54</v>
      </c>
      <c r="J82" s="132">
        <v>708534.54</v>
      </c>
      <c r="K82" s="153" t="s">
        <v>327</v>
      </c>
      <c r="L82" s="131" t="s">
        <v>18</v>
      </c>
      <c r="M82" s="132">
        <v>708534.54</v>
      </c>
      <c r="N82" s="42" t="s">
        <v>16</v>
      </c>
      <c r="O82" s="78" t="s">
        <v>121</v>
      </c>
      <c r="P82" s="154" t="s">
        <v>33</v>
      </c>
      <c r="Q82" s="42" t="s">
        <v>125</v>
      </c>
    </row>
    <row r="83" spans="1:17" ht="47.25" customHeight="1" x14ac:dyDescent="0.25">
      <c r="A83" s="151">
        <f>A82+1</f>
        <v>3</v>
      </c>
      <c r="B83" s="151" t="s">
        <v>247</v>
      </c>
      <c r="C83" s="42" t="s">
        <v>126</v>
      </c>
      <c r="D83" s="149" t="s">
        <v>20</v>
      </c>
      <c r="E83" s="147" t="s">
        <v>326</v>
      </c>
      <c r="F83" s="42" t="s">
        <v>127</v>
      </c>
      <c r="G83" s="69" t="s">
        <v>15</v>
      </c>
      <c r="H83" s="69">
        <v>1</v>
      </c>
      <c r="I83" s="132">
        <v>1214630.6499999999</v>
      </c>
      <c r="J83" s="132">
        <v>1214630.6499999999</v>
      </c>
      <c r="K83" s="153" t="s">
        <v>327</v>
      </c>
      <c r="L83" s="131" t="s">
        <v>18</v>
      </c>
      <c r="M83" s="132">
        <v>1214630.6499999999</v>
      </c>
      <c r="N83" s="42" t="s">
        <v>16</v>
      </c>
      <c r="O83" s="78" t="s">
        <v>121</v>
      </c>
      <c r="P83" s="154" t="s">
        <v>33</v>
      </c>
      <c r="Q83" s="42" t="s">
        <v>128</v>
      </c>
    </row>
    <row r="84" spans="1:17" ht="47.25" customHeight="1" x14ac:dyDescent="0.25">
      <c r="A84" s="151">
        <f>A83+1</f>
        <v>4</v>
      </c>
      <c r="B84" s="151" t="s">
        <v>247</v>
      </c>
      <c r="C84" s="42" t="s">
        <v>129</v>
      </c>
      <c r="D84" s="149" t="s">
        <v>20</v>
      </c>
      <c r="E84" s="147" t="s">
        <v>326</v>
      </c>
      <c r="F84" s="42" t="s">
        <v>130</v>
      </c>
      <c r="G84" s="69" t="s">
        <v>15</v>
      </c>
      <c r="H84" s="69">
        <v>1</v>
      </c>
      <c r="I84" s="132">
        <v>2581090.12</v>
      </c>
      <c r="J84" s="132">
        <v>2581090.12</v>
      </c>
      <c r="K84" s="153" t="s">
        <v>327</v>
      </c>
      <c r="L84" s="131" t="s">
        <v>18</v>
      </c>
      <c r="M84" s="132">
        <v>2581090.12</v>
      </c>
      <c r="N84" s="42" t="s">
        <v>16</v>
      </c>
      <c r="O84" s="78" t="s">
        <v>121</v>
      </c>
      <c r="P84" s="154" t="s">
        <v>33</v>
      </c>
      <c r="Q84" s="42" t="s">
        <v>131</v>
      </c>
    </row>
    <row r="85" spans="1:17" x14ac:dyDescent="0.25">
      <c r="A85" s="118" t="s">
        <v>370</v>
      </c>
      <c r="B85" s="118"/>
      <c r="C85" s="118"/>
      <c r="D85" s="119"/>
      <c r="E85" s="119"/>
      <c r="F85" s="119"/>
      <c r="G85" s="119"/>
      <c r="H85" s="119"/>
      <c r="I85" s="135"/>
      <c r="J85" s="135"/>
      <c r="K85" s="119"/>
      <c r="L85" s="135"/>
      <c r="M85" s="135"/>
      <c r="N85" s="119"/>
      <c r="O85" s="119"/>
      <c r="P85" s="145"/>
      <c r="Q85" s="146"/>
    </row>
    <row r="86" spans="1:17" s="117" customFormat="1" ht="63.75" x14ac:dyDescent="0.25">
      <c r="A86" s="151">
        <f>A84+1</f>
        <v>5</v>
      </c>
      <c r="B86" s="151" t="s">
        <v>247</v>
      </c>
      <c r="C86" s="160" t="s">
        <v>132</v>
      </c>
      <c r="D86" s="149" t="s">
        <v>20</v>
      </c>
      <c r="E86" s="147" t="s">
        <v>326</v>
      </c>
      <c r="F86" s="160" t="s">
        <v>133</v>
      </c>
      <c r="G86" s="69" t="s">
        <v>15</v>
      </c>
      <c r="H86" s="69">
        <v>1</v>
      </c>
      <c r="I86" s="132">
        <v>1772760.29</v>
      </c>
      <c r="J86" s="132">
        <v>1772760.29</v>
      </c>
      <c r="K86" s="153" t="s">
        <v>327</v>
      </c>
      <c r="L86" s="131" t="s">
        <v>18</v>
      </c>
      <c r="M86" s="132">
        <v>1772760.29</v>
      </c>
      <c r="N86" s="42" t="s">
        <v>16</v>
      </c>
      <c r="O86" s="78" t="s">
        <v>121</v>
      </c>
      <c r="P86" s="154" t="s">
        <v>33</v>
      </c>
      <c r="Q86" s="160" t="s">
        <v>371</v>
      </c>
    </row>
    <row r="87" spans="1:17" x14ac:dyDescent="0.25">
      <c r="A87" s="118" t="s">
        <v>372</v>
      </c>
      <c r="B87" s="118"/>
      <c r="C87" s="118"/>
      <c r="D87" s="119"/>
      <c r="E87" s="119"/>
      <c r="F87" s="119"/>
      <c r="G87" s="119"/>
      <c r="H87" s="119"/>
      <c r="I87" s="135"/>
      <c r="J87" s="135"/>
      <c r="K87" s="119"/>
      <c r="L87" s="135"/>
      <c r="M87" s="135"/>
      <c r="N87" s="119"/>
      <c r="O87" s="119"/>
      <c r="P87" s="145"/>
      <c r="Q87" s="146"/>
    </row>
    <row r="88" spans="1:17" s="117" customFormat="1" ht="63.75" x14ac:dyDescent="0.25">
      <c r="A88" s="151">
        <f>A86+1</f>
        <v>6</v>
      </c>
      <c r="B88" s="151" t="s">
        <v>247</v>
      </c>
      <c r="C88" s="160" t="s">
        <v>373</v>
      </c>
      <c r="D88" s="149" t="s">
        <v>20</v>
      </c>
      <c r="E88" s="147" t="s">
        <v>326</v>
      </c>
      <c r="F88" s="160" t="s">
        <v>374</v>
      </c>
      <c r="G88" s="69" t="s">
        <v>15</v>
      </c>
      <c r="H88" s="69">
        <v>1</v>
      </c>
      <c r="I88" s="132">
        <v>1347257.08</v>
      </c>
      <c r="J88" s="132">
        <v>1347257.08</v>
      </c>
      <c r="K88" s="153" t="s">
        <v>327</v>
      </c>
      <c r="L88" s="131" t="s">
        <v>18</v>
      </c>
      <c r="M88" s="132">
        <v>1347257.08</v>
      </c>
      <c r="N88" s="42" t="s">
        <v>16</v>
      </c>
      <c r="O88" s="78" t="s">
        <v>121</v>
      </c>
      <c r="P88" s="154" t="s">
        <v>375</v>
      </c>
      <c r="Q88" s="160" t="s">
        <v>376</v>
      </c>
    </row>
    <row r="89" spans="1:17" ht="12.75" customHeight="1" x14ac:dyDescent="0.25">
      <c r="A89" s="118" t="s">
        <v>134</v>
      </c>
      <c r="B89" s="118"/>
      <c r="C89" s="121"/>
      <c r="D89" s="119"/>
      <c r="E89" s="119"/>
      <c r="F89" s="119"/>
      <c r="G89" s="119"/>
      <c r="H89" s="119"/>
      <c r="I89" s="135"/>
      <c r="J89" s="135"/>
      <c r="K89" s="119"/>
      <c r="L89" s="135"/>
      <c r="M89" s="135"/>
      <c r="N89" s="119"/>
      <c r="O89" s="119"/>
      <c r="P89" s="145"/>
      <c r="Q89" s="146"/>
    </row>
    <row r="90" spans="1:17" s="117" customFormat="1" ht="63.75" x14ac:dyDescent="0.25">
      <c r="A90" s="151">
        <f>A88+1</f>
        <v>7</v>
      </c>
      <c r="B90" s="151" t="s">
        <v>247</v>
      </c>
      <c r="C90" s="160" t="s">
        <v>135</v>
      </c>
      <c r="D90" s="149" t="s">
        <v>20</v>
      </c>
      <c r="E90" s="147" t="s">
        <v>326</v>
      </c>
      <c r="F90" s="160" t="s">
        <v>136</v>
      </c>
      <c r="G90" s="69" t="s">
        <v>15</v>
      </c>
      <c r="H90" s="69">
        <v>13</v>
      </c>
      <c r="I90" s="132">
        <v>2463555.7999999998</v>
      </c>
      <c r="J90" s="132">
        <v>32026225.399999999</v>
      </c>
      <c r="K90" s="153" t="s">
        <v>327</v>
      </c>
      <c r="L90" s="131" t="s">
        <v>18</v>
      </c>
      <c r="M90" s="132">
        <v>32026225.399999999</v>
      </c>
      <c r="N90" s="42" t="s">
        <v>16</v>
      </c>
      <c r="O90" s="78" t="s">
        <v>121</v>
      </c>
      <c r="P90" s="154" t="s">
        <v>33</v>
      </c>
      <c r="Q90" s="160" t="s">
        <v>137</v>
      </c>
    </row>
    <row r="91" spans="1:17" x14ac:dyDescent="0.25">
      <c r="A91" s="118" t="s">
        <v>138</v>
      </c>
      <c r="B91" s="118"/>
      <c r="C91" s="118"/>
      <c r="D91" s="119"/>
      <c r="E91" s="119"/>
      <c r="F91" s="119"/>
      <c r="G91" s="119"/>
      <c r="H91" s="119"/>
      <c r="I91" s="135"/>
      <c r="J91" s="135"/>
      <c r="K91" s="119"/>
      <c r="L91" s="135"/>
      <c r="M91" s="135"/>
      <c r="N91" s="119"/>
      <c r="O91" s="119"/>
      <c r="P91" s="145"/>
      <c r="Q91" s="146"/>
    </row>
    <row r="92" spans="1:17" s="117" customFormat="1" ht="63.75" x14ac:dyDescent="0.25">
      <c r="A92" s="151">
        <f>A90+1</f>
        <v>8</v>
      </c>
      <c r="B92" s="151" t="s">
        <v>247</v>
      </c>
      <c r="C92" s="160" t="s">
        <v>139</v>
      </c>
      <c r="D92" s="149" t="s">
        <v>20</v>
      </c>
      <c r="E92" s="147" t="s">
        <v>326</v>
      </c>
      <c r="F92" s="160" t="s">
        <v>140</v>
      </c>
      <c r="G92" s="69" t="s">
        <v>15</v>
      </c>
      <c r="H92" s="69">
        <v>4</v>
      </c>
      <c r="I92" s="132">
        <v>3746657.79</v>
      </c>
      <c r="J92" s="132">
        <v>14986631.16</v>
      </c>
      <c r="K92" s="153" t="s">
        <v>327</v>
      </c>
      <c r="L92" s="131" t="s">
        <v>18</v>
      </c>
      <c r="M92" s="132">
        <v>14986631.16</v>
      </c>
      <c r="N92" s="42" t="s">
        <v>16</v>
      </c>
      <c r="O92" s="78" t="s">
        <v>121</v>
      </c>
      <c r="P92" s="154" t="s">
        <v>33</v>
      </c>
      <c r="Q92" s="160" t="s">
        <v>141</v>
      </c>
    </row>
    <row r="93" spans="1:17" s="117" customFormat="1" x14ac:dyDescent="0.25">
      <c r="A93" s="143" t="s">
        <v>142</v>
      </c>
      <c r="B93" s="116"/>
      <c r="C93" s="116"/>
      <c r="D93" s="116"/>
      <c r="E93" s="116"/>
      <c r="F93" s="116"/>
      <c r="G93" s="116"/>
      <c r="H93" s="116"/>
      <c r="I93" s="134"/>
      <c r="J93" s="134"/>
      <c r="K93" s="116"/>
      <c r="L93" s="134"/>
      <c r="M93" s="134"/>
      <c r="N93" s="116"/>
      <c r="O93" s="116"/>
      <c r="P93" s="116"/>
      <c r="Q93" s="144"/>
    </row>
    <row r="94" spans="1:17" x14ac:dyDescent="0.25">
      <c r="A94" s="118" t="s">
        <v>60</v>
      </c>
      <c r="B94" s="118"/>
      <c r="C94" s="118"/>
      <c r="D94" s="119"/>
      <c r="E94" s="119"/>
      <c r="F94" s="119"/>
      <c r="G94" s="119"/>
      <c r="H94" s="119"/>
      <c r="I94" s="135"/>
      <c r="J94" s="135"/>
      <c r="K94" s="119"/>
      <c r="L94" s="135"/>
      <c r="M94" s="135"/>
      <c r="N94" s="119"/>
      <c r="O94" s="119"/>
      <c r="P94" s="145"/>
      <c r="Q94" s="146"/>
    </row>
    <row r="95" spans="1:17" s="117" customFormat="1" ht="38.25" x14ac:dyDescent="0.25">
      <c r="A95" s="151">
        <f>A92+1</f>
        <v>9</v>
      </c>
      <c r="B95" s="151" t="s">
        <v>245</v>
      </c>
      <c r="C95" s="148" t="s">
        <v>143</v>
      </c>
      <c r="D95" s="149" t="s">
        <v>20</v>
      </c>
      <c r="E95" s="147" t="s">
        <v>326</v>
      </c>
      <c r="F95" s="120" t="s">
        <v>377</v>
      </c>
      <c r="G95" s="69" t="s">
        <v>15</v>
      </c>
      <c r="H95" s="69">
        <v>1</v>
      </c>
      <c r="I95" s="132">
        <v>194005.02</v>
      </c>
      <c r="J95" s="132">
        <v>194005.02</v>
      </c>
      <c r="K95" s="153" t="s">
        <v>327</v>
      </c>
      <c r="L95" s="131" t="s">
        <v>18</v>
      </c>
      <c r="M95" s="132">
        <v>194005.02</v>
      </c>
      <c r="N95" s="42" t="s">
        <v>16</v>
      </c>
      <c r="O95" s="78" t="s">
        <v>144</v>
      </c>
      <c r="P95" s="154" t="s">
        <v>33</v>
      </c>
      <c r="Q95" s="160" t="s">
        <v>229</v>
      </c>
    </row>
    <row r="96" spans="1:17" s="117" customFormat="1" x14ac:dyDescent="0.25">
      <c r="A96" s="143" t="s">
        <v>312</v>
      </c>
      <c r="B96" s="116"/>
      <c r="C96" s="116"/>
      <c r="D96" s="116"/>
      <c r="E96" s="116"/>
      <c r="F96" s="116"/>
      <c r="G96" s="116"/>
      <c r="H96" s="116"/>
      <c r="I96" s="134"/>
      <c r="J96" s="134"/>
      <c r="K96" s="116"/>
      <c r="L96" s="134"/>
      <c r="M96" s="134"/>
      <c r="N96" s="116"/>
      <c r="O96" s="116"/>
      <c r="P96" s="116"/>
      <c r="Q96" s="144"/>
    </row>
    <row r="97" spans="1:17" x14ac:dyDescent="0.25">
      <c r="A97" s="118" t="s">
        <v>313</v>
      </c>
      <c r="B97" s="118"/>
      <c r="C97" s="118"/>
      <c r="D97" s="119"/>
      <c r="E97" s="119"/>
      <c r="F97" s="119"/>
      <c r="G97" s="119"/>
      <c r="H97" s="119"/>
      <c r="I97" s="135"/>
      <c r="J97" s="135"/>
      <c r="K97" s="119"/>
      <c r="L97" s="135"/>
      <c r="M97" s="135"/>
      <c r="N97" s="119"/>
      <c r="O97" s="119"/>
      <c r="P97" s="145"/>
      <c r="Q97" s="146"/>
    </row>
    <row r="98" spans="1:17" s="117" customFormat="1" ht="51" x14ac:dyDescent="0.25">
      <c r="A98" s="75">
        <f>A95+1</f>
        <v>10</v>
      </c>
      <c r="B98" s="75" t="s">
        <v>318</v>
      </c>
      <c r="C98" s="160" t="s">
        <v>307</v>
      </c>
      <c r="D98" s="149" t="s">
        <v>20</v>
      </c>
      <c r="E98" s="147" t="s">
        <v>326</v>
      </c>
      <c r="F98" s="160" t="s">
        <v>309</v>
      </c>
      <c r="G98" s="69" t="s">
        <v>15</v>
      </c>
      <c r="H98" s="69">
        <v>2</v>
      </c>
      <c r="I98" s="132">
        <v>5389028.3200000003</v>
      </c>
      <c r="J98" s="132">
        <v>10778056.640000001</v>
      </c>
      <c r="K98" s="153" t="s">
        <v>327</v>
      </c>
      <c r="L98" s="131" t="s">
        <v>18</v>
      </c>
      <c r="M98" s="132">
        <v>10778056.640000001</v>
      </c>
      <c r="N98" s="42" t="s">
        <v>16</v>
      </c>
      <c r="O98" s="78" t="s">
        <v>311</v>
      </c>
      <c r="P98" s="154" t="s">
        <v>22</v>
      </c>
      <c r="Q98" s="160" t="s">
        <v>316</v>
      </c>
    </row>
    <row r="99" spans="1:17" s="117" customFormat="1" ht="63.75" x14ac:dyDescent="0.25">
      <c r="A99" s="162">
        <f>A98+1</f>
        <v>11</v>
      </c>
      <c r="B99" s="75" t="s">
        <v>318</v>
      </c>
      <c r="C99" s="160" t="s">
        <v>308</v>
      </c>
      <c r="D99" s="149" t="s">
        <v>20</v>
      </c>
      <c r="E99" s="147" t="s">
        <v>326</v>
      </c>
      <c r="F99" s="160" t="s">
        <v>310</v>
      </c>
      <c r="G99" s="69" t="s">
        <v>15</v>
      </c>
      <c r="H99" s="69">
        <v>2</v>
      </c>
      <c r="I99" s="132">
        <v>4054602</v>
      </c>
      <c r="J99" s="132">
        <v>8109204</v>
      </c>
      <c r="K99" s="153" t="s">
        <v>327</v>
      </c>
      <c r="L99" s="131" t="s">
        <v>18</v>
      </c>
      <c r="M99" s="132">
        <v>8109204</v>
      </c>
      <c r="N99" s="42" t="s">
        <v>16</v>
      </c>
      <c r="O99" s="78" t="s">
        <v>311</v>
      </c>
      <c r="P99" s="154" t="s">
        <v>22</v>
      </c>
      <c r="Q99" s="160" t="s">
        <v>317</v>
      </c>
    </row>
    <row r="100" spans="1:17" s="117" customFormat="1" x14ac:dyDescent="0.25">
      <c r="A100" s="143" t="s">
        <v>278</v>
      </c>
      <c r="B100" s="116"/>
      <c r="C100" s="116"/>
      <c r="D100" s="116"/>
      <c r="E100" s="116"/>
      <c r="F100" s="116"/>
      <c r="G100" s="116"/>
      <c r="H100" s="116"/>
      <c r="I100" s="134"/>
      <c r="J100" s="134"/>
      <c r="K100" s="116"/>
      <c r="L100" s="134"/>
      <c r="M100" s="134"/>
      <c r="N100" s="116"/>
      <c r="O100" s="116"/>
      <c r="P100" s="116"/>
      <c r="Q100" s="144"/>
    </row>
    <row r="101" spans="1:17" x14ac:dyDescent="0.25">
      <c r="A101" s="118" t="s">
        <v>313</v>
      </c>
      <c r="B101" s="118"/>
      <c r="C101" s="118"/>
      <c r="D101" s="119"/>
      <c r="E101" s="119"/>
      <c r="F101" s="119"/>
      <c r="G101" s="119"/>
      <c r="H101" s="119"/>
      <c r="I101" s="135"/>
      <c r="J101" s="135"/>
      <c r="K101" s="119"/>
      <c r="L101" s="135"/>
      <c r="M101" s="135"/>
      <c r="N101" s="119"/>
      <c r="O101" s="119"/>
      <c r="P101" s="145"/>
      <c r="Q101" s="146"/>
    </row>
    <row r="102" spans="1:17" s="117" customFormat="1" ht="63.75" x14ac:dyDescent="0.25">
      <c r="A102" s="151">
        <f>A99+1</f>
        <v>12</v>
      </c>
      <c r="B102" s="151" t="s">
        <v>279</v>
      </c>
      <c r="C102" s="42" t="s">
        <v>378</v>
      </c>
      <c r="D102" s="149" t="s">
        <v>20</v>
      </c>
      <c r="E102" s="147" t="s">
        <v>326</v>
      </c>
      <c r="F102" s="42" t="s">
        <v>379</v>
      </c>
      <c r="G102" s="69" t="s">
        <v>15</v>
      </c>
      <c r="H102" s="69">
        <v>2</v>
      </c>
      <c r="I102" s="132">
        <v>6025447</v>
      </c>
      <c r="J102" s="132">
        <v>12050894</v>
      </c>
      <c r="K102" s="153" t="s">
        <v>327</v>
      </c>
      <c r="L102" s="131" t="s">
        <v>18</v>
      </c>
      <c r="M102" s="132">
        <v>12050894</v>
      </c>
      <c r="N102" s="42" t="s">
        <v>16</v>
      </c>
      <c r="O102" s="78" t="s">
        <v>380</v>
      </c>
      <c r="P102" s="154" t="s">
        <v>22</v>
      </c>
      <c r="Q102" s="160" t="s">
        <v>280</v>
      </c>
    </row>
    <row r="103" spans="1:17" s="117" customFormat="1" ht="63.75" x14ac:dyDescent="0.25">
      <c r="A103" s="151">
        <f>A102+1</f>
        <v>13</v>
      </c>
      <c r="B103" s="151" t="s">
        <v>279</v>
      </c>
      <c r="C103" s="42" t="s">
        <v>381</v>
      </c>
      <c r="D103" s="149" t="s">
        <v>20</v>
      </c>
      <c r="E103" s="147" t="s">
        <v>326</v>
      </c>
      <c r="F103" s="42" t="s">
        <v>382</v>
      </c>
      <c r="G103" s="69" t="s">
        <v>15</v>
      </c>
      <c r="H103" s="69">
        <v>2</v>
      </c>
      <c r="I103" s="132">
        <v>1457603.85</v>
      </c>
      <c r="J103" s="132">
        <v>2915207.7</v>
      </c>
      <c r="K103" s="153" t="s">
        <v>327</v>
      </c>
      <c r="L103" s="131" t="s">
        <v>18</v>
      </c>
      <c r="M103" s="132">
        <v>2915207.7</v>
      </c>
      <c r="N103" s="42" t="s">
        <v>16</v>
      </c>
      <c r="O103" s="78" t="s">
        <v>380</v>
      </c>
      <c r="P103" s="154" t="s">
        <v>22</v>
      </c>
      <c r="Q103" s="160" t="s">
        <v>281</v>
      </c>
    </row>
    <row r="104" spans="1:17" s="117" customFormat="1" ht="63.75" x14ac:dyDescent="0.25">
      <c r="A104" s="151">
        <f>A103+1</f>
        <v>14</v>
      </c>
      <c r="B104" s="151" t="s">
        <v>279</v>
      </c>
      <c r="C104" s="42" t="s">
        <v>383</v>
      </c>
      <c r="D104" s="149" t="s">
        <v>20</v>
      </c>
      <c r="E104" s="147" t="s">
        <v>326</v>
      </c>
      <c r="F104" s="42" t="s">
        <v>384</v>
      </c>
      <c r="G104" s="69" t="s">
        <v>15</v>
      </c>
      <c r="H104" s="69">
        <v>2</v>
      </c>
      <c r="I104" s="132">
        <v>1519192.75</v>
      </c>
      <c r="J104" s="132">
        <v>3038385.5</v>
      </c>
      <c r="K104" s="153" t="s">
        <v>327</v>
      </c>
      <c r="L104" s="131" t="s">
        <v>18</v>
      </c>
      <c r="M104" s="132">
        <v>3038385.5</v>
      </c>
      <c r="N104" s="42" t="s">
        <v>16</v>
      </c>
      <c r="O104" s="78" t="s">
        <v>380</v>
      </c>
      <c r="P104" s="154" t="s">
        <v>22</v>
      </c>
      <c r="Q104" s="160" t="s">
        <v>282</v>
      </c>
    </row>
    <row r="105" spans="1:17" s="117" customFormat="1" x14ac:dyDescent="0.25">
      <c r="A105" s="143" t="s">
        <v>274</v>
      </c>
      <c r="B105" s="143"/>
      <c r="C105" s="143"/>
      <c r="D105" s="143"/>
      <c r="E105" s="143"/>
      <c r="F105" s="116"/>
      <c r="G105" s="116"/>
      <c r="H105" s="116"/>
      <c r="I105" s="134"/>
      <c r="J105" s="134"/>
      <c r="K105" s="116"/>
      <c r="L105" s="134"/>
      <c r="M105" s="134"/>
      <c r="N105" s="116"/>
      <c r="O105" s="116"/>
      <c r="P105" s="116"/>
      <c r="Q105" s="144"/>
    </row>
    <row r="106" spans="1:17" x14ac:dyDescent="0.25">
      <c r="A106" s="118" t="s">
        <v>385</v>
      </c>
      <c r="B106" s="118"/>
      <c r="C106" s="118"/>
      <c r="D106" s="119"/>
      <c r="E106" s="119"/>
      <c r="F106" s="119"/>
      <c r="G106" s="119"/>
      <c r="H106" s="119"/>
      <c r="I106" s="135"/>
      <c r="J106" s="135"/>
      <c r="K106" s="119"/>
      <c r="L106" s="135"/>
      <c r="M106" s="135"/>
      <c r="N106" s="119"/>
      <c r="O106" s="119"/>
      <c r="P106" s="145"/>
      <c r="Q106" s="146"/>
    </row>
    <row r="107" spans="1:17" s="117" customFormat="1" ht="51" x14ac:dyDescent="0.25">
      <c r="A107" s="151">
        <f>A104+1</f>
        <v>15</v>
      </c>
      <c r="B107" s="151" t="s">
        <v>275</v>
      </c>
      <c r="C107" s="42" t="s">
        <v>386</v>
      </c>
      <c r="D107" s="149" t="s">
        <v>20</v>
      </c>
      <c r="E107" s="147" t="s">
        <v>326</v>
      </c>
      <c r="F107" s="42" t="s">
        <v>387</v>
      </c>
      <c r="G107" s="69" t="s">
        <v>15</v>
      </c>
      <c r="H107" s="163">
        <v>1</v>
      </c>
      <c r="I107" s="164">
        <v>1745018.7</v>
      </c>
      <c r="J107" s="164">
        <v>1745018.7</v>
      </c>
      <c r="K107" s="153" t="s">
        <v>327</v>
      </c>
      <c r="L107" s="199" t="s">
        <v>18</v>
      </c>
      <c r="M107" s="164">
        <v>1745018.7</v>
      </c>
      <c r="N107" s="42" t="s">
        <v>16</v>
      </c>
      <c r="O107" s="78" t="s">
        <v>277</v>
      </c>
      <c r="P107" s="154" t="s">
        <v>22</v>
      </c>
      <c r="Q107" s="160" t="s">
        <v>276</v>
      </c>
    </row>
    <row r="108" spans="1:17" s="117" customFormat="1" ht="63.75" x14ac:dyDescent="0.25">
      <c r="A108" s="151">
        <f>A107+1</f>
        <v>16</v>
      </c>
      <c r="B108" s="151" t="s">
        <v>275</v>
      </c>
      <c r="C108" s="42" t="s">
        <v>388</v>
      </c>
      <c r="D108" s="149" t="s">
        <v>20</v>
      </c>
      <c r="E108" s="147" t="s">
        <v>326</v>
      </c>
      <c r="F108" s="42" t="s">
        <v>389</v>
      </c>
      <c r="G108" s="69" t="s">
        <v>15</v>
      </c>
      <c r="H108" s="163">
        <v>2</v>
      </c>
      <c r="I108" s="164">
        <v>985422.32</v>
      </c>
      <c r="J108" s="164">
        <v>1970844.64</v>
      </c>
      <c r="K108" s="153" t="s">
        <v>327</v>
      </c>
      <c r="L108" s="199" t="s">
        <v>18</v>
      </c>
      <c r="M108" s="164">
        <v>1970844.64</v>
      </c>
      <c r="N108" s="42" t="s">
        <v>16</v>
      </c>
      <c r="O108" s="78" t="s">
        <v>277</v>
      </c>
      <c r="P108" s="154" t="s">
        <v>22</v>
      </c>
      <c r="Q108" s="160" t="s">
        <v>276</v>
      </c>
    </row>
    <row r="109" spans="1:17" s="117" customFormat="1" ht="69.75" customHeight="1" x14ac:dyDescent="0.25">
      <c r="A109" s="151">
        <f>A108+1</f>
        <v>17</v>
      </c>
      <c r="B109" s="151" t="s">
        <v>275</v>
      </c>
      <c r="C109" s="42" t="s">
        <v>390</v>
      </c>
      <c r="D109" s="149" t="s">
        <v>20</v>
      </c>
      <c r="E109" s="147" t="s">
        <v>326</v>
      </c>
      <c r="F109" s="42" t="s">
        <v>391</v>
      </c>
      <c r="G109" s="69" t="s">
        <v>15</v>
      </c>
      <c r="H109" s="163">
        <v>2</v>
      </c>
      <c r="I109" s="164">
        <v>1724489.06</v>
      </c>
      <c r="J109" s="164">
        <v>3448978.12</v>
      </c>
      <c r="K109" s="153" t="s">
        <v>327</v>
      </c>
      <c r="L109" s="199" t="s">
        <v>18</v>
      </c>
      <c r="M109" s="164">
        <v>3448978.12</v>
      </c>
      <c r="N109" s="42" t="s">
        <v>16</v>
      </c>
      <c r="O109" s="78" t="s">
        <v>277</v>
      </c>
      <c r="P109" s="154" t="s">
        <v>22</v>
      </c>
      <c r="Q109" s="149" t="s">
        <v>18</v>
      </c>
    </row>
    <row r="110" spans="1:17" x14ac:dyDescent="0.25">
      <c r="A110" s="118" t="s">
        <v>392</v>
      </c>
      <c r="B110" s="118"/>
      <c r="C110" s="118"/>
      <c r="D110" s="119"/>
      <c r="E110" s="119"/>
      <c r="F110" s="119"/>
      <c r="G110" s="119"/>
      <c r="H110" s="119"/>
      <c r="I110" s="135"/>
      <c r="J110" s="135"/>
      <c r="K110" s="119"/>
      <c r="L110" s="135"/>
      <c r="M110" s="135"/>
      <c r="N110" s="119"/>
      <c r="O110" s="119"/>
      <c r="P110" s="145"/>
      <c r="Q110" s="146"/>
    </row>
    <row r="111" spans="1:17" s="117" customFormat="1" ht="89.25" x14ac:dyDescent="0.25">
      <c r="A111" s="151">
        <f>A109+1</f>
        <v>18</v>
      </c>
      <c r="B111" s="151" t="s">
        <v>275</v>
      </c>
      <c r="C111" s="160" t="s">
        <v>393</v>
      </c>
      <c r="D111" s="149" t="s">
        <v>20</v>
      </c>
      <c r="E111" s="147" t="s">
        <v>326</v>
      </c>
      <c r="F111" s="160" t="s">
        <v>394</v>
      </c>
      <c r="G111" s="69" t="s">
        <v>15</v>
      </c>
      <c r="H111" s="163">
        <v>28</v>
      </c>
      <c r="I111" s="164">
        <v>2596998</v>
      </c>
      <c r="J111" s="164">
        <v>72715944</v>
      </c>
      <c r="K111" s="153" t="s">
        <v>327</v>
      </c>
      <c r="L111" s="199" t="s">
        <v>18</v>
      </c>
      <c r="M111" s="164">
        <v>72715944</v>
      </c>
      <c r="N111" s="42" t="s">
        <v>16</v>
      </c>
      <c r="O111" s="78" t="s">
        <v>277</v>
      </c>
      <c r="P111" s="154" t="s">
        <v>22</v>
      </c>
      <c r="Q111" s="160" t="s">
        <v>395</v>
      </c>
    </row>
    <row r="112" spans="1:17" x14ac:dyDescent="0.25">
      <c r="A112" s="118" t="s">
        <v>396</v>
      </c>
      <c r="B112" s="118"/>
      <c r="C112" s="118"/>
      <c r="D112" s="119"/>
      <c r="E112" s="119"/>
      <c r="F112" s="119"/>
      <c r="G112" s="119"/>
      <c r="H112" s="119"/>
      <c r="I112" s="135"/>
      <c r="J112" s="135"/>
      <c r="K112" s="119"/>
      <c r="L112" s="135"/>
      <c r="M112" s="135"/>
      <c r="N112" s="119"/>
      <c r="O112" s="119"/>
      <c r="P112" s="145"/>
      <c r="Q112" s="146"/>
    </row>
    <row r="113" spans="1:17" s="117" customFormat="1" ht="51" x14ac:dyDescent="0.25">
      <c r="A113" s="165">
        <f>A111+1</f>
        <v>19</v>
      </c>
      <c r="B113" s="151" t="s">
        <v>275</v>
      </c>
      <c r="C113" s="166" t="s">
        <v>397</v>
      </c>
      <c r="D113" s="167" t="s">
        <v>20</v>
      </c>
      <c r="E113" s="168" t="s">
        <v>326</v>
      </c>
      <c r="F113" s="166" t="s">
        <v>398</v>
      </c>
      <c r="G113" s="84" t="s">
        <v>15</v>
      </c>
      <c r="H113" s="169">
        <v>1</v>
      </c>
      <c r="I113" s="170">
        <v>2272374</v>
      </c>
      <c r="J113" s="170">
        <v>2272374</v>
      </c>
      <c r="K113" s="171" t="s">
        <v>327</v>
      </c>
      <c r="L113" s="200" t="s">
        <v>18</v>
      </c>
      <c r="M113" s="170">
        <v>2272374</v>
      </c>
      <c r="N113" s="81" t="s">
        <v>16</v>
      </c>
      <c r="O113" s="172" t="s">
        <v>277</v>
      </c>
      <c r="P113" s="173" t="s">
        <v>23</v>
      </c>
      <c r="Q113" s="166" t="s">
        <v>399</v>
      </c>
    </row>
    <row r="114" spans="1:17" s="117" customFormat="1" x14ac:dyDescent="0.25">
      <c r="A114" s="143" t="s">
        <v>154</v>
      </c>
      <c r="B114" s="116"/>
      <c r="C114" s="116"/>
      <c r="D114" s="116"/>
      <c r="E114" s="116"/>
      <c r="F114" s="116"/>
      <c r="G114" s="116"/>
      <c r="H114" s="116"/>
      <c r="I114" s="134"/>
      <c r="J114" s="134"/>
      <c r="K114" s="116"/>
      <c r="L114" s="134"/>
      <c r="M114" s="134"/>
      <c r="N114" s="116"/>
      <c r="O114" s="116"/>
      <c r="P114" s="116"/>
      <c r="Q114" s="144"/>
    </row>
    <row r="115" spans="1:17" x14ac:dyDescent="0.25">
      <c r="A115" s="122" t="s">
        <v>269</v>
      </c>
      <c r="B115" s="122"/>
      <c r="C115" s="122"/>
      <c r="D115" s="123"/>
      <c r="E115" s="123"/>
      <c r="F115" s="123"/>
      <c r="G115" s="123"/>
      <c r="H115" s="123"/>
      <c r="I115" s="138"/>
      <c r="J115" s="138"/>
      <c r="K115" s="123"/>
      <c r="L115" s="138"/>
      <c r="M115" s="138"/>
      <c r="N115" s="123"/>
      <c r="O115" s="123"/>
      <c r="P115" s="174"/>
      <c r="Q115" s="175"/>
    </row>
    <row r="116" spans="1:17" ht="38.25" x14ac:dyDescent="0.25">
      <c r="A116" s="147">
        <f>A113+1</f>
        <v>20</v>
      </c>
      <c r="B116" s="147" t="s">
        <v>256</v>
      </c>
      <c r="C116" s="149" t="s">
        <v>400</v>
      </c>
      <c r="D116" s="161" t="s">
        <v>27</v>
      </c>
      <c r="E116" s="147" t="s">
        <v>326</v>
      </c>
      <c r="F116" s="176" t="s">
        <v>401</v>
      </c>
      <c r="G116" s="69" t="s">
        <v>15</v>
      </c>
      <c r="H116" s="69">
        <v>905</v>
      </c>
      <c r="I116" s="131">
        <v>87.5</v>
      </c>
      <c r="J116" s="132">
        <v>79187.5</v>
      </c>
      <c r="K116" s="51">
        <v>0.2</v>
      </c>
      <c r="L116" s="132">
        <v>15837.5</v>
      </c>
      <c r="M116" s="132">
        <v>95025</v>
      </c>
      <c r="N116" s="42" t="s">
        <v>37</v>
      </c>
      <c r="O116" s="69"/>
      <c r="P116" s="147" t="s">
        <v>402</v>
      </c>
      <c r="Q116" s="176" t="s">
        <v>18</v>
      </c>
    </row>
    <row r="117" spans="1:17" ht="38.25" x14ac:dyDescent="0.25">
      <c r="A117" s="154">
        <f>A116+1</f>
        <v>21</v>
      </c>
      <c r="B117" s="147" t="s">
        <v>256</v>
      </c>
      <c r="C117" s="149" t="s">
        <v>157</v>
      </c>
      <c r="D117" s="76" t="s">
        <v>27</v>
      </c>
      <c r="E117" s="147" t="s">
        <v>326</v>
      </c>
      <c r="F117" s="54" t="s">
        <v>158</v>
      </c>
      <c r="G117" s="69" t="s">
        <v>15</v>
      </c>
      <c r="H117" s="69">
        <v>905</v>
      </c>
      <c r="I117" s="132">
        <v>1214.5999999999999</v>
      </c>
      <c r="J117" s="132">
        <v>1099213</v>
      </c>
      <c r="K117" s="153" t="s">
        <v>327</v>
      </c>
      <c r="L117" s="131" t="s">
        <v>18</v>
      </c>
      <c r="M117" s="132">
        <v>1099213</v>
      </c>
      <c r="N117" s="42" t="s">
        <v>16</v>
      </c>
      <c r="O117" s="78" t="s">
        <v>159</v>
      </c>
      <c r="P117" s="147" t="s">
        <v>33</v>
      </c>
      <c r="Q117" s="54" t="s">
        <v>160</v>
      </c>
    </row>
    <row r="118" spans="1:17" ht="38.25" x14ac:dyDescent="0.25">
      <c r="A118" s="147">
        <f>A117+1</f>
        <v>22</v>
      </c>
      <c r="B118" s="147" t="s">
        <v>256</v>
      </c>
      <c r="C118" s="149" t="s">
        <v>400</v>
      </c>
      <c r="D118" s="161" t="s">
        <v>27</v>
      </c>
      <c r="E118" s="147" t="s">
        <v>326</v>
      </c>
      <c r="F118" s="176" t="s">
        <v>403</v>
      </c>
      <c r="G118" s="69" t="s">
        <v>15</v>
      </c>
      <c r="H118" s="69">
        <v>905</v>
      </c>
      <c r="I118" s="131">
        <v>425</v>
      </c>
      <c r="J118" s="132">
        <v>384625</v>
      </c>
      <c r="K118" s="51">
        <v>0.2</v>
      </c>
      <c r="L118" s="132">
        <v>76925</v>
      </c>
      <c r="M118" s="132">
        <v>461550</v>
      </c>
      <c r="N118" s="42" t="s">
        <v>37</v>
      </c>
      <c r="O118" s="69"/>
      <c r="P118" s="147" t="s">
        <v>402</v>
      </c>
      <c r="Q118" s="176" t="s">
        <v>18</v>
      </c>
    </row>
    <row r="119" spans="1:17" x14ac:dyDescent="0.25">
      <c r="A119" s="118" t="s">
        <v>72</v>
      </c>
      <c r="B119" s="118"/>
      <c r="C119" s="118"/>
      <c r="D119" s="119"/>
      <c r="E119" s="119"/>
      <c r="F119" s="119"/>
      <c r="G119" s="119"/>
      <c r="H119" s="119"/>
      <c r="I119" s="135"/>
      <c r="J119" s="135"/>
      <c r="K119" s="119"/>
      <c r="L119" s="135"/>
      <c r="M119" s="135"/>
      <c r="N119" s="119"/>
      <c r="O119" s="119"/>
      <c r="P119" s="145"/>
      <c r="Q119" s="146"/>
    </row>
    <row r="120" spans="1:17" ht="38.25" x14ac:dyDescent="0.25">
      <c r="A120" s="147">
        <f>A118+1</f>
        <v>23</v>
      </c>
      <c r="B120" s="147" t="s">
        <v>256</v>
      </c>
      <c r="C120" s="149" t="s">
        <v>400</v>
      </c>
      <c r="D120" s="161" t="s">
        <v>27</v>
      </c>
      <c r="E120" s="147" t="s">
        <v>326</v>
      </c>
      <c r="F120" s="176" t="s">
        <v>401</v>
      </c>
      <c r="G120" s="69" t="s">
        <v>15</v>
      </c>
      <c r="H120" s="69">
        <v>120</v>
      </c>
      <c r="I120" s="131">
        <v>87.5</v>
      </c>
      <c r="J120" s="132">
        <v>10500</v>
      </c>
      <c r="K120" s="51">
        <v>0.2</v>
      </c>
      <c r="L120" s="132">
        <v>2100</v>
      </c>
      <c r="M120" s="132">
        <v>12600</v>
      </c>
      <c r="N120" s="42" t="s">
        <v>37</v>
      </c>
      <c r="O120" s="69"/>
      <c r="P120" s="147" t="s">
        <v>402</v>
      </c>
      <c r="Q120" s="177"/>
    </row>
    <row r="121" spans="1:17" ht="38.25" x14ac:dyDescent="0.25">
      <c r="A121" s="154">
        <f>A120+1</f>
        <v>24</v>
      </c>
      <c r="B121" s="147" t="s">
        <v>256</v>
      </c>
      <c r="C121" s="42" t="s">
        <v>157</v>
      </c>
      <c r="D121" s="76" t="s">
        <v>27</v>
      </c>
      <c r="E121" s="147" t="s">
        <v>326</v>
      </c>
      <c r="F121" s="54" t="s">
        <v>158</v>
      </c>
      <c r="G121" s="69" t="s">
        <v>15</v>
      </c>
      <c r="H121" s="69">
        <v>120</v>
      </c>
      <c r="I121" s="132">
        <v>1214.5999999999999</v>
      </c>
      <c r="J121" s="132">
        <v>145752</v>
      </c>
      <c r="K121" s="153" t="s">
        <v>327</v>
      </c>
      <c r="L121" s="131" t="s">
        <v>18</v>
      </c>
      <c r="M121" s="132">
        <v>145752</v>
      </c>
      <c r="N121" s="42" t="s">
        <v>16</v>
      </c>
      <c r="O121" s="78" t="s">
        <v>159</v>
      </c>
      <c r="P121" s="147" t="s">
        <v>33</v>
      </c>
      <c r="Q121" s="83" t="s">
        <v>163</v>
      </c>
    </row>
    <row r="122" spans="1:17" ht="38.25" x14ac:dyDescent="0.25">
      <c r="A122" s="147">
        <f>A121+1</f>
        <v>25</v>
      </c>
      <c r="B122" s="147" t="s">
        <v>256</v>
      </c>
      <c r="C122" s="149" t="s">
        <v>400</v>
      </c>
      <c r="D122" s="161" t="s">
        <v>27</v>
      </c>
      <c r="E122" s="147" t="s">
        <v>326</v>
      </c>
      <c r="F122" s="176" t="s">
        <v>403</v>
      </c>
      <c r="G122" s="69" t="s">
        <v>15</v>
      </c>
      <c r="H122" s="69">
        <v>120</v>
      </c>
      <c r="I122" s="131">
        <v>425</v>
      </c>
      <c r="J122" s="132">
        <v>51000</v>
      </c>
      <c r="K122" s="51">
        <v>0.2</v>
      </c>
      <c r="L122" s="132">
        <v>10200</v>
      </c>
      <c r="M122" s="132">
        <v>61200</v>
      </c>
      <c r="N122" s="42" t="s">
        <v>37</v>
      </c>
      <c r="O122" s="69"/>
      <c r="P122" s="147" t="s">
        <v>402</v>
      </c>
      <c r="Q122" s="176" t="s">
        <v>18</v>
      </c>
    </row>
    <row r="123" spans="1:17" x14ac:dyDescent="0.25">
      <c r="A123" s="118" t="s">
        <v>404</v>
      </c>
      <c r="B123" s="118"/>
      <c r="C123" s="118"/>
      <c r="D123" s="119"/>
      <c r="E123" s="119"/>
      <c r="F123" s="119"/>
      <c r="G123" s="119"/>
      <c r="H123" s="119"/>
      <c r="I123" s="135"/>
      <c r="J123" s="135"/>
      <c r="K123" s="119"/>
      <c r="L123" s="135"/>
      <c r="M123" s="135"/>
      <c r="N123" s="119"/>
      <c r="O123" s="119"/>
      <c r="P123" s="145"/>
      <c r="Q123" s="146"/>
    </row>
    <row r="124" spans="1:17" ht="38.25" x14ac:dyDescent="0.25">
      <c r="A124" s="147">
        <f>A122+1</f>
        <v>26</v>
      </c>
      <c r="B124" s="147" t="s">
        <v>256</v>
      </c>
      <c r="C124" s="149" t="s">
        <v>400</v>
      </c>
      <c r="D124" s="161" t="s">
        <v>27</v>
      </c>
      <c r="E124" s="147" t="s">
        <v>326</v>
      </c>
      <c r="F124" s="176" t="s">
        <v>401</v>
      </c>
      <c r="G124" s="69" t="s">
        <v>15</v>
      </c>
      <c r="H124" s="69">
        <v>50</v>
      </c>
      <c r="I124" s="131">
        <v>87.5</v>
      </c>
      <c r="J124" s="132">
        <v>4375</v>
      </c>
      <c r="K124" s="51">
        <v>0.2</v>
      </c>
      <c r="L124" s="131">
        <v>875</v>
      </c>
      <c r="M124" s="132">
        <v>5250</v>
      </c>
      <c r="N124" s="42" t="s">
        <v>37</v>
      </c>
      <c r="O124" s="69"/>
      <c r="P124" s="147" t="s">
        <v>402</v>
      </c>
      <c r="Q124" s="176" t="s">
        <v>18</v>
      </c>
    </row>
    <row r="125" spans="1:17" ht="38.25" x14ac:dyDescent="0.25">
      <c r="A125" s="154">
        <f>A124+1</f>
        <v>27</v>
      </c>
      <c r="B125" s="147" t="s">
        <v>256</v>
      </c>
      <c r="C125" s="42" t="s">
        <v>157</v>
      </c>
      <c r="D125" s="76" t="s">
        <v>27</v>
      </c>
      <c r="E125" s="147" t="s">
        <v>326</v>
      </c>
      <c r="F125" s="54" t="s">
        <v>158</v>
      </c>
      <c r="G125" s="69" t="s">
        <v>15</v>
      </c>
      <c r="H125" s="69">
        <v>50</v>
      </c>
      <c r="I125" s="132">
        <v>1214.5999999999999</v>
      </c>
      <c r="J125" s="132">
        <v>60730</v>
      </c>
      <c r="K125" s="153" t="s">
        <v>327</v>
      </c>
      <c r="L125" s="131" t="s">
        <v>18</v>
      </c>
      <c r="M125" s="132">
        <v>60730</v>
      </c>
      <c r="N125" s="42" t="s">
        <v>16</v>
      </c>
      <c r="O125" s="78" t="s">
        <v>159</v>
      </c>
      <c r="P125" s="147" t="s">
        <v>33</v>
      </c>
      <c r="Q125" s="83" t="s">
        <v>164</v>
      </c>
    </row>
    <row r="126" spans="1:17" ht="38.25" x14ac:dyDescent="0.25">
      <c r="A126" s="147">
        <f>A125+1</f>
        <v>28</v>
      </c>
      <c r="B126" s="147" t="s">
        <v>256</v>
      </c>
      <c r="C126" s="149" t="s">
        <v>400</v>
      </c>
      <c r="D126" s="161" t="s">
        <v>27</v>
      </c>
      <c r="E126" s="147" t="s">
        <v>326</v>
      </c>
      <c r="F126" s="176" t="s">
        <v>403</v>
      </c>
      <c r="G126" s="69" t="s">
        <v>15</v>
      </c>
      <c r="H126" s="69">
        <v>50</v>
      </c>
      <c r="I126" s="131">
        <v>425</v>
      </c>
      <c r="J126" s="132">
        <v>21250</v>
      </c>
      <c r="K126" s="51">
        <v>0.2</v>
      </c>
      <c r="L126" s="132">
        <v>4250</v>
      </c>
      <c r="M126" s="132">
        <v>25500</v>
      </c>
      <c r="N126" s="42" t="s">
        <v>37</v>
      </c>
      <c r="O126" s="69"/>
      <c r="P126" s="147" t="s">
        <v>402</v>
      </c>
      <c r="Q126" s="176" t="s">
        <v>18</v>
      </c>
    </row>
    <row r="127" spans="1:17" x14ac:dyDescent="0.25">
      <c r="A127" s="118" t="s">
        <v>405</v>
      </c>
      <c r="B127" s="118"/>
      <c r="C127" s="118"/>
      <c r="D127" s="119"/>
      <c r="E127" s="119"/>
      <c r="F127" s="119"/>
      <c r="G127" s="119"/>
      <c r="H127" s="119"/>
      <c r="I127" s="135"/>
      <c r="J127" s="135"/>
      <c r="K127" s="119"/>
      <c r="L127" s="135"/>
      <c r="M127" s="135"/>
      <c r="N127" s="119"/>
      <c r="O127" s="119"/>
      <c r="P127" s="145"/>
      <c r="Q127" s="146"/>
    </row>
    <row r="128" spans="1:17" ht="38.25" x14ac:dyDescent="0.25">
      <c r="A128" s="147">
        <f>A126+1</f>
        <v>29</v>
      </c>
      <c r="B128" s="147" t="s">
        <v>256</v>
      </c>
      <c r="C128" s="149" t="s">
        <v>400</v>
      </c>
      <c r="D128" s="161" t="s">
        <v>27</v>
      </c>
      <c r="E128" s="147" t="s">
        <v>326</v>
      </c>
      <c r="F128" s="176" t="s">
        <v>401</v>
      </c>
      <c r="G128" s="151" t="s">
        <v>15</v>
      </c>
      <c r="H128" s="151">
        <v>90</v>
      </c>
      <c r="I128" s="178">
        <v>87.5</v>
      </c>
      <c r="J128" s="152">
        <v>7875</v>
      </c>
      <c r="K128" s="51">
        <v>0.2</v>
      </c>
      <c r="L128" s="152">
        <v>1575</v>
      </c>
      <c r="M128" s="152">
        <v>9450</v>
      </c>
      <c r="N128" s="42" t="s">
        <v>37</v>
      </c>
      <c r="O128" s="151"/>
      <c r="P128" s="147" t="s">
        <v>402</v>
      </c>
      <c r="Q128" s="176" t="s">
        <v>18</v>
      </c>
    </row>
    <row r="129" spans="1:17" ht="38.25" x14ac:dyDescent="0.25">
      <c r="A129" s="154">
        <f>A128+1</f>
        <v>30</v>
      </c>
      <c r="B129" s="147" t="s">
        <v>256</v>
      </c>
      <c r="C129" s="42" t="s">
        <v>157</v>
      </c>
      <c r="D129" s="76" t="s">
        <v>27</v>
      </c>
      <c r="E129" s="147" t="s">
        <v>326</v>
      </c>
      <c r="F129" s="54" t="s">
        <v>158</v>
      </c>
      <c r="G129" s="69" t="s">
        <v>15</v>
      </c>
      <c r="H129" s="69">
        <v>90</v>
      </c>
      <c r="I129" s="132">
        <v>1214.5999999999999</v>
      </c>
      <c r="J129" s="132">
        <v>109314</v>
      </c>
      <c r="K129" s="153" t="s">
        <v>327</v>
      </c>
      <c r="L129" s="131" t="s">
        <v>18</v>
      </c>
      <c r="M129" s="132">
        <v>109314</v>
      </c>
      <c r="N129" s="42" t="s">
        <v>16</v>
      </c>
      <c r="O129" s="78" t="s">
        <v>159</v>
      </c>
      <c r="P129" s="147" t="s">
        <v>33</v>
      </c>
      <c r="Q129" s="83" t="s">
        <v>165</v>
      </c>
    </row>
    <row r="130" spans="1:17" ht="38.25" x14ac:dyDescent="0.25">
      <c r="A130" s="147">
        <f>A129+1</f>
        <v>31</v>
      </c>
      <c r="B130" s="147" t="s">
        <v>256</v>
      </c>
      <c r="C130" s="149" t="s">
        <v>400</v>
      </c>
      <c r="D130" s="161" t="s">
        <v>27</v>
      </c>
      <c r="E130" s="147" t="s">
        <v>326</v>
      </c>
      <c r="F130" s="176" t="s">
        <v>403</v>
      </c>
      <c r="G130" s="151" t="s">
        <v>15</v>
      </c>
      <c r="H130" s="151">
        <v>90</v>
      </c>
      <c r="I130" s="178">
        <v>425</v>
      </c>
      <c r="J130" s="152">
        <v>38250</v>
      </c>
      <c r="K130" s="51">
        <v>0.2</v>
      </c>
      <c r="L130" s="152">
        <v>7650</v>
      </c>
      <c r="M130" s="152">
        <v>45900</v>
      </c>
      <c r="N130" s="42" t="s">
        <v>37</v>
      </c>
      <c r="O130" s="151"/>
      <c r="P130" s="147" t="s">
        <v>402</v>
      </c>
      <c r="Q130" s="176" t="s">
        <v>18</v>
      </c>
    </row>
    <row r="131" spans="1:17" s="117" customFormat="1" x14ac:dyDescent="0.25">
      <c r="A131" s="143" t="s">
        <v>166</v>
      </c>
      <c r="B131" s="116"/>
      <c r="C131" s="116"/>
      <c r="D131" s="116"/>
      <c r="E131" s="116"/>
      <c r="F131" s="116"/>
      <c r="G131" s="116"/>
      <c r="H131" s="116"/>
      <c r="I131" s="134"/>
      <c r="J131" s="134"/>
      <c r="K131" s="116"/>
      <c r="L131" s="134"/>
      <c r="M131" s="134"/>
      <c r="N131" s="116"/>
      <c r="O131" s="116"/>
      <c r="P131" s="116"/>
      <c r="Q131" s="144"/>
    </row>
    <row r="132" spans="1:17" x14ac:dyDescent="0.25">
      <c r="A132" s="118" t="s">
        <v>167</v>
      </c>
      <c r="B132" s="118"/>
      <c r="C132" s="118"/>
      <c r="D132" s="119"/>
      <c r="E132" s="119"/>
      <c r="F132" s="119"/>
      <c r="G132" s="119"/>
      <c r="H132" s="119"/>
      <c r="I132" s="135"/>
      <c r="J132" s="135"/>
      <c r="K132" s="119"/>
      <c r="L132" s="135"/>
      <c r="M132" s="135"/>
      <c r="N132" s="119"/>
      <c r="O132" s="119"/>
      <c r="P132" s="145"/>
      <c r="Q132" s="146"/>
    </row>
    <row r="133" spans="1:17" s="117" customFormat="1" ht="38.25" x14ac:dyDescent="0.25">
      <c r="A133" s="154">
        <f>A130+1</f>
        <v>32</v>
      </c>
      <c r="B133" s="43" t="s">
        <v>259</v>
      </c>
      <c r="C133" s="155" t="s">
        <v>168</v>
      </c>
      <c r="D133" s="161" t="s">
        <v>169</v>
      </c>
      <c r="E133" s="147" t="s">
        <v>326</v>
      </c>
      <c r="F133" s="179" t="s">
        <v>170</v>
      </c>
      <c r="G133" s="69" t="s">
        <v>15</v>
      </c>
      <c r="H133" s="75">
        <v>1</v>
      </c>
      <c r="I133" s="157">
        <v>22715</v>
      </c>
      <c r="J133" s="157">
        <v>22715</v>
      </c>
      <c r="K133" s="51">
        <v>0.2</v>
      </c>
      <c r="L133" s="157">
        <v>4543</v>
      </c>
      <c r="M133" s="157">
        <v>27258</v>
      </c>
      <c r="N133" s="42" t="s">
        <v>37</v>
      </c>
      <c r="O133" s="75"/>
      <c r="P133" s="154" t="s">
        <v>33</v>
      </c>
      <c r="Q133" s="166" t="s">
        <v>406</v>
      </c>
    </row>
    <row r="134" spans="1:17" s="117" customFormat="1" ht="38.25" x14ac:dyDescent="0.25">
      <c r="A134" s="154">
        <f>A133+1</f>
        <v>33</v>
      </c>
      <c r="B134" s="43" t="s">
        <v>259</v>
      </c>
      <c r="C134" s="100" t="s">
        <v>171</v>
      </c>
      <c r="D134" s="76" t="s">
        <v>169</v>
      </c>
      <c r="E134" s="147" t="s">
        <v>326</v>
      </c>
      <c r="F134" s="179" t="s">
        <v>172</v>
      </c>
      <c r="G134" s="69" t="s">
        <v>15</v>
      </c>
      <c r="H134" s="75">
        <v>2</v>
      </c>
      <c r="I134" s="157">
        <v>2272.08</v>
      </c>
      <c r="J134" s="157">
        <v>4544.16</v>
      </c>
      <c r="K134" s="51">
        <v>0.2</v>
      </c>
      <c r="L134" s="181">
        <v>908.83</v>
      </c>
      <c r="M134" s="157">
        <v>5452.99</v>
      </c>
      <c r="N134" s="42" t="s">
        <v>37</v>
      </c>
      <c r="O134" s="75"/>
      <c r="P134" s="154" t="s">
        <v>33</v>
      </c>
      <c r="Q134" s="180"/>
    </row>
    <row r="135" spans="1:17" s="117" customFormat="1" ht="38.25" x14ac:dyDescent="0.25">
      <c r="A135" s="154">
        <f>A134+1</f>
        <v>34</v>
      </c>
      <c r="B135" s="43" t="s">
        <v>259</v>
      </c>
      <c r="C135" s="100" t="s">
        <v>173</v>
      </c>
      <c r="D135" s="76" t="s">
        <v>169</v>
      </c>
      <c r="E135" s="147" t="s">
        <v>326</v>
      </c>
      <c r="F135" s="179" t="s">
        <v>174</v>
      </c>
      <c r="G135" s="69" t="s">
        <v>15</v>
      </c>
      <c r="H135" s="75">
        <v>30</v>
      </c>
      <c r="I135" s="181">
        <v>700</v>
      </c>
      <c r="J135" s="157">
        <v>21000</v>
      </c>
      <c r="K135" s="51">
        <v>0.2</v>
      </c>
      <c r="L135" s="157">
        <v>4200</v>
      </c>
      <c r="M135" s="157">
        <v>25200</v>
      </c>
      <c r="N135" s="42" t="s">
        <v>37</v>
      </c>
      <c r="O135" s="75"/>
      <c r="P135" s="154" t="s">
        <v>33</v>
      </c>
      <c r="Q135" s="180"/>
    </row>
    <row r="136" spans="1:17" s="117" customFormat="1" ht="38.25" x14ac:dyDescent="0.25">
      <c r="A136" s="154">
        <f>A135+1</f>
        <v>35</v>
      </c>
      <c r="B136" s="43" t="s">
        <v>259</v>
      </c>
      <c r="C136" s="155" t="s">
        <v>175</v>
      </c>
      <c r="D136" s="161" t="s">
        <v>169</v>
      </c>
      <c r="E136" s="147" t="s">
        <v>326</v>
      </c>
      <c r="F136" s="179" t="s">
        <v>176</v>
      </c>
      <c r="G136" s="69" t="s">
        <v>15</v>
      </c>
      <c r="H136" s="75">
        <v>1</v>
      </c>
      <c r="I136" s="157">
        <v>23333.33</v>
      </c>
      <c r="J136" s="157">
        <v>23333.33</v>
      </c>
      <c r="K136" s="51">
        <v>0.2</v>
      </c>
      <c r="L136" s="157">
        <v>4666.67</v>
      </c>
      <c r="M136" s="157">
        <v>28000</v>
      </c>
      <c r="N136" s="42" t="s">
        <v>37</v>
      </c>
      <c r="O136" s="75"/>
      <c r="P136" s="154" t="s">
        <v>33</v>
      </c>
      <c r="Q136" s="180"/>
    </row>
    <row r="137" spans="1:17" ht="38.25" x14ac:dyDescent="0.25">
      <c r="A137" s="154">
        <f>A136+1</f>
        <v>36</v>
      </c>
      <c r="B137" s="43" t="s">
        <v>259</v>
      </c>
      <c r="C137" s="155" t="s">
        <v>177</v>
      </c>
      <c r="D137" s="161" t="s">
        <v>169</v>
      </c>
      <c r="E137" s="147" t="s">
        <v>326</v>
      </c>
      <c r="F137" s="179" t="s">
        <v>178</v>
      </c>
      <c r="G137" s="69" t="s">
        <v>15</v>
      </c>
      <c r="H137" s="75">
        <v>2</v>
      </c>
      <c r="I137" s="157">
        <v>173308.33</v>
      </c>
      <c r="J137" s="157">
        <v>346616.66</v>
      </c>
      <c r="K137" s="51">
        <v>0.2</v>
      </c>
      <c r="L137" s="157">
        <v>69323.33</v>
      </c>
      <c r="M137" s="157">
        <v>415939.99</v>
      </c>
      <c r="N137" s="42" t="s">
        <v>37</v>
      </c>
      <c r="O137" s="75"/>
      <c r="P137" s="154" t="s">
        <v>33</v>
      </c>
      <c r="Q137" s="182"/>
    </row>
    <row r="138" spans="1:17" s="117" customFormat="1" x14ac:dyDescent="0.25">
      <c r="A138" s="143" t="s">
        <v>407</v>
      </c>
      <c r="B138" s="116"/>
      <c r="C138" s="116"/>
      <c r="D138" s="116"/>
      <c r="E138" s="116"/>
      <c r="F138" s="116"/>
      <c r="G138" s="116"/>
      <c r="H138" s="116"/>
      <c r="I138" s="134"/>
      <c r="J138" s="134"/>
      <c r="K138" s="116"/>
      <c r="L138" s="134"/>
      <c r="M138" s="134"/>
      <c r="N138" s="116"/>
      <c r="O138" s="116"/>
      <c r="P138" s="116"/>
      <c r="Q138" s="144"/>
    </row>
    <row r="139" spans="1:17" x14ac:dyDescent="0.25">
      <c r="A139" s="118" t="s">
        <v>408</v>
      </c>
      <c r="B139" s="118"/>
      <c r="C139" s="118"/>
      <c r="D139" s="119"/>
      <c r="E139" s="119"/>
      <c r="F139" s="119"/>
      <c r="G139" s="119"/>
      <c r="H139" s="119"/>
      <c r="I139" s="135"/>
      <c r="J139" s="135"/>
      <c r="K139" s="119"/>
      <c r="L139" s="135"/>
      <c r="M139" s="135"/>
      <c r="N139" s="119"/>
      <c r="O139" s="119"/>
      <c r="P139" s="145"/>
      <c r="Q139" s="146"/>
    </row>
    <row r="140" spans="1:17" ht="38.25" x14ac:dyDescent="0.25">
      <c r="A140" s="183">
        <f>A137+1</f>
        <v>37</v>
      </c>
      <c r="B140" s="209" t="s">
        <v>240</v>
      </c>
      <c r="C140" s="184" t="s">
        <v>409</v>
      </c>
      <c r="D140" s="161" t="s">
        <v>14</v>
      </c>
      <c r="E140" s="147" t="s">
        <v>326</v>
      </c>
      <c r="F140" s="184" t="s">
        <v>410</v>
      </c>
      <c r="G140" s="185" t="s">
        <v>15</v>
      </c>
      <c r="H140" s="186">
        <v>10</v>
      </c>
      <c r="I140" s="132">
        <v>79923.48</v>
      </c>
      <c r="J140" s="132">
        <v>799234.8</v>
      </c>
      <c r="K140" s="187" t="s">
        <v>327</v>
      </c>
      <c r="L140" s="131" t="s">
        <v>18</v>
      </c>
      <c r="M140" s="132">
        <v>799234.8</v>
      </c>
      <c r="N140" s="42" t="s">
        <v>16</v>
      </c>
      <c r="O140" s="78" t="s">
        <v>17</v>
      </c>
      <c r="P140" s="154" t="s">
        <v>22</v>
      </c>
      <c r="Q140" s="188" t="s">
        <v>18</v>
      </c>
    </row>
    <row r="141" spans="1:17" ht="38.25" x14ac:dyDescent="0.25">
      <c r="A141" s="183">
        <f>A140+1</f>
        <v>38</v>
      </c>
      <c r="B141" s="209" t="s">
        <v>240</v>
      </c>
      <c r="C141" s="184" t="s">
        <v>411</v>
      </c>
      <c r="D141" s="161" t="s">
        <v>14</v>
      </c>
      <c r="E141" s="147" t="s">
        <v>326</v>
      </c>
      <c r="F141" s="184" t="s">
        <v>412</v>
      </c>
      <c r="G141" s="185" t="s">
        <v>15</v>
      </c>
      <c r="H141" s="186">
        <v>6</v>
      </c>
      <c r="I141" s="132">
        <v>121294.78</v>
      </c>
      <c r="J141" s="132">
        <v>727768.68</v>
      </c>
      <c r="K141" s="187" t="s">
        <v>327</v>
      </c>
      <c r="L141" s="131" t="s">
        <v>18</v>
      </c>
      <c r="M141" s="132">
        <v>727768.68</v>
      </c>
      <c r="N141" s="42" t="s">
        <v>16</v>
      </c>
      <c r="O141" s="78" t="s">
        <v>208</v>
      </c>
      <c r="P141" s="154" t="s">
        <v>22</v>
      </c>
      <c r="Q141" s="188" t="s">
        <v>18</v>
      </c>
    </row>
    <row r="142" spans="1:17" x14ac:dyDescent="0.25">
      <c r="A142" s="118" t="s">
        <v>413</v>
      </c>
      <c r="B142" s="118"/>
      <c r="C142" s="118"/>
      <c r="D142" s="119"/>
      <c r="E142" s="119"/>
      <c r="F142" s="119"/>
      <c r="G142" s="119"/>
      <c r="H142" s="119"/>
      <c r="I142" s="135"/>
      <c r="J142" s="135"/>
      <c r="K142" s="119"/>
      <c r="L142" s="135"/>
      <c r="M142" s="135"/>
      <c r="N142" s="119"/>
      <c r="O142" s="119"/>
      <c r="P142" s="145"/>
      <c r="Q142" s="146"/>
    </row>
    <row r="143" spans="1:17" ht="38.25" x14ac:dyDescent="0.25">
      <c r="A143" s="183">
        <f>A141+1</f>
        <v>39</v>
      </c>
      <c r="B143" s="209" t="s">
        <v>240</v>
      </c>
      <c r="C143" s="184" t="s">
        <v>409</v>
      </c>
      <c r="D143" s="161" t="s">
        <v>14</v>
      </c>
      <c r="E143" s="147" t="s">
        <v>326</v>
      </c>
      <c r="F143" s="184" t="s">
        <v>410</v>
      </c>
      <c r="G143" s="185" t="s">
        <v>15</v>
      </c>
      <c r="H143" s="186">
        <v>10</v>
      </c>
      <c r="I143" s="132">
        <v>79923.48</v>
      </c>
      <c r="J143" s="132">
        <v>799234.8</v>
      </c>
      <c r="K143" s="187" t="s">
        <v>327</v>
      </c>
      <c r="L143" s="131" t="s">
        <v>18</v>
      </c>
      <c r="M143" s="132">
        <v>799234.8</v>
      </c>
      <c r="N143" s="42" t="s">
        <v>16</v>
      </c>
      <c r="O143" s="78" t="s">
        <v>17</v>
      </c>
      <c r="P143" s="154" t="s">
        <v>22</v>
      </c>
      <c r="Q143" s="188" t="s">
        <v>18</v>
      </c>
    </row>
    <row r="144" spans="1:17" ht="38.25" x14ac:dyDescent="0.25">
      <c r="A144" s="183">
        <f>A143+1</f>
        <v>40</v>
      </c>
      <c r="B144" s="209" t="s">
        <v>240</v>
      </c>
      <c r="C144" s="184" t="s">
        <v>411</v>
      </c>
      <c r="D144" s="161" t="s">
        <v>14</v>
      </c>
      <c r="E144" s="147" t="s">
        <v>326</v>
      </c>
      <c r="F144" s="184" t="s">
        <v>412</v>
      </c>
      <c r="G144" s="185" t="s">
        <v>15</v>
      </c>
      <c r="H144" s="186">
        <v>6</v>
      </c>
      <c r="I144" s="132">
        <v>121294.78</v>
      </c>
      <c r="J144" s="132">
        <v>727768.68</v>
      </c>
      <c r="K144" s="187" t="s">
        <v>327</v>
      </c>
      <c r="L144" s="131" t="s">
        <v>18</v>
      </c>
      <c r="M144" s="132">
        <v>727768.68</v>
      </c>
      <c r="N144" s="42" t="s">
        <v>16</v>
      </c>
      <c r="O144" s="78" t="s">
        <v>208</v>
      </c>
      <c r="P144" s="154" t="s">
        <v>22</v>
      </c>
      <c r="Q144" s="188" t="s">
        <v>18</v>
      </c>
    </row>
    <row r="145" spans="1:17" x14ac:dyDescent="0.25">
      <c r="A145" s="118" t="s">
        <v>414</v>
      </c>
      <c r="B145" s="118"/>
      <c r="C145" s="118"/>
      <c r="D145" s="119"/>
      <c r="E145" s="119"/>
      <c r="F145" s="119"/>
      <c r="G145" s="119"/>
      <c r="H145" s="119"/>
      <c r="I145" s="135"/>
      <c r="J145" s="135"/>
      <c r="K145" s="119"/>
      <c r="L145" s="135"/>
      <c r="M145" s="135"/>
      <c r="N145" s="119"/>
      <c r="O145" s="119"/>
      <c r="P145" s="145"/>
      <c r="Q145" s="146"/>
    </row>
    <row r="146" spans="1:17" ht="38.25" x14ac:dyDescent="0.25">
      <c r="A146" s="183">
        <f>A144+1</f>
        <v>41</v>
      </c>
      <c r="B146" s="209" t="s">
        <v>240</v>
      </c>
      <c r="C146" s="184" t="s">
        <v>409</v>
      </c>
      <c r="D146" s="161" t="s">
        <v>14</v>
      </c>
      <c r="E146" s="147" t="s">
        <v>326</v>
      </c>
      <c r="F146" s="184" t="s">
        <v>410</v>
      </c>
      <c r="G146" s="185" t="s">
        <v>15</v>
      </c>
      <c r="H146" s="186">
        <v>10</v>
      </c>
      <c r="I146" s="132">
        <v>79923.48</v>
      </c>
      <c r="J146" s="132">
        <v>799234.8</v>
      </c>
      <c r="K146" s="187" t="s">
        <v>327</v>
      </c>
      <c r="L146" s="131" t="s">
        <v>18</v>
      </c>
      <c r="M146" s="132">
        <v>799234.8</v>
      </c>
      <c r="N146" s="42" t="s">
        <v>16</v>
      </c>
      <c r="O146" s="78" t="s">
        <v>17</v>
      </c>
      <c r="P146" s="154" t="s">
        <v>22</v>
      </c>
      <c r="Q146" s="188" t="s">
        <v>18</v>
      </c>
    </row>
    <row r="147" spans="1:17" ht="38.25" x14ac:dyDescent="0.25">
      <c r="A147" s="183">
        <f>A146+1</f>
        <v>42</v>
      </c>
      <c r="B147" s="209" t="s">
        <v>240</v>
      </c>
      <c r="C147" s="184" t="s">
        <v>411</v>
      </c>
      <c r="D147" s="161" t="s">
        <v>14</v>
      </c>
      <c r="E147" s="147" t="s">
        <v>326</v>
      </c>
      <c r="F147" s="184" t="s">
        <v>412</v>
      </c>
      <c r="G147" s="185" t="s">
        <v>15</v>
      </c>
      <c r="H147" s="186">
        <v>5</v>
      </c>
      <c r="I147" s="132">
        <v>121294.78</v>
      </c>
      <c r="J147" s="132">
        <v>606473.9</v>
      </c>
      <c r="K147" s="187" t="s">
        <v>327</v>
      </c>
      <c r="L147" s="131" t="s">
        <v>18</v>
      </c>
      <c r="M147" s="132">
        <v>606473.9</v>
      </c>
      <c r="N147" s="42" t="s">
        <v>16</v>
      </c>
      <c r="O147" s="78" t="s">
        <v>208</v>
      </c>
      <c r="P147" s="154" t="s">
        <v>22</v>
      </c>
      <c r="Q147" s="188" t="s">
        <v>18</v>
      </c>
    </row>
    <row r="148" spans="1:17" x14ac:dyDescent="0.25">
      <c r="A148" s="118" t="s">
        <v>415</v>
      </c>
      <c r="B148" s="118"/>
      <c r="C148" s="118"/>
      <c r="D148" s="119"/>
      <c r="E148" s="119"/>
      <c r="F148" s="119"/>
      <c r="G148" s="119"/>
      <c r="H148" s="119"/>
      <c r="I148" s="135"/>
      <c r="J148" s="135"/>
      <c r="K148" s="119"/>
      <c r="L148" s="135"/>
      <c r="M148" s="135"/>
      <c r="N148" s="119"/>
      <c r="O148" s="119"/>
      <c r="P148" s="145"/>
      <c r="Q148" s="146"/>
    </row>
    <row r="149" spans="1:17" ht="38.25" x14ac:dyDescent="0.25">
      <c r="A149" s="183">
        <f>A147+1</f>
        <v>43</v>
      </c>
      <c r="B149" s="209" t="s">
        <v>240</v>
      </c>
      <c r="C149" s="184" t="s">
        <v>409</v>
      </c>
      <c r="D149" s="161" t="s">
        <v>14</v>
      </c>
      <c r="E149" s="147" t="s">
        <v>326</v>
      </c>
      <c r="F149" s="184" t="s">
        <v>410</v>
      </c>
      <c r="G149" s="185" t="s">
        <v>15</v>
      </c>
      <c r="H149" s="186">
        <v>10</v>
      </c>
      <c r="I149" s="132">
        <v>79923.48</v>
      </c>
      <c r="J149" s="132">
        <v>799234.8</v>
      </c>
      <c r="K149" s="187" t="s">
        <v>327</v>
      </c>
      <c r="L149" s="131" t="s">
        <v>18</v>
      </c>
      <c r="M149" s="132">
        <v>799234.8</v>
      </c>
      <c r="N149" s="42" t="s">
        <v>16</v>
      </c>
      <c r="O149" s="78" t="s">
        <v>17</v>
      </c>
      <c r="P149" s="154" t="s">
        <v>22</v>
      </c>
      <c r="Q149" s="188" t="s">
        <v>18</v>
      </c>
    </row>
    <row r="150" spans="1:17" ht="38.25" x14ac:dyDescent="0.25">
      <c r="A150" s="183">
        <f>A149+1</f>
        <v>44</v>
      </c>
      <c r="B150" s="209" t="s">
        <v>240</v>
      </c>
      <c r="C150" s="184" t="s">
        <v>411</v>
      </c>
      <c r="D150" s="161" t="s">
        <v>14</v>
      </c>
      <c r="E150" s="147" t="s">
        <v>326</v>
      </c>
      <c r="F150" s="184" t="s">
        <v>412</v>
      </c>
      <c r="G150" s="185" t="s">
        <v>15</v>
      </c>
      <c r="H150" s="186">
        <v>5</v>
      </c>
      <c r="I150" s="132">
        <v>121294.78</v>
      </c>
      <c r="J150" s="132">
        <v>606473.9</v>
      </c>
      <c r="K150" s="187" t="s">
        <v>327</v>
      </c>
      <c r="L150" s="131" t="s">
        <v>18</v>
      </c>
      <c r="M150" s="132">
        <v>606473.9</v>
      </c>
      <c r="N150" s="42" t="s">
        <v>16</v>
      </c>
      <c r="O150" s="78" t="s">
        <v>208</v>
      </c>
      <c r="P150" s="154" t="s">
        <v>22</v>
      </c>
      <c r="Q150" s="188" t="s">
        <v>18</v>
      </c>
    </row>
    <row r="151" spans="1:17" s="117" customFormat="1" x14ac:dyDescent="0.25">
      <c r="A151" s="22" t="s">
        <v>262</v>
      </c>
      <c r="B151" s="116"/>
      <c r="C151" s="116"/>
      <c r="D151" s="116"/>
      <c r="E151" s="116"/>
      <c r="F151" s="116"/>
      <c r="G151" s="116"/>
      <c r="H151" s="116"/>
      <c r="I151" s="134"/>
      <c r="J151" s="134"/>
      <c r="K151" s="116"/>
      <c r="L151" s="134"/>
      <c r="M151" s="134"/>
      <c r="N151" s="116"/>
      <c r="O151" s="116"/>
      <c r="P151" s="116"/>
      <c r="Q151" s="144"/>
    </row>
    <row r="152" spans="1:17" x14ac:dyDescent="0.25">
      <c r="A152" s="118" t="s">
        <v>31</v>
      </c>
      <c r="B152" s="118"/>
      <c r="C152" s="118"/>
      <c r="D152" s="119"/>
      <c r="E152" s="119"/>
      <c r="F152" s="119"/>
      <c r="G152" s="119"/>
      <c r="H152" s="119"/>
      <c r="I152" s="135"/>
      <c r="J152" s="135"/>
      <c r="K152" s="119"/>
      <c r="L152" s="135"/>
      <c r="M152" s="135"/>
      <c r="N152" s="119"/>
      <c r="O152" s="119"/>
      <c r="P152" s="145"/>
      <c r="Q152" s="146"/>
    </row>
    <row r="153" spans="1:17" ht="38.25" x14ac:dyDescent="0.25">
      <c r="A153" s="154">
        <f>A150+1</f>
        <v>45</v>
      </c>
      <c r="B153" s="154" t="s">
        <v>145</v>
      </c>
      <c r="C153" s="42" t="s">
        <v>18</v>
      </c>
      <c r="D153" s="176" t="s">
        <v>146</v>
      </c>
      <c r="E153" s="147" t="s">
        <v>326</v>
      </c>
      <c r="F153" s="176" t="s">
        <v>213</v>
      </c>
      <c r="G153" s="69" t="s">
        <v>15</v>
      </c>
      <c r="H153" s="69">
        <v>1</v>
      </c>
      <c r="I153" s="132">
        <v>1342095.78</v>
      </c>
      <c r="J153" s="132">
        <v>1342095.78</v>
      </c>
      <c r="K153" s="153" t="s">
        <v>327</v>
      </c>
      <c r="L153" s="131" t="s">
        <v>18</v>
      </c>
      <c r="M153" s="132">
        <v>1342095.78</v>
      </c>
      <c r="N153" s="42" t="s">
        <v>64</v>
      </c>
      <c r="O153" s="78" t="s">
        <v>148</v>
      </c>
      <c r="P153" s="154" t="s">
        <v>33</v>
      </c>
      <c r="Q153" s="160" t="s">
        <v>149</v>
      </c>
    </row>
    <row r="154" spans="1:17" ht="38.25" x14ac:dyDescent="0.25">
      <c r="A154" s="69">
        <f>A153+1</f>
        <v>46</v>
      </c>
      <c r="B154" s="154" t="s">
        <v>145</v>
      </c>
      <c r="C154" s="42" t="s">
        <v>18</v>
      </c>
      <c r="D154" s="176" t="s">
        <v>146</v>
      </c>
      <c r="E154" s="147" t="s">
        <v>326</v>
      </c>
      <c r="F154" s="176" t="s">
        <v>214</v>
      </c>
      <c r="G154" s="69" t="s">
        <v>15</v>
      </c>
      <c r="H154" s="69">
        <v>18</v>
      </c>
      <c r="I154" s="132">
        <v>108828.47</v>
      </c>
      <c r="J154" s="132">
        <v>1958912.46</v>
      </c>
      <c r="K154" s="153" t="s">
        <v>327</v>
      </c>
      <c r="L154" s="131" t="s">
        <v>18</v>
      </c>
      <c r="M154" s="132">
        <v>1958912.46</v>
      </c>
      <c r="N154" s="42" t="s">
        <v>64</v>
      </c>
      <c r="O154" s="78" t="s">
        <v>148</v>
      </c>
      <c r="P154" s="69" t="s">
        <v>33</v>
      </c>
      <c r="Q154" s="160" t="s">
        <v>150</v>
      </c>
    </row>
    <row r="155" spans="1:17" ht="38.25" x14ac:dyDescent="0.25">
      <c r="A155" s="69">
        <f>A154+1</f>
        <v>47</v>
      </c>
      <c r="B155" s="154" t="s">
        <v>145</v>
      </c>
      <c r="C155" s="42" t="s">
        <v>18</v>
      </c>
      <c r="D155" s="176" t="s">
        <v>146</v>
      </c>
      <c r="E155" s="147" t="s">
        <v>326</v>
      </c>
      <c r="F155" s="176" t="s">
        <v>215</v>
      </c>
      <c r="G155" s="69" t="s">
        <v>15</v>
      </c>
      <c r="H155" s="69">
        <v>1</v>
      </c>
      <c r="I155" s="132">
        <v>75237.179999999993</v>
      </c>
      <c r="J155" s="132">
        <v>75237.179999999993</v>
      </c>
      <c r="K155" s="153" t="s">
        <v>327</v>
      </c>
      <c r="L155" s="131" t="s">
        <v>18</v>
      </c>
      <c r="M155" s="132">
        <v>75237.179999999993</v>
      </c>
      <c r="N155" s="42" t="s">
        <v>64</v>
      </c>
      <c r="O155" s="78" t="s">
        <v>148</v>
      </c>
      <c r="P155" s="69" t="s">
        <v>33</v>
      </c>
      <c r="Q155" s="160" t="s">
        <v>151</v>
      </c>
    </row>
    <row r="156" spans="1:17" s="117" customFormat="1" ht="38.25" x14ac:dyDescent="0.25">
      <c r="A156" s="69">
        <f>A155+1</f>
        <v>48</v>
      </c>
      <c r="B156" s="154" t="s">
        <v>145</v>
      </c>
      <c r="C156" s="42" t="s">
        <v>18</v>
      </c>
      <c r="D156" s="176" t="s">
        <v>146</v>
      </c>
      <c r="E156" s="147" t="s">
        <v>326</v>
      </c>
      <c r="F156" s="176" t="s">
        <v>216</v>
      </c>
      <c r="G156" s="69" t="s">
        <v>15</v>
      </c>
      <c r="H156" s="69">
        <v>18</v>
      </c>
      <c r="I156" s="132">
        <v>78349.179999999993</v>
      </c>
      <c r="J156" s="132">
        <v>1410285.24</v>
      </c>
      <c r="K156" s="153" t="s">
        <v>327</v>
      </c>
      <c r="L156" s="131" t="s">
        <v>18</v>
      </c>
      <c r="M156" s="132">
        <v>1410285.24</v>
      </c>
      <c r="N156" s="42" t="s">
        <v>64</v>
      </c>
      <c r="O156" s="78" t="s">
        <v>148</v>
      </c>
      <c r="P156" s="69" t="s">
        <v>33</v>
      </c>
      <c r="Q156" s="160" t="s">
        <v>152</v>
      </c>
    </row>
    <row r="157" spans="1:17" s="117" customFormat="1" ht="51" x14ac:dyDescent="0.25">
      <c r="A157" s="69">
        <f>A156+1</f>
        <v>49</v>
      </c>
      <c r="B157" s="154" t="s">
        <v>145</v>
      </c>
      <c r="C157" s="42" t="s">
        <v>18</v>
      </c>
      <c r="D157" s="176" t="s">
        <v>146</v>
      </c>
      <c r="E157" s="147" t="s">
        <v>326</v>
      </c>
      <c r="F157" s="176" t="s">
        <v>217</v>
      </c>
      <c r="G157" s="69" t="s">
        <v>15</v>
      </c>
      <c r="H157" s="69">
        <v>19</v>
      </c>
      <c r="I157" s="132">
        <v>22333.18</v>
      </c>
      <c r="J157" s="132">
        <v>424330.42</v>
      </c>
      <c r="K157" s="153" t="s">
        <v>327</v>
      </c>
      <c r="L157" s="131" t="s">
        <v>18</v>
      </c>
      <c r="M157" s="132">
        <v>424330.42</v>
      </c>
      <c r="N157" s="42" t="s">
        <v>64</v>
      </c>
      <c r="O157" s="78" t="s">
        <v>148</v>
      </c>
      <c r="P157" s="69" t="s">
        <v>33</v>
      </c>
      <c r="Q157" s="160" t="s">
        <v>153</v>
      </c>
    </row>
    <row r="158" spans="1:17" s="117" customFormat="1" x14ac:dyDescent="0.25">
      <c r="A158" s="143" t="s">
        <v>191</v>
      </c>
      <c r="B158" s="116"/>
      <c r="C158" s="116"/>
      <c r="D158" s="116"/>
      <c r="E158" s="116"/>
      <c r="F158" s="116"/>
      <c r="G158" s="116"/>
      <c r="H158" s="116"/>
      <c r="I158" s="134"/>
      <c r="J158" s="134"/>
      <c r="K158" s="116"/>
      <c r="L158" s="134"/>
      <c r="M158" s="134"/>
      <c r="N158" s="116"/>
      <c r="O158" s="116"/>
      <c r="P158" s="116"/>
      <c r="Q158" s="144"/>
    </row>
    <row r="159" spans="1:17" x14ac:dyDescent="0.25">
      <c r="A159" s="118" t="s">
        <v>416</v>
      </c>
      <c r="B159" s="118"/>
      <c r="C159" s="118"/>
      <c r="D159" s="119"/>
      <c r="E159" s="119"/>
      <c r="F159" s="119"/>
      <c r="G159" s="119"/>
      <c r="H159" s="119"/>
      <c r="I159" s="135"/>
      <c r="J159" s="135"/>
      <c r="K159" s="119"/>
      <c r="L159" s="135"/>
      <c r="M159" s="135"/>
      <c r="N159" s="119"/>
      <c r="O159" s="119"/>
      <c r="P159" s="145"/>
      <c r="Q159" s="146"/>
    </row>
    <row r="160" spans="1:17" ht="51" x14ac:dyDescent="0.25">
      <c r="A160" s="154">
        <f>A157+1</f>
        <v>50</v>
      </c>
      <c r="B160" s="154" t="s">
        <v>261</v>
      </c>
      <c r="C160" s="92" t="s">
        <v>417</v>
      </c>
      <c r="D160" s="42" t="s">
        <v>192</v>
      </c>
      <c r="E160" s="147" t="s">
        <v>326</v>
      </c>
      <c r="F160" s="93" t="s">
        <v>418</v>
      </c>
      <c r="G160" s="69" t="s">
        <v>15</v>
      </c>
      <c r="H160" s="69">
        <v>1</v>
      </c>
      <c r="I160" s="132">
        <v>10772857.199999999</v>
      </c>
      <c r="J160" s="132">
        <v>10772857.199999999</v>
      </c>
      <c r="K160" s="153" t="s">
        <v>327</v>
      </c>
      <c r="L160" s="131" t="s">
        <v>18</v>
      </c>
      <c r="M160" s="132">
        <v>10772857.199999999</v>
      </c>
      <c r="N160" s="42" t="s">
        <v>16</v>
      </c>
      <c r="O160" s="78" t="s">
        <v>196</v>
      </c>
      <c r="P160" s="154" t="s">
        <v>22</v>
      </c>
      <c r="Q160" s="42" t="s">
        <v>419</v>
      </c>
    </row>
    <row r="161" spans="1:17" ht="153" x14ac:dyDescent="0.25">
      <c r="A161" s="154">
        <f>A160+1</f>
        <v>51</v>
      </c>
      <c r="B161" s="154" t="s">
        <v>261</v>
      </c>
      <c r="C161" s="92" t="s">
        <v>420</v>
      </c>
      <c r="D161" s="42" t="s">
        <v>192</v>
      </c>
      <c r="E161" s="147" t="s">
        <v>326</v>
      </c>
      <c r="F161" s="93" t="s">
        <v>421</v>
      </c>
      <c r="G161" s="69" t="s">
        <v>15</v>
      </c>
      <c r="H161" s="69">
        <v>1</v>
      </c>
      <c r="I161" s="132">
        <v>16438682.529999999</v>
      </c>
      <c r="J161" s="132">
        <v>16438682.529999999</v>
      </c>
      <c r="K161" s="153" t="s">
        <v>327</v>
      </c>
      <c r="L161" s="131" t="s">
        <v>18</v>
      </c>
      <c r="M161" s="132">
        <v>16438682.529999999</v>
      </c>
      <c r="N161" s="42" t="s">
        <v>16</v>
      </c>
      <c r="O161" s="78" t="s">
        <v>196</v>
      </c>
      <c r="P161" s="189" t="s">
        <v>422</v>
      </c>
      <c r="Q161" s="42"/>
    </row>
    <row r="162" spans="1:17" x14ac:dyDescent="0.25">
      <c r="A162" s="190"/>
      <c r="B162" s="190"/>
      <c r="C162" s="128"/>
      <c r="D162" s="129"/>
      <c r="E162" s="191"/>
      <c r="F162" s="192" t="s">
        <v>423</v>
      </c>
      <c r="G162" s="131"/>
      <c r="H162" s="131"/>
      <c r="I162" s="131"/>
      <c r="J162" s="130">
        <f>SUM(J81:J161)</f>
        <v>220318093.38000008</v>
      </c>
      <c r="K162" s="130"/>
      <c r="L162" s="130">
        <f t="shared" ref="L162:M162" si="1">SUM(L81:L161)</f>
        <v>203054.33000000002</v>
      </c>
      <c r="M162" s="130">
        <f t="shared" si="1"/>
        <v>220521147.7100001</v>
      </c>
      <c r="N162" s="69"/>
      <c r="O162" s="69"/>
      <c r="P162" s="154"/>
      <c r="Q162" s="42"/>
    </row>
    <row r="163" spans="1:17" ht="17.25" customHeight="1" x14ac:dyDescent="0.25">
      <c r="A163" s="262" t="s">
        <v>424</v>
      </c>
      <c r="B163" s="263"/>
      <c r="C163" s="263"/>
      <c r="D163" s="263"/>
      <c r="E163" s="263"/>
      <c r="F163" s="264"/>
      <c r="G163" s="131"/>
      <c r="H163" s="131"/>
      <c r="I163" s="131"/>
      <c r="J163" s="130">
        <f>J162+J77</f>
        <v>311915093.48000014</v>
      </c>
      <c r="K163" s="130"/>
      <c r="L163" s="130">
        <f t="shared" ref="L163:M163" si="2">L162+L77</f>
        <v>3123467.02</v>
      </c>
      <c r="M163" s="130">
        <f t="shared" si="2"/>
        <v>315038560.50000012</v>
      </c>
      <c r="N163" s="69"/>
      <c r="O163" s="69"/>
      <c r="P163" s="154"/>
      <c r="Q163" s="42"/>
    </row>
    <row r="164" spans="1:17" x14ac:dyDescent="0.25">
      <c r="A164" s="193"/>
      <c r="B164" s="193"/>
      <c r="C164" s="124"/>
      <c r="D164" s="125"/>
      <c r="E164" s="125"/>
      <c r="F164" s="194"/>
      <c r="G164" s="126"/>
      <c r="H164" s="126"/>
      <c r="I164" s="139"/>
      <c r="J164" s="139"/>
      <c r="K164" s="127"/>
      <c r="L164" s="139"/>
      <c r="M164" s="139"/>
      <c r="N164" s="126"/>
      <c r="O164" s="126"/>
      <c r="P164" s="193"/>
      <c r="Q164" s="125"/>
    </row>
    <row r="165" spans="1:17" ht="15.75" x14ac:dyDescent="0.25">
      <c r="A165" s="195"/>
      <c r="B165" s="195"/>
      <c r="C165" s="196"/>
      <c r="D165" s="196"/>
      <c r="E165" s="196"/>
      <c r="F165" s="196"/>
      <c r="G165" s="196"/>
      <c r="H165" s="196"/>
      <c r="I165" s="197"/>
      <c r="J165" s="197"/>
      <c r="K165" s="196"/>
      <c r="L165" s="197"/>
      <c r="M165" s="197"/>
      <c r="N165" s="196"/>
      <c r="O165" s="196"/>
      <c r="P165" s="195"/>
      <c r="Q165" s="196"/>
    </row>
    <row r="166" spans="1:17" x14ac:dyDescent="0.25">
      <c r="D166" s="113"/>
      <c r="E166" s="113"/>
      <c r="F166" s="113"/>
      <c r="G166" s="113"/>
      <c r="H166" s="113"/>
      <c r="I166" s="140"/>
      <c r="J166" s="140"/>
      <c r="K166" s="113"/>
      <c r="L166" s="140"/>
      <c r="M166" s="140"/>
      <c r="N166" s="113"/>
      <c r="O166" s="113"/>
      <c r="Q166" s="113"/>
    </row>
    <row r="167" spans="1:17" x14ac:dyDescent="0.25">
      <c r="D167" s="113"/>
      <c r="E167" s="113"/>
      <c r="F167" s="113"/>
      <c r="G167" s="113"/>
      <c r="H167" s="113"/>
      <c r="I167" s="140"/>
      <c r="J167" s="140"/>
      <c r="K167" s="113"/>
      <c r="L167" s="140"/>
      <c r="M167" s="140"/>
      <c r="N167" s="113"/>
      <c r="O167" s="113"/>
      <c r="Q167" s="113"/>
    </row>
    <row r="168" spans="1:17" x14ac:dyDescent="0.25">
      <c r="D168" s="113"/>
      <c r="E168" s="113"/>
      <c r="F168" s="113"/>
      <c r="G168" s="113"/>
      <c r="H168" s="113"/>
      <c r="I168" s="140"/>
      <c r="J168" s="140"/>
      <c r="K168" s="113"/>
      <c r="L168" s="140"/>
      <c r="M168" s="140"/>
      <c r="N168" s="113"/>
      <c r="O168" s="113"/>
      <c r="Q168" s="113"/>
    </row>
    <row r="169" spans="1:17" s="7" customFormat="1" x14ac:dyDescent="0.25">
      <c r="A169" s="114"/>
      <c r="B169" s="114"/>
      <c r="C169" s="113"/>
      <c r="D169" s="113"/>
      <c r="E169" s="113"/>
      <c r="F169" s="113"/>
      <c r="G169" s="113"/>
      <c r="H169" s="113"/>
      <c r="I169" s="140"/>
      <c r="J169" s="140"/>
      <c r="K169" s="113"/>
      <c r="L169" s="140"/>
      <c r="M169" s="140"/>
      <c r="N169" s="113"/>
      <c r="O169" s="113"/>
      <c r="P169" s="114"/>
      <c r="Q169" s="113"/>
    </row>
    <row r="170" spans="1:17" s="7" customFormat="1" x14ac:dyDescent="0.25">
      <c r="A170" s="114"/>
      <c r="B170" s="114"/>
      <c r="C170" s="113"/>
      <c r="D170" s="113"/>
      <c r="E170" s="113"/>
      <c r="F170" s="113"/>
      <c r="G170" s="113"/>
      <c r="H170" s="113"/>
      <c r="I170" s="140"/>
      <c r="J170" s="140"/>
      <c r="K170" s="113"/>
      <c r="L170" s="140"/>
      <c r="M170" s="140"/>
      <c r="N170" s="113"/>
      <c r="O170" s="113"/>
      <c r="P170" s="114"/>
      <c r="Q170" s="113"/>
    </row>
    <row r="171" spans="1:17" s="7" customFormat="1" x14ac:dyDescent="0.25">
      <c r="A171" s="114"/>
      <c r="B171" s="114"/>
      <c r="C171" s="113"/>
      <c r="D171" s="113"/>
      <c r="E171" s="113"/>
      <c r="F171" s="113"/>
      <c r="G171" s="113"/>
      <c r="H171" s="113"/>
      <c r="I171" s="140"/>
      <c r="J171" s="140"/>
      <c r="K171" s="113"/>
      <c r="L171" s="140"/>
      <c r="M171" s="140"/>
      <c r="N171" s="113"/>
      <c r="O171" s="113"/>
      <c r="P171" s="114"/>
      <c r="Q171" s="113"/>
    </row>
    <row r="172" spans="1:17" s="7" customFormat="1" x14ac:dyDescent="0.25">
      <c r="A172" s="114"/>
      <c r="B172" s="114"/>
      <c r="C172" s="113"/>
      <c r="D172" s="113"/>
      <c r="E172" s="113"/>
      <c r="F172" s="113"/>
      <c r="G172" s="113"/>
      <c r="H172" s="113"/>
      <c r="I172" s="140"/>
      <c r="J172" s="140"/>
      <c r="K172" s="113"/>
      <c r="L172" s="140"/>
      <c r="M172" s="140"/>
      <c r="N172" s="113"/>
      <c r="O172" s="113"/>
      <c r="P172" s="114"/>
      <c r="Q172" s="113"/>
    </row>
    <row r="173" spans="1:17" s="7" customFormat="1" x14ac:dyDescent="0.25">
      <c r="A173" s="114"/>
      <c r="B173" s="114"/>
      <c r="C173" s="113"/>
      <c r="D173" s="113"/>
      <c r="E173" s="113"/>
      <c r="F173" s="113"/>
      <c r="G173" s="113"/>
      <c r="H173" s="113"/>
      <c r="I173" s="140"/>
      <c r="J173" s="140"/>
      <c r="K173" s="113"/>
      <c r="L173" s="140"/>
      <c r="M173" s="140"/>
      <c r="N173" s="113"/>
      <c r="O173" s="113"/>
      <c r="P173" s="114"/>
      <c r="Q173" s="113"/>
    </row>
    <row r="174" spans="1:17" s="7" customFormat="1" x14ac:dyDescent="0.25">
      <c r="A174" s="114"/>
      <c r="B174" s="114"/>
      <c r="C174" s="113"/>
      <c r="D174" s="113"/>
      <c r="E174" s="113"/>
      <c r="F174" s="113"/>
      <c r="G174" s="113"/>
      <c r="H174" s="113"/>
      <c r="I174" s="140"/>
      <c r="J174" s="140"/>
      <c r="K174" s="113"/>
      <c r="L174" s="140"/>
      <c r="M174" s="140"/>
      <c r="N174" s="113"/>
      <c r="O174" s="113"/>
      <c r="P174" s="114"/>
      <c r="Q174" s="113"/>
    </row>
    <row r="175" spans="1:17" s="7" customFormat="1" x14ac:dyDescent="0.25">
      <c r="A175" s="114"/>
      <c r="B175" s="114"/>
      <c r="C175" s="113"/>
      <c r="D175" s="113"/>
      <c r="E175" s="113"/>
      <c r="F175" s="113"/>
      <c r="G175" s="113"/>
      <c r="H175" s="113"/>
      <c r="I175" s="140"/>
      <c r="J175" s="140"/>
      <c r="K175" s="113"/>
      <c r="L175" s="140"/>
      <c r="M175" s="140"/>
      <c r="N175" s="113"/>
      <c r="O175" s="113"/>
      <c r="P175" s="114"/>
      <c r="Q175" s="113"/>
    </row>
    <row r="176" spans="1:17" s="7" customFormat="1" x14ac:dyDescent="0.25">
      <c r="A176" s="114"/>
      <c r="B176" s="114"/>
      <c r="C176" s="113"/>
      <c r="D176" s="113"/>
      <c r="E176" s="113"/>
      <c r="F176" s="113"/>
      <c r="G176" s="113"/>
      <c r="H176" s="113"/>
      <c r="I176" s="140"/>
      <c r="J176" s="140"/>
      <c r="K176" s="113"/>
      <c r="L176" s="140"/>
      <c r="M176" s="140"/>
      <c r="N176" s="113"/>
      <c r="O176" s="113"/>
      <c r="P176" s="114"/>
      <c r="Q176" s="113"/>
    </row>
    <row r="177" spans="1:17" s="7" customFormat="1" x14ac:dyDescent="0.25">
      <c r="A177" s="114"/>
      <c r="B177" s="114"/>
      <c r="C177" s="113"/>
      <c r="D177" s="113"/>
      <c r="E177" s="113"/>
      <c r="F177" s="113"/>
      <c r="G177" s="113"/>
      <c r="H177" s="113"/>
      <c r="I177" s="140"/>
      <c r="J177" s="140"/>
      <c r="K177" s="113"/>
      <c r="L177" s="140"/>
      <c r="M177" s="140"/>
      <c r="N177" s="113"/>
      <c r="O177" s="113"/>
      <c r="P177" s="114"/>
      <c r="Q177" s="113"/>
    </row>
    <row r="178" spans="1:17" s="7" customFormat="1" x14ac:dyDescent="0.25">
      <c r="A178" s="114"/>
      <c r="B178" s="114"/>
      <c r="C178" s="113"/>
      <c r="D178" s="113"/>
      <c r="E178" s="113"/>
      <c r="F178" s="113"/>
      <c r="G178" s="113"/>
      <c r="H178" s="113"/>
      <c r="I178" s="140"/>
      <c r="J178" s="140"/>
      <c r="K178" s="113"/>
      <c r="L178" s="140"/>
      <c r="M178" s="140"/>
      <c r="N178" s="113"/>
      <c r="O178" s="113"/>
      <c r="P178" s="114"/>
      <c r="Q178" s="113"/>
    </row>
    <row r="179" spans="1:17" s="7" customFormat="1" x14ac:dyDescent="0.25">
      <c r="A179" s="114"/>
      <c r="B179" s="114"/>
      <c r="C179" s="113"/>
      <c r="D179" s="113"/>
      <c r="E179" s="113"/>
      <c r="F179" s="113"/>
      <c r="G179" s="113"/>
      <c r="H179" s="113"/>
      <c r="I179" s="140"/>
      <c r="J179" s="140"/>
      <c r="K179" s="113"/>
      <c r="L179" s="140"/>
      <c r="M179" s="140"/>
      <c r="N179" s="113"/>
      <c r="O179" s="113"/>
      <c r="P179" s="114"/>
      <c r="Q179" s="113"/>
    </row>
    <row r="180" spans="1:17" s="7" customFormat="1" x14ac:dyDescent="0.25">
      <c r="A180" s="114"/>
      <c r="B180" s="114"/>
      <c r="C180" s="113"/>
      <c r="D180" s="113"/>
      <c r="E180" s="113"/>
      <c r="F180" s="113"/>
      <c r="G180" s="113"/>
      <c r="H180" s="113"/>
      <c r="I180" s="140"/>
      <c r="J180" s="140"/>
      <c r="K180" s="113"/>
      <c r="L180" s="140"/>
      <c r="M180" s="140"/>
      <c r="N180" s="113"/>
      <c r="O180" s="113"/>
      <c r="P180" s="114"/>
      <c r="Q180" s="113"/>
    </row>
    <row r="181" spans="1:17" s="7" customFormat="1" x14ac:dyDescent="0.25">
      <c r="A181" s="114"/>
      <c r="B181" s="114"/>
      <c r="C181" s="113"/>
      <c r="D181" s="113"/>
      <c r="E181" s="113"/>
      <c r="F181" s="113"/>
      <c r="G181" s="113"/>
      <c r="H181" s="113"/>
      <c r="I181" s="140"/>
      <c r="J181" s="140"/>
      <c r="K181" s="113"/>
      <c r="L181" s="140"/>
      <c r="M181" s="140"/>
      <c r="N181" s="113"/>
      <c r="O181" s="113"/>
      <c r="P181" s="114"/>
      <c r="Q181" s="113"/>
    </row>
    <row r="182" spans="1:17" s="7" customFormat="1" x14ac:dyDescent="0.25">
      <c r="A182" s="114"/>
      <c r="B182" s="114"/>
      <c r="C182" s="113"/>
      <c r="D182" s="113"/>
      <c r="E182" s="113"/>
      <c r="F182" s="113"/>
      <c r="G182" s="113"/>
      <c r="H182" s="113"/>
      <c r="I182" s="140"/>
      <c r="J182" s="140"/>
      <c r="K182" s="113"/>
      <c r="L182" s="140"/>
      <c r="M182" s="140"/>
      <c r="N182" s="113"/>
      <c r="O182" s="113"/>
      <c r="P182" s="114"/>
      <c r="Q182" s="113"/>
    </row>
    <row r="183" spans="1:17" s="7" customFormat="1" x14ac:dyDescent="0.25">
      <c r="A183" s="114"/>
      <c r="B183" s="114"/>
      <c r="C183" s="113"/>
      <c r="D183" s="113"/>
      <c r="E183" s="113"/>
      <c r="F183" s="113"/>
      <c r="G183" s="113"/>
      <c r="H183" s="113"/>
      <c r="I183" s="140"/>
      <c r="J183" s="140"/>
      <c r="K183" s="113"/>
      <c r="L183" s="140"/>
      <c r="M183" s="140"/>
      <c r="N183" s="113"/>
      <c r="O183" s="113"/>
      <c r="P183" s="114"/>
      <c r="Q183" s="113"/>
    </row>
    <row r="184" spans="1:17" s="7" customFormat="1" x14ac:dyDescent="0.25">
      <c r="A184" s="114"/>
      <c r="B184" s="114"/>
      <c r="C184" s="113"/>
      <c r="D184" s="113"/>
      <c r="E184" s="113"/>
      <c r="F184" s="113"/>
      <c r="G184" s="113"/>
      <c r="H184" s="113"/>
      <c r="I184" s="140"/>
      <c r="J184" s="140"/>
      <c r="K184" s="113"/>
      <c r="L184" s="140"/>
      <c r="M184" s="140"/>
      <c r="N184" s="113"/>
      <c r="O184" s="113"/>
      <c r="P184" s="114"/>
      <c r="Q184" s="113"/>
    </row>
    <row r="185" spans="1:17" s="7" customFormat="1" x14ac:dyDescent="0.25">
      <c r="A185" s="114"/>
      <c r="B185" s="114"/>
      <c r="C185" s="113"/>
      <c r="D185" s="113"/>
      <c r="E185" s="113"/>
      <c r="F185" s="113"/>
      <c r="G185" s="113"/>
      <c r="H185" s="113"/>
      <c r="I185" s="140"/>
      <c r="J185" s="140"/>
      <c r="K185" s="113"/>
      <c r="L185" s="140"/>
      <c r="M185" s="140"/>
      <c r="N185" s="113"/>
      <c r="O185" s="113"/>
      <c r="P185" s="114"/>
      <c r="Q185" s="113"/>
    </row>
    <row r="186" spans="1:17" s="7" customFormat="1" x14ac:dyDescent="0.25">
      <c r="A186" s="114"/>
      <c r="B186" s="114"/>
      <c r="C186" s="113"/>
      <c r="D186" s="113"/>
      <c r="E186" s="113"/>
      <c r="F186" s="113"/>
      <c r="G186" s="113"/>
      <c r="H186" s="113"/>
      <c r="I186" s="140"/>
      <c r="J186" s="140"/>
      <c r="K186" s="113"/>
      <c r="L186" s="140"/>
      <c r="M186" s="140"/>
      <c r="N186" s="113"/>
      <c r="O186" s="113"/>
      <c r="P186" s="114"/>
      <c r="Q186" s="113"/>
    </row>
    <row r="187" spans="1:17" s="7" customFormat="1" x14ac:dyDescent="0.25">
      <c r="A187" s="114"/>
      <c r="B187" s="114"/>
      <c r="C187" s="113"/>
      <c r="D187" s="113"/>
      <c r="E187" s="113"/>
      <c r="F187" s="113"/>
      <c r="G187" s="113"/>
      <c r="H187" s="113"/>
      <c r="I187" s="140"/>
      <c r="J187" s="140"/>
      <c r="K187" s="113"/>
      <c r="L187" s="140"/>
      <c r="M187" s="140"/>
      <c r="N187" s="113"/>
      <c r="O187" s="113"/>
      <c r="P187" s="114"/>
      <c r="Q187" s="113"/>
    </row>
    <row r="188" spans="1:17" s="7" customFormat="1" x14ac:dyDescent="0.25">
      <c r="A188" s="114"/>
      <c r="B188" s="114"/>
      <c r="C188" s="113"/>
      <c r="D188" s="113"/>
      <c r="E188" s="113"/>
      <c r="F188" s="113"/>
      <c r="G188" s="113"/>
      <c r="H188" s="113"/>
      <c r="I188" s="140"/>
      <c r="J188" s="140"/>
      <c r="K188" s="113"/>
      <c r="L188" s="140"/>
      <c r="M188" s="140"/>
      <c r="N188" s="113"/>
      <c r="O188" s="113"/>
      <c r="P188" s="114"/>
      <c r="Q188" s="113"/>
    </row>
    <row r="189" spans="1:17" s="7" customFormat="1" x14ac:dyDescent="0.25">
      <c r="A189" s="114"/>
      <c r="B189" s="114"/>
      <c r="C189" s="113"/>
      <c r="D189" s="113"/>
      <c r="E189" s="113"/>
      <c r="F189" s="113"/>
      <c r="G189" s="113"/>
      <c r="H189" s="113"/>
      <c r="I189" s="140"/>
      <c r="J189" s="140"/>
      <c r="K189" s="113"/>
      <c r="L189" s="140"/>
      <c r="M189" s="140"/>
      <c r="N189" s="113"/>
      <c r="O189" s="113"/>
      <c r="P189" s="114"/>
      <c r="Q189" s="113"/>
    </row>
    <row r="190" spans="1:17" s="7" customFormat="1" x14ac:dyDescent="0.25">
      <c r="A190" s="114"/>
      <c r="B190" s="114"/>
      <c r="C190" s="113"/>
      <c r="D190" s="113"/>
      <c r="E190" s="113"/>
      <c r="F190" s="113"/>
      <c r="G190" s="113"/>
      <c r="H190" s="113"/>
      <c r="I190" s="140"/>
      <c r="J190" s="140"/>
      <c r="K190" s="113"/>
      <c r="L190" s="140"/>
      <c r="M190" s="140"/>
      <c r="N190" s="113"/>
      <c r="O190" s="113"/>
      <c r="P190" s="114"/>
      <c r="Q190" s="113"/>
    </row>
  </sheetData>
  <autoFilter ref="A1:Q163"/>
  <mergeCells count="4">
    <mergeCell ref="A3:Q3"/>
    <mergeCell ref="A77:F77"/>
    <mergeCell ref="A78:Q78"/>
    <mergeCell ref="A163:F163"/>
  </mergeCells>
  <pageMargins left="0.7" right="0.7" top="0.75" bottom="0.75" header="0.3" footer="0.3"/>
  <pageSetup paperSize="9" scale="3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2024-2030</vt:lpstr>
      <vt:lpstr>2023</vt:lpstr>
      <vt:lpstr>'2023'!Область_печати</vt:lpstr>
      <vt:lpstr>'2024-2030'!Область_печати</vt:lpstr>
    </vt:vector>
  </TitlesOfParts>
  <Company>RusHydro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Савушкин Антон Владимирович</dc:creator>
  <cp:lastModifiedBy>Ракутина Тамара Андреевна</cp:lastModifiedBy>
  <dcterms:created xsi:type="dcterms:W3CDTF">2023-12-19T17:17:54Z</dcterms:created>
  <dcterms:modified xsi:type="dcterms:W3CDTF">2026-05-27T19:05:33Z</dcterms:modified>
</cp:coreProperties>
</file>