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Отдел закупок\СОСТЯЗАТЕЛЬНЫЙ ОТБОР\2026\3-ТПиР-ПИР-2026-ЗагГАЭС\ТТ\"/>
    </mc:Choice>
  </mc:AlternateContent>
  <bookViews>
    <workbookView xWindow="0" yWindow="0" windowWidth="16380" windowHeight="8190" tabRatio="500" activeTab="4"/>
  </bookViews>
  <sheets>
    <sheet name="Сводная" sheetId="1" r:id="rId1"/>
    <sheet name="12-01" sheetId="2" r:id="rId2"/>
    <sheet name="прил.1 к 12-01" sheetId="3" r:id="rId3"/>
    <sheet name="прил.2 к 12-01" sheetId="4" r:id="rId4"/>
    <sheet name="12-02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we4">#REF!</definedName>
    <definedName name="_12Excel_BuiltIn_Print_Titles_2_1_1" localSheetId="4">#REF!</definedName>
    <definedName name="_12Excel_BuiltIn_Print_Titles_2_1_1">#REF!</definedName>
    <definedName name="_1Excel_BuiltIn_Print_Area_1_1_1" localSheetId="4">#REF!</definedName>
    <definedName name="_1Excel_BuiltIn_Print_Area_1_1_1">#REF!</definedName>
    <definedName name="_2Excel_BuiltIn_Print_Area_1_1_1" localSheetId="4">#REF!</definedName>
    <definedName name="_2Excel_BuiltIn_Print_Area_1_1_1">#REF!</definedName>
    <definedName name="_2Excel_BuiltIn_Print_Titles_1_1_1" localSheetId="4">#REF!</definedName>
    <definedName name="_2Excel_BuiltIn_Print_Titles_1_1_1">#REF!</definedName>
    <definedName name="_3Excel_BuiltIn_Print_Titles_2_1_1" localSheetId="4">#REF!</definedName>
    <definedName name="_3Excel_BuiltIn_Print_Titles_2_1_1">#REF!</definedName>
    <definedName name="_4Excel_BuiltIn_Print_Area_1_1_1" localSheetId="4">#REF!</definedName>
    <definedName name="_4Excel_BuiltIn_Print_Area_1_1_1">#REF!</definedName>
    <definedName name="_4Excel_BuiltIn_Print_Titles_1_1_1" localSheetId="4">#REF!</definedName>
    <definedName name="_4Excel_BuiltIn_Print_Titles_1_1_1">#REF!</definedName>
    <definedName name="_6Excel_BuiltIn_Print_Titles_2_1_1" localSheetId="4">#REF!</definedName>
    <definedName name="_6Excel_BuiltIn_Print_Titles_2_1_1">#REF!</definedName>
    <definedName name="_8Excel_BuiltIn_Print_Titles_1_1_1" localSheetId="4">#REF!</definedName>
    <definedName name="_8Excel_BuiltIn_Print_Titles_1_1_1">#REF!</definedName>
    <definedName name="b" localSheetId="4">#REF!</definedName>
    <definedName name="b">#REF!</definedName>
    <definedName name="cvr">#REF!</definedName>
    <definedName name="Excel">#REF!</definedName>
    <definedName name="Excel_BuiltIn_Print_Area_1" localSheetId="4">#REF!</definedName>
    <definedName name="Excel_BuiltIn_Print_Area_1">#REF!</definedName>
    <definedName name="Excel_BuiltIn_Print_Area_1_1" localSheetId="4">#REF!</definedName>
    <definedName name="Excel_BuiltIn_Print_Area_1_1">#REF!</definedName>
    <definedName name="Excel_BuiltIn_Print_Area_1_1_1" localSheetId="4">#REF!</definedName>
    <definedName name="Excel_BuiltIn_Print_Area_1_1_1">#REF!</definedName>
    <definedName name="Excel_BuiltIn_Print_Area_10">"$#ССЫЛ!.$A$1:$H$64"</definedName>
    <definedName name="Excel_BuiltIn_Print_Area_11">"$#ССЫЛ!.$A$1:$H$54"</definedName>
    <definedName name="Excel_BuiltIn_Print_Area_11_1" localSheetId="4">#REF!</definedName>
    <definedName name="Excel_BuiltIn_Print_Area_11_1">#REF!</definedName>
    <definedName name="Excel_BuiltIn_Print_Area_13_1" localSheetId="4">#REF!</definedName>
    <definedName name="Excel_BuiltIn_Print_Area_13_1">#REF!</definedName>
    <definedName name="Excel_BuiltIn_Print_Area_15" localSheetId="4">#REF!</definedName>
    <definedName name="Excel_BuiltIn_Print_Area_15">#REF!</definedName>
    <definedName name="Excel_BuiltIn_Print_Area_19">"$п_Юг.$#ССЫЛ!$#ССЫЛ!:$#ССЫЛ!$#ССЫЛ!"</definedName>
    <definedName name="Excel_BuiltIn_Print_Area_2" localSheetId="4">#REF!</definedName>
    <definedName name="Excel_BuiltIn_Print_Area_2">#REF!</definedName>
    <definedName name="Excel_BuiltIn_Print_Area_20">"$Ярославль.$#ССЫЛ!$#ССЫЛ!:$#ССЫЛ!$#ССЫЛ!"</definedName>
    <definedName name="Excel_BuiltIn_Print_Area_5" localSheetId="4">#REF!</definedName>
    <definedName name="Excel_BuiltIn_Print_Area_5">#REF!</definedName>
    <definedName name="Excel_BuiltIn_Print_Area_6">"$'Каликино 61'.$#ССЫЛ!$#ССЫЛ!:$#ССЫЛ!$#ССЫЛ!"</definedName>
    <definedName name="Excel_BuiltIn_Print_Area_9" localSheetId="4">#REF!</definedName>
    <definedName name="Excel_BuiltIn_Print_Area_9">#REF!</definedName>
    <definedName name="Excel_BuiltIn_Print_Titles_1_1" localSheetId="4">#REF!</definedName>
    <definedName name="Excel_BuiltIn_Print_Titles_1_1">#REF!</definedName>
    <definedName name="Excel_BuiltIn_Print_Titles_1_1_1" localSheetId="4">#REF!</definedName>
    <definedName name="Excel_BuiltIn_Print_Titles_1_1_1">#REF!</definedName>
    <definedName name="Excel_BuiltIn_Print_Titles_13_1" localSheetId="4">#REF!</definedName>
    <definedName name="Excel_BuiltIn_Print_Titles_13_1">#REF!</definedName>
    <definedName name="Excel_BuiltIn_Print_Titles_2_1" localSheetId="4">#REF!</definedName>
    <definedName name="Excel_BuiltIn_Print_Titles_2_1">#REF!</definedName>
    <definedName name="Excel_BuiltIn_Print_Titles_3" localSheetId="4">#REF!</definedName>
    <definedName name="Excel_BuiltIn_Print_Titles_3">#REF!</definedName>
    <definedName name="Excel_BuiltIn_Print_Titles_3_1" localSheetId="4">#REF!</definedName>
    <definedName name="Excel_BuiltIn_Print_Titles_3_1">#REF!</definedName>
    <definedName name="Excel_BuiltIn_Print_Titles_4" localSheetId="4">#REF!</definedName>
    <definedName name="Excel_BuiltIn_Print_Titles_4">#REF!</definedName>
    <definedName name="Excel_BuiltIn_Print_Titles_4_1" localSheetId="4">#REF!</definedName>
    <definedName name="Excel_BuiltIn_Print_Titles_4_1">#REF!</definedName>
    <definedName name="Excel_BuiltIn_Print_Titles_5_1" localSheetId="4">#REF!</definedName>
    <definedName name="Excel_BuiltIn_Print_Titles_5_1">#REF!</definedName>
    <definedName name="Excel_BuiltIn_Print_Titles_8" localSheetId="4">#REF!</definedName>
    <definedName name="Excel_BuiltIn_Print_Titles_8">#REF!</definedName>
    <definedName name="Excel_BuiltIn_Print_Titles_9_1" localSheetId="4">#REF!</definedName>
    <definedName name="Excel_BuiltIn_Print_Titles_9_1">#REF!</definedName>
    <definedName name="Excel555">#REF!</definedName>
    <definedName name="Excel556">#REF!</definedName>
    <definedName name="h">#REF!</definedName>
    <definedName name="hjk">#REF!</definedName>
    <definedName name="i" localSheetId="4">#REF!</definedName>
    <definedName name="i">#REF!</definedName>
    <definedName name="iii" localSheetId="4">#REF!</definedName>
    <definedName name="iii">#REF!</definedName>
    <definedName name="iiiii" localSheetId="4">#REF!</definedName>
    <definedName name="iiiii">#REF!</definedName>
    <definedName name="j">#REF!</definedName>
    <definedName name="m" localSheetId="4">#REF!</definedName>
    <definedName name="m">#REF!</definedName>
    <definedName name="oppp" localSheetId="4">#REF!</definedName>
    <definedName name="oppp">#REF!</definedName>
    <definedName name="p" localSheetId="4">#REF!</definedName>
    <definedName name="p">#REF!</definedName>
    <definedName name="pp" localSheetId="4">#REF!</definedName>
    <definedName name="pp">#REF!</definedName>
    <definedName name="ааа" localSheetId="4">#REF!</definedName>
    <definedName name="ааа">#REF!</definedName>
    <definedName name="в" localSheetId="4">#REF!</definedName>
    <definedName name="в">#REF!</definedName>
    <definedName name="ведущий" localSheetId="4">#REF!</definedName>
    <definedName name="ведущий">#REF!</definedName>
    <definedName name="втор_кат" localSheetId="4">#REF!</definedName>
    <definedName name="втор_кат">#REF!</definedName>
    <definedName name="вч" localSheetId="4">#REF!</definedName>
    <definedName name="вч">#REF!</definedName>
    <definedName name="г" localSheetId="4">#REF!</definedName>
    <definedName name="г">#REF!</definedName>
    <definedName name="гг1">#REF!</definedName>
    <definedName name="гг2">#REF!</definedName>
    <definedName name="гг3">#REF!</definedName>
    <definedName name="гг4">#REF!</definedName>
    <definedName name="гг5">#REF!</definedName>
    <definedName name="гггг">#REF!</definedName>
    <definedName name="гном" localSheetId="4">#REF!</definedName>
    <definedName name="гном">#REF!</definedName>
    <definedName name="гор" localSheetId="4">#REF!</definedName>
    <definedName name="гор">#REF!</definedName>
    <definedName name="гшн" localSheetId="4">#REF!</definedName>
    <definedName name="гшн">#REF!</definedName>
    <definedName name="д" localSheetId="4">#REF!</definedName>
    <definedName name="д">#REF!</definedName>
    <definedName name="Дата" localSheetId="0">#REF!</definedName>
    <definedName name="Дата">#REF!</definedName>
    <definedName name="Дата_изменения_группы_строек" localSheetId="4">#REF!</definedName>
    <definedName name="Дата_изменения_группы_строек" localSheetId="0">#REF!</definedName>
    <definedName name="Дата_изменения_группы_строек">#REF!</definedName>
    <definedName name="Дата_изменения_локальной_сметы" localSheetId="4">#REF!</definedName>
    <definedName name="Дата_изменения_локальной_сметы" localSheetId="0">#REF!</definedName>
    <definedName name="Дата_изменения_локальной_сметы">#REF!</definedName>
    <definedName name="Дата_изменения_объекта" localSheetId="4">#REF!</definedName>
    <definedName name="Дата_изменения_объекта" localSheetId="0">#REF!</definedName>
    <definedName name="Дата_изменения_объекта">#REF!</definedName>
    <definedName name="Дата_изменения_объектной_сметы" localSheetId="4">#REF!</definedName>
    <definedName name="Дата_изменения_объектной_сметы" localSheetId="0">#REF!</definedName>
    <definedName name="Дата_изменения_объектной_сметы">#REF!</definedName>
    <definedName name="Дата_изменения_очереди" localSheetId="4">#REF!</definedName>
    <definedName name="Дата_изменения_очереди" localSheetId="0">#REF!</definedName>
    <definedName name="Дата_изменения_очереди">#REF!</definedName>
    <definedName name="Дата_изменения_пускового_комплекса" localSheetId="4">#REF!</definedName>
    <definedName name="Дата_изменения_пускового_комплекса" localSheetId="0">#REF!</definedName>
    <definedName name="Дата_изменения_пускового_комплекса">#REF!</definedName>
    <definedName name="Дата_изменения_сводного_сметного_расчета" localSheetId="4">#REF!</definedName>
    <definedName name="Дата_изменения_сводного_сметного_расчета" localSheetId="0">#REF!</definedName>
    <definedName name="Дата_изменения_сводного_сметного_расчета">#REF!</definedName>
    <definedName name="Дата_изменения_стройки" localSheetId="4">#REF!</definedName>
    <definedName name="Дата_изменения_стройки" localSheetId="0">#REF!</definedName>
    <definedName name="Дата_изменения_стройки">#REF!</definedName>
    <definedName name="Дата_создания_группы_строек" localSheetId="4">#REF!</definedName>
    <definedName name="Дата_создания_группы_строек" localSheetId="0">#REF!</definedName>
    <definedName name="Дата_создания_группы_строек">#REF!</definedName>
    <definedName name="Дата_создания_группы_строек1" localSheetId="0">#REF!</definedName>
    <definedName name="Дата_создания_группы_строек1">#REF!</definedName>
    <definedName name="Дата_создания_локальной_сметы" localSheetId="4">#REF!</definedName>
    <definedName name="Дата_создания_локальной_сметы" localSheetId="0">#REF!</definedName>
    <definedName name="Дата_создания_локальной_сметы">#REF!</definedName>
    <definedName name="Дата_создания_объекта" localSheetId="4">#REF!</definedName>
    <definedName name="Дата_создания_объекта" localSheetId="0">#REF!</definedName>
    <definedName name="Дата_создания_объекта">#REF!</definedName>
    <definedName name="Дата_создания_объектной_сметы" localSheetId="4">#REF!</definedName>
    <definedName name="Дата_создания_объектной_сметы" localSheetId="0">#REF!</definedName>
    <definedName name="Дата_создания_объектной_сметы">#REF!</definedName>
    <definedName name="Дата_создания_очереди" localSheetId="4">#REF!</definedName>
    <definedName name="Дата_создания_очереди" localSheetId="0">#REF!</definedName>
    <definedName name="Дата_создания_очереди">#REF!</definedName>
    <definedName name="Дата_создания_пускового_комплекса" localSheetId="4">#REF!</definedName>
    <definedName name="Дата_создания_пускового_комплекса" localSheetId="0">#REF!</definedName>
    <definedName name="Дата_создания_пускового_комплекса">#REF!</definedName>
    <definedName name="Дата_создания_сводного_сметного_расчета" localSheetId="4">#REF!</definedName>
    <definedName name="Дата_создания_сводного_сметного_расчета" localSheetId="0">#REF!</definedName>
    <definedName name="Дата_создания_сводного_сметного_расчета">#REF!</definedName>
    <definedName name="Дата_создания_стройки" localSheetId="4">#REF!</definedName>
    <definedName name="Дата_создания_стройки" localSheetId="0">#REF!</definedName>
    <definedName name="Дата_создания_стройки">#REF!</definedName>
    <definedName name="длозщшзщдлжб" localSheetId="4">#REF!</definedName>
    <definedName name="длозщшзщдлжб">#REF!</definedName>
    <definedName name="длолдолд" localSheetId="4">#REF!</definedName>
    <definedName name="длолдолд">#REF!</definedName>
    <definedName name="длощшл" localSheetId="4">#REF!</definedName>
    <definedName name="длощшл">#REF!</definedName>
    <definedName name="ДОЛЛАР" localSheetId="4">#REF!</definedName>
    <definedName name="ДОЛЛАР">#REF!</definedName>
    <definedName name="е" localSheetId="4">'[5]Расчет работы'!$G$2</definedName>
    <definedName name="е">'[1]Расчет работы'!$G$2</definedName>
    <definedName name="ЕВР" localSheetId="4">[6]Поставка!$H$13</definedName>
    <definedName name="ЕВР">[2]Поставка!$H$13</definedName>
    <definedName name="ж" localSheetId="4">#REF!</definedName>
    <definedName name="ж">#REF!</definedName>
    <definedName name="з" localSheetId="4">#REF!</definedName>
    <definedName name="з">#REF!</definedName>
    <definedName name="Заголовок">[3]Лист4!$B$2</definedName>
    <definedName name="Заказчик" localSheetId="4">#REF!</definedName>
    <definedName name="Заказчик" localSheetId="0">#REF!</definedName>
    <definedName name="Заказчик">#REF!</definedName>
    <definedName name="и" localSheetId="4">#REF!</definedName>
    <definedName name="и">#REF!</definedName>
    <definedName name="Инвестор" localSheetId="4">#REF!</definedName>
    <definedName name="Инвестор" localSheetId="0">#REF!</definedName>
    <definedName name="Инвестор">#REF!</definedName>
    <definedName name="Инд" localSheetId="4">#REF!</definedName>
    <definedName name="Инд">#REF!</definedName>
    <definedName name="Индекс_ЛН_группы_строек" localSheetId="4">#REF!</definedName>
    <definedName name="Индекс_ЛН_группы_строек" localSheetId="0">#REF!</definedName>
    <definedName name="Индекс_ЛН_группы_строек">#REF!</definedName>
    <definedName name="Индекс_ЛН_локальной_сметы" localSheetId="4">#REF!</definedName>
    <definedName name="Индекс_ЛН_локальной_сметы" localSheetId="0">#REF!</definedName>
    <definedName name="Индекс_ЛН_локальной_сметы">#REF!</definedName>
    <definedName name="Индекс_ЛН_объекта" localSheetId="4">#REF!</definedName>
    <definedName name="Индекс_ЛН_объекта" localSheetId="0">#REF!</definedName>
    <definedName name="Индекс_ЛН_объекта">#REF!</definedName>
    <definedName name="Индекс_ЛН_объектной_сметы" localSheetId="4">#REF!</definedName>
    <definedName name="Индекс_ЛН_объектной_сметы" localSheetId="0">#REF!</definedName>
    <definedName name="Индекс_ЛН_объектной_сметы">#REF!</definedName>
    <definedName name="Индекс_ЛН_очереди" localSheetId="4">#REF!</definedName>
    <definedName name="Индекс_ЛН_очереди" localSheetId="0">#REF!</definedName>
    <definedName name="Индекс_ЛН_очереди">#REF!</definedName>
    <definedName name="Индекс_ЛН_пускового_комплекса" localSheetId="4">#REF!</definedName>
    <definedName name="Индекс_ЛН_пускового_комплекса" localSheetId="0">#REF!</definedName>
    <definedName name="Индекс_ЛН_пускового_комплекса">#REF!</definedName>
    <definedName name="Индекс_ЛН_сводного_сметного_расчета" localSheetId="4">#REF!</definedName>
    <definedName name="Индекс_ЛН_сводного_сметного_расчета" localSheetId="0">#REF!</definedName>
    <definedName name="Индекс_ЛН_сводного_сметного_расчета">#REF!</definedName>
    <definedName name="Индекс_ЛН_стройки" localSheetId="4">#REF!</definedName>
    <definedName name="Индекс_ЛН_стройки" localSheetId="0">#REF!</definedName>
    <definedName name="Индекс_ЛН_стройки">#REF!</definedName>
    <definedName name="ит" localSheetId="4">#REF!</definedName>
    <definedName name="ит">#REF!</definedName>
    <definedName name="Итого_ЗПМ__по_рес_расчету_с_учетом_к_тов" localSheetId="4">#REF!</definedName>
    <definedName name="Итого_ЗПМ__по_рес_расчету_с_учетом_к_тов" localSheetId="0">#REF!</definedName>
    <definedName name="Итого_ЗПМ__по_рес_расчету_с_учетом_к_тов">#REF!</definedName>
    <definedName name="Итого_ЗПМ_в_базисных_ценах" localSheetId="4">#REF!</definedName>
    <definedName name="Итого_ЗПМ_в_базисных_ценах">#REF!</definedName>
    <definedName name="Итого_ЗПМ_в_базисных_ценах_с_учетом_к_тов" localSheetId="4">#REF!</definedName>
    <definedName name="Итого_ЗПМ_в_базисных_ценах_с_учетом_к_тов">#REF!</definedName>
    <definedName name="Итого_ЗПМ_по_акту_вып_работ_в_базисных_ценах_с_учетом_к_тов" localSheetId="4">#REF!</definedName>
    <definedName name="Итого_ЗПМ_по_акту_вып_работ_в_базисных_ценах_с_учетом_к_тов" localSheetId="0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 localSheetId="4">#REF!</definedName>
    <definedName name="Итого_ЗПМ_по_акту_вып_работ_при_ресурсном_расчете_с_учетом_к_тов" localSheetId="0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 localSheetId="4">#REF!</definedName>
    <definedName name="Итого_ЗПМ_по_акту_выполненных_работ_в_базисных_ценах" localSheetId="0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 localSheetId="4">#REF!</definedName>
    <definedName name="Итого_ЗПМ_по_акту_выполненных_работ_при_ресурсном_расчете" localSheetId="0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 localSheetId="4">#REF!</definedName>
    <definedName name="Итого_ЗПМ_при_расчете_по_стоимости_ч_часа_работы_механизаторов" localSheetId="0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 localSheetId="4">#REF!</definedName>
    <definedName name="Итого_МАТ_по_акту_вып_работ_в_базисных_ценах_с_учетом_к_тов" localSheetId="0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 localSheetId="4">#REF!</definedName>
    <definedName name="Итого_МАТ_по_акту_вып_работ_при_ресурсном_расчете_с_учетом_к_тов" localSheetId="0">#REF!</definedName>
    <definedName name="Итого_МАТ_по_акту_вып_работ_при_ресурсном_расчете_с_учетом_к_тов">#REF!</definedName>
    <definedName name="Итого_материалы" localSheetId="4">#REF!</definedName>
    <definedName name="Итого_материалы" localSheetId="0">#REF!</definedName>
    <definedName name="Итого_материалы">#REF!</definedName>
    <definedName name="Итого_материалы__по_рес_расчету_с_учетом_к_тов" localSheetId="4">#REF!</definedName>
    <definedName name="Итого_материалы__по_рес_расчету_с_учетом_к_тов" localSheetId="0">#REF!</definedName>
    <definedName name="Итого_материалы__по_рес_расчету_с_учетом_к_тов">#REF!</definedName>
    <definedName name="Итого_материалы_в_базисных_ценах" localSheetId="4">#REF!</definedName>
    <definedName name="Итого_материалы_в_базисных_ценах">#REF!</definedName>
    <definedName name="Итого_материалы_в_базисных_ценах_с_учетом_к_тов" localSheetId="4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 localSheetId="4">#REF!</definedName>
    <definedName name="Итого_материалы_по_акту_выполненных_работ_в_базисных_ценах" localSheetId="0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 localSheetId="4">#REF!</definedName>
    <definedName name="Итого_материалы_по_акту_выполненных_работ_при_ресурсном_расчете" localSheetId="0">#REF!</definedName>
    <definedName name="Итого_материалы_по_акту_выполненных_работ_при_ресурсном_расчете">#REF!</definedName>
    <definedName name="Итого_машины_и_механизмы" localSheetId="4">#REF!</definedName>
    <definedName name="Итого_машины_и_механизмы" localSheetId="0">#REF!</definedName>
    <definedName name="Итого_машины_и_механизмы">#REF!</definedName>
    <definedName name="Итого_машины_и_механизмы_в_базисных_ценах" localSheetId="4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 localSheetId="4">#REF!</definedName>
    <definedName name="Итого_машины_и_механизмы_по_акту_выполненных_работ_в_базисных_ценах" localSheetId="0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 localSheetId="4">#REF!</definedName>
    <definedName name="Итого_машины_и_механизмы_по_акту_выполненных_работ_при_ресурсном_расчете" localSheetId="0">#REF!</definedName>
    <definedName name="Итого_машины_и_механизмы_по_акту_выполненных_работ_при_ресурсном_расчете">#REF!</definedName>
    <definedName name="Итого_НР_в_базисных_ценах" localSheetId="4">#REF!</definedName>
    <definedName name="Итого_НР_в_базисных_ценах">#REF!</definedName>
    <definedName name="Итого_НР_по_акту_в_базисных_ценах" localSheetId="4">#REF!</definedName>
    <definedName name="Итого_НР_по_акту_в_базисных_ценах">#REF!</definedName>
    <definedName name="Итого_НР_по_акту_по_ресурсному_расчету" localSheetId="4">#REF!</definedName>
    <definedName name="Итого_НР_по_акту_по_ресурсному_расчету" localSheetId="0">#REF!</definedName>
    <definedName name="Итого_НР_по_акту_по_ресурсному_расчету">#REF!</definedName>
    <definedName name="Итого_НР_по_ресурсному_расчету" localSheetId="4">#REF!</definedName>
    <definedName name="Итого_НР_по_ресурсному_расчету" localSheetId="0">#REF!</definedName>
    <definedName name="Итого_НР_по_ресурсному_расчету">#REF!</definedName>
    <definedName name="Итого_ОЗП" localSheetId="4">#REF!</definedName>
    <definedName name="Итого_ОЗП" localSheetId="0">#REF!</definedName>
    <definedName name="Итого_ОЗП">#REF!</definedName>
    <definedName name="Итого_ОЗП_в_базисных_ценах" localSheetId="4">#REF!</definedName>
    <definedName name="Итого_ОЗП_в_базисных_ценах">#REF!</definedName>
    <definedName name="Итого_ОЗП_в_базисных_ценах_с_учетом_к_тов" localSheetId="4">#REF!</definedName>
    <definedName name="Итого_ОЗП_в_базисных_ценах_с_учетом_к_тов">#REF!</definedName>
    <definedName name="Итого_ОЗП_по_акту_вып_работ_в_базисных_ценах_с_учетом_к_тов" localSheetId="4">#REF!</definedName>
    <definedName name="Итого_ОЗП_по_акту_вып_работ_в_базисных_ценах_с_учетом_к_тов" localSheetId="0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 localSheetId="4">#REF!</definedName>
    <definedName name="Итого_ОЗП_по_акту_вып_работ_при_ресурсном_расчете_с_учетом_к_тов" localSheetId="0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 localSheetId="4">#REF!</definedName>
    <definedName name="Итого_ОЗП_по_акту_выполненных_работ_в_базисных_ценах" localSheetId="0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 localSheetId="4">#REF!</definedName>
    <definedName name="Итого_ОЗП_по_акту_выполненных_работ_при_ресурсном_расчете" localSheetId="0">#REF!</definedName>
    <definedName name="Итого_ОЗП_по_акту_выполненных_работ_при_ресурсном_расчете">#REF!</definedName>
    <definedName name="Итого_ОЗП_по_рес_расчету_с_учетом_к_тов" localSheetId="4">#REF!</definedName>
    <definedName name="Итого_ОЗП_по_рес_расчету_с_учетом_к_тов" localSheetId="0">#REF!</definedName>
    <definedName name="Итого_ОЗП_по_рес_расчету_с_учетом_к_тов">#REF!</definedName>
    <definedName name="Итого_ПЗ" localSheetId="4">#REF!</definedName>
    <definedName name="Итого_ПЗ" localSheetId="0">#REF!</definedName>
    <definedName name="Итого_ПЗ">#REF!</definedName>
    <definedName name="Итого_ПЗ_в_базисных_ценах" localSheetId="4">#REF!</definedName>
    <definedName name="Итого_ПЗ_в_базисных_ценах" localSheetId="0">#REF!</definedName>
    <definedName name="Итого_ПЗ_в_базисных_ценах">#REF!</definedName>
    <definedName name="Итого_ПЗ_в_базисных_ценах_с_учетом_к_тов" localSheetId="4">#REF!</definedName>
    <definedName name="Итого_ПЗ_в_базисных_ценах_с_учетом_к_тов">#REF!</definedName>
    <definedName name="Итого_ПЗ_по_акту_вып_работ_в_базисных_ценах_с_учетом_к_тов" localSheetId="4">#REF!</definedName>
    <definedName name="Итого_ПЗ_по_акту_вып_работ_в_базисных_ценах_с_учетом_к_тов" localSheetId="0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 localSheetId="4">#REF!</definedName>
    <definedName name="Итого_ПЗ_по_акту_вып_работ_при_ресурсном_расчете_с_учетом_к_тов" localSheetId="0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 localSheetId="4">#REF!</definedName>
    <definedName name="Итого_ПЗ_по_акту_выполненных_работ_в_базисных_ценах" localSheetId="0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 localSheetId="4">#REF!</definedName>
    <definedName name="Итого_ПЗ_по_акту_выполненных_работ_при_ресурсном_расчете" localSheetId="0">#REF!</definedName>
    <definedName name="Итого_ПЗ_по_акту_выполненных_работ_при_ресурсном_расчете">#REF!</definedName>
    <definedName name="Итого_ПЗ_по_рес_расчету_с_учетом_к_тов" localSheetId="4">#REF!</definedName>
    <definedName name="Итого_ПЗ_по_рес_расчету_с_учетом_к_тов" localSheetId="0">#REF!</definedName>
    <definedName name="Итого_ПЗ_по_рес_расчету_с_учетом_к_тов">#REF!</definedName>
    <definedName name="Итого_СП_в_базисных_ценах" localSheetId="4">#REF!</definedName>
    <definedName name="Итого_СП_в_базисных_ценах">#REF!</definedName>
    <definedName name="Итого_СП_по_акту_в_базисных_ценах" localSheetId="4">#REF!</definedName>
    <definedName name="Итого_СП_по_акту_в_базисных_ценах">#REF!</definedName>
    <definedName name="Итого_СП_по_акту_по_ресурсному_расчету" localSheetId="4">#REF!</definedName>
    <definedName name="Итого_СП_по_акту_по_ресурсному_расчету" localSheetId="0">#REF!</definedName>
    <definedName name="Итого_СП_по_акту_по_ресурсному_расчету">#REF!</definedName>
    <definedName name="Итого_СП_по_ресурсному_расчету" localSheetId="4">#REF!</definedName>
    <definedName name="Итого_СП_по_ресурсному_расчету" localSheetId="0">#REF!</definedName>
    <definedName name="Итого_СП_по_ресурсному_расчету">#REF!</definedName>
    <definedName name="Итого_ФОТ_в_базисных_ценах" localSheetId="4">#REF!</definedName>
    <definedName name="Итого_ФОТ_в_базисных_ценах">#REF!</definedName>
    <definedName name="Итого_ФОТ_по_акту_выполненных_работ_в_базисных_ценах" localSheetId="4">#REF!</definedName>
    <definedName name="Итого_ФОТ_по_акту_выполненных_работ_в_базисных_ценах" localSheetId="0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 localSheetId="4">#REF!</definedName>
    <definedName name="Итого_ФОТ_по_акту_выполненных_работ_при_ресурсном_расчете" localSheetId="0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 localSheetId="4">#REF!</definedName>
    <definedName name="Итого_ФОТ_при_расчете_по_доле_з_п_в_стоимости_эксплуатации_машин" localSheetId="0">#REF!</definedName>
    <definedName name="Итого_ФОТ_при_расчете_по_доле_з_п_в_стоимости_эксплуатации_машин">#REF!</definedName>
    <definedName name="Итого_ЭММ__по_рес_расчету_с_учетом_к_тов" localSheetId="4">#REF!</definedName>
    <definedName name="Итого_ЭММ__по_рес_расчету_с_учетом_к_тов" localSheetId="0">#REF!</definedName>
    <definedName name="Итого_ЭММ__по_рес_расчету_с_учетом_к_тов">#REF!</definedName>
    <definedName name="Итого_ЭММ_в_базисных_ценах_с_учетом_к_тов" localSheetId="4">#REF!</definedName>
    <definedName name="Итого_ЭММ_в_базисных_ценах_с_учетом_к_тов">#REF!</definedName>
    <definedName name="Итого_ЭММ_по_акту_вып_работ_в_базисных_ценах_с_учетом_к_тов" localSheetId="4">#REF!</definedName>
    <definedName name="Итого_ЭММ_по_акту_вып_работ_в_базисных_ценах_с_учетом_к_тов" localSheetId="0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 localSheetId="4">#REF!</definedName>
    <definedName name="Итого_ЭММ_по_акту_вып_работ_при_ресурсном_расчете_с_учетом_к_тов" localSheetId="0">#REF!</definedName>
    <definedName name="Итого_ЭММ_по_акту_вып_работ_при_ресурсном_расчете_с_учетом_к_тов">#REF!</definedName>
    <definedName name="К" localSheetId="4">#REF!</definedName>
    <definedName name="К">#REF!</definedName>
    <definedName name="к_ЗПМ" localSheetId="4">#REF!</definedName>
    <definedName name="к_ЗПМ" localSheetId="0">#REF!</definedName>
    <definedName name="к_ЗПМ">#REF!</definedName>
    <definedName name="к_МАТ" localSheetId="4">#REF!</definedName>
    <definedName name="к_МАТ" localSheetId="0">#REF!</definedName>
    <definedName name="к_МАТ">#REF!</definedName>
    <definedName name="к_ОЗП" localSheetId="4">#REF!</definedName>
    <definedName name="к_ОЗП" localSheetId="0">#REF!</definedName>
    <definedName name="к_ОЗП">#REF!</definedName>
    <definedName name="к_ПЗ" localSheetId="4">#REF!</definedName>
    <definedName name="к_ПЗ" localSheetId="0">#REF!</definedName>
    <definedName name="к_ПЗ">#REF!</definedName>
    <definedName name="к_ЭМ" localSheetId="4">#REF!</definedName>
    <definedName name="к_ЭМ" localSheetId="0">#REF!</definedName>
    <definedName name="к_ЭМ">#REF!</definedName>
    <definedName name="ккк" localSheetId="4">#REF!</definedName>
    <definedName name="ккк">#REF!</definedName>
    <definedName name="коэф" localSheetId="0">#REF!</definedName>
    <definedName name="коэф">#REF!</definedName>
    <definedName name="курс_доллара" localSheetId="0">#REF!</definedName>
    <definedName name="курс_доллара">#REF!</definedName>
    <definedName name="курс_евро" localSheetId="0">#REF!</definedName>
    <definedName name="курс_евро">#REF!</definedName>
    <definedName name="курс_ком" localSheetId="0">#REF!</definedName>
    <definedName name="курс_ком">#REF!</definedName>
    <definedName name="л" localSheetId="4">#REF!</definedName>
    <definedName name="л">#REF!</definedName>
    <definedName name="Лимит">[3]Лист4!$B$4</definedName>
    <definedName name="лист" localSheetId="4">#REF!</definedName>
    <definedName name="лист">#REF!</definedName>
    <definedName name="ллло" localSheetId="0">#REF!</definedName>
    <definedName name="ллло">#REF!</definedName>
    <definedName name="лорщшгошщлдбжд" localSheetId="4">#REF!</definedName>
    <definedName name="лорщшгошщлдбжд">#REF!</definedName>
    <definedName name="МАРЖА" localSheetId="4">#REF!</definedName>
    <definedName name="МАРЖА">#REF!</definedName>
    <definedName name="Монтажные_работы_в_базисных_ценах" localSheetId="4">#REF!</definedName>
    <definedName name="Монтажные_работы_в_базисных_ценах" localSheetId="0">#REF!</definedName>
    <definedName name="Монтажные_работы_в_базисных_ценах">#REF!</definedName>
    <definedName name="Монтажные_работы_в_текущих_ценах" localSheetId="4">#REF!</definedName>
    <definedName name="Монтажные_работы_в_текущих_ценах">#REF!</definedName>
    <definedName name="Монтажные_работы_в_текущих_ценах_по_ресурсному_расчету" localSheetId="4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 localSheetId="4">#REF!</definedName>
    <definedName name="Монтажные_работы_в_текущих_ценах_после_применения_индексов">#REF!</definedName>
    <definedName name="Наименование">[3]Общий!$B$2:$B$25</definedName>
    <definedName name="Наименование_группы_строек" localSheetId="4">#REF!</definedName>
    <definedName name="Наименование_группы_строек" localSheetId="0">#REF!</definedName>
    <definedName name="Наименование_группы_строек">#REF!</definedName>
    <definedName name="Наименование_локальной_сметы" localSheetId="4">#REF!</definedName>
    <definedName name="Наименование_локальной_сметы" localSheetId="0">#REF!</definedName>
    <definedName name="Наименование_локальной_сметы">#REF!</definedName>
    <definedName name="Наименование_объекта" localSheetId="4">#REF!</definedName>
    <definedName name="Наименование_объекта" localSheetId="0">#REF!</definedName>
    <definedName name="Наименование_объекта">#REF!</definedName>
    <definedName name="Наименование_объектной_сметы" localSheetId="4">#REF!</definedName>
    <definedName name="Наименование_объектной_сметы" localSheetId="0">#REF!</definedName>
    <definedName name="Наименование_объектной_сметы">#REF!</definedName>
    <definedName name="Наименование_очереди" localSheetId="4">#REF!</definedName>
    <definedName name="Наименование_очереди" localSheetId="0">#REF!</definedName>
    <definedName name="Наименование_очереди">#REF!</definedName>
    <definedName name="Наименование_пускового_комплекса" localSheetId="4">#REF!</definedName>
    <definedName name="Наименование_пускового_комплекса" localSheetId="0">#REF!</definedName>
    <definedName name="Наименование_пускового_комплекса">#REF!</definedName>
    <definedName name="Наименование_сводного_сметного_расчета" localSheetId="4">#REF!</definedName>
    <definedName name="Наименование_сводного_сметного_расчета" localSheetId="0">#REF!</definedName>
    <definedName name="Наименование_сводного_сметного_расчета">#REF!</definedName>
    <definedName name="Наименование_стройки" localSheetId="4">#REF!</definedName>
    <definedName name="Наименование_стройки" localSheetId="0">#REF!</definedName>
    <definedName name="Наименование_стройки">#REF!</definedName>
    <definedName name="накладные" localSheetId="4">#REF!</definedName>
    <definedName name="накладные">#REF!</definedName>
    <definedName name="Начало">[3]Общий!$K$2:$K$25</definedName>
    <definedName name="Начало_работ">[4]Лист1!$B$4</definedName>
    <definedName name="Начало_работ__приблизительно">[3]Лист4!$B$8</definedName>
    <definedName name="Норм_трудоемкость_механизаторов_по_смете_с_учетом_к_тов" localSheetId="4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 localSheetId="4">#REF!</definedName>
    <definedName name="Норм_трудоемкость_осн_рабочих_по_смете_с_учетом_к_тов">#REF!</definedName>
    <definedName name="Нормативная_трудоемкость_механизаторов_по_смете" localSheetId="4">#REF!</definedName>
    <definedName name="Нормативная_трудоемкость_механизаторов_по_смете">#REF!</definedName>
    <definedName name="Нормативная_трудоемкость_основных_рабочих_по_смете" localSheetId="4">#REF!</definedName>
    <definedName name="Нормативная_трудоемкость_основных_рабочих_по_смете">#REF!</definedName>
    <definedName name="об_см" localSheetId="0">#REF!</definedName>
    <definedName name="об_см">#REF!</definedName>
    <definedName name="_xlnm.Print_Area" localSheetId="1">'12-01'!$A$1:$J$39</definedName>
    <definedName name="_xlnm.Print_Area" localSheetId="4">'12-02'!$A$1:$T$49</definedName>
    <definedName name="_xlnm.Print_Area" localSheetId="3">'прил.2 к 12-01'!$A$1:$M$31</definedName>
    <definedName name="_xlnm.Print_Area" localSheetId="0">Сводная!$A$1:$F$41</definedName>
    <definedName name="Оборудование_в_базисных_ценах" localSheetId="4">#REF!</definedName>
    <definedName name="Оборудование_в_базисных_ценах" localSheetId="0">#REF!</definedName>
    <definedName name="Оборудование_в_базисных_ценах">#REF!</definedName>
    <definedName name="Оборудование_в_текущих_ценах" localSheetId="4">#REF!</definedName>
    <definedName name="Оборудование_в_текущих_ценах">#REF!</definedName>
    <definedName name="Оборудование_в_текущих_ценах_по_ресурсному_расчету" localSheetId="4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 localSheetId="4">#REF!</definedName>
    <definedName name="Оборудование_в_текущих_ценах_после_применения_индексов">#REF!</definedName>
    <definedName name="Обоснование_поправки" localSheetId="4">#REF!</definedName>
    <definedName name="Обоснование_поправки" localSheetId="0">#REF!</definedName>
    <definedName name="Обоснование_поправки">#REF!</definedName>
    <definedName name="Окончание">[3]Общий!$L$2:$L$25</definedName>
    <definedName name="Окончание_работ">[3]Лист4!$B$9</definedName>
    <definedName name="олорлшгш" localSheetId="4">#REF!</definedName>
    <definedName name="олорлшгш">#REF!</definedName>
    <definedName name="олрщшошшлд" localSheetId="4">#REF!</definedName>
    <definedName name="олрщшошшлд">#REF!</definedName>
    <definedName name="Описание_группы_строек" localSheetId="4">#REF!</definedName>
    <definedName name="Описание_группы_строек" localSheetId="0">#REF!</definedName>
    <definedName name="Описание_группы_строек">#REF!</definedName>
    <definedName name="Описание_локальной_сметы" localSheetId="4">#REF!</definedName>
    <definedName name="Описание_локальной_сметы" localSheetId="0">#REF!</definedName>
    <definedName name="Описание_локальной_сметы">#REF!</definedName>
    <definedName name="Описание_объекта" localSheetId="4">#REF!</definedName>
    <definedName name="Описание_объекта" localSheetId="0">#REF!</definedName>
    <definedName name="Описание_объекта">#REF!</definedName>
    <definedName name="Описание_объектной_сметы" localSheetId="4">#REF!</definedName>
    <definedName name="Описание_объектной_сметы" localSheetId="0">#REF!</definedName>
    <definedName name="Описание_объектной_сметы">#REF!</definedName>
    <definedName name="Описание_очереди" localSheetId="4">#REF!</definedName>
    <definedName name="Описание_очереди" localSheetId="0">#REF!</definedName>
    <definedName name="Описание_очереди">#REF!</definedName>
    <definedName name="Описание_пускового_комплекса" localSheetId="4">#REF!</definedName>
    <definedName name="Описание_пускового_комплекса" localSheetId="0">#REF!</definedName>
    <definedName name="Описание_пускового_комплекса">#REF!</definedName>
    <definedName name="Описание_сводного_сметного_расчета" localSheetId="4">#REF!</definedName>
    <definedName name="Описание_сводного_сметного_расчета" localSheetId="0">#REF!</definedName>
    <definedName name="Описание_сводного_сметного_расчета">#REF!</definedName>
    <definedName name="Описание_стройки" localSheetId="4">#REF!</definedName>
    <definedName name="Описание_стройки" localSheetId="0">#REF!</definedName>
    <definedName name="Описание_стройки">#REF!</definedName>
    <definedName name="Основание" localSheetId="4">#REF!</definedName>
    <definedName name="Основание" localSheetId="0">#REF!</definedName>
    <definedName name="Основание">#REF!</definedName>
    <definedName name="Отчетный_период__учет_выполненных_работ" localSheetId="4">#REF!</definedName>
    <definedName name="Отчетный_период__учет_выполненных_работ" localSheetId="0">#REF!</definedName>
    <definedName name="Отчетный_период__учет_выполненных_работ">#REF!</definedName>
    <definedName name="Оферта_№">[3]Лист4!$B$14</definedName>
    <definedName name="Оферта_от">[3]Лист4!$B$15</definedName>
    <definedName name="оьыватв" localSheetId="4">#REF!</definedName>
    <definedName name="оьыватв">#REF!</definedName>
    <definedName name="п.1">[3]Общий!$B$2:$BA$2</definedName>
    <definedName name="п.2">[3]Общий!$B$3:$BA$3</definedName>
    <definedName name="п.3">[3]Общий!$B$4:$BA$4</definedName>
    <definedName name="п.4">[3]Общий!$B$5:$BA$5</definedName>
    <definedName name="п.5">[3]Общий!$B$6:$BA$6</definedName>
    <definedName name="п.6">[3]Общий!$B$7:$BA$7</definedName>
    <definedName name="п.7">[3]Общий!$B$8:$BA$8</definedName>
    <definedName name="перв_кат" localSheetId="4">#REF!</definedName>
    <definedName name="перв_кат">#REF!</definedName>
    <definedName name="пк" localSheetId="0">#REF!</definedName>
    <definedName name="пк">#REF!</definedName>
    <definedName name="Подгон" localSheetId="4">#REF!</definedName>
    <definedName name="Подгон">#REF!</definedName>
    <definedName name="подлжддлджд" localSheetId="4">#REF!</definedName>
    <definedName name="подлжддлджд">#REF!</definedName>
    <definedName name="Подписант">[4]Лист1!$B$9</definedName>
    <definedName name="пр" localSheetId="4">#REF!</definedName>
    <definedName name="пр">#REF!</definedName>
    <definedName name="прибыль" localSheetId="4">#REF!</definedName>
    <definedName name="прибыль">#REF!</definedName>
    <definedName name="Прилож" localSheetId="4">#REF!</definedName>
    <definedName name="Прилож">#REF!</definedName>
    <definedName name="Проверил" localSheetId="4">#REF!</definedName>
    <definedName name="Проверил" localSheetId="0">#REF!</definedName>
    <definedName name="Проверил">#REF!</definedName>
    <definedName name="пролоддошщ" localSheetId="4">#REF!</definedName>
    <definedName name="пролоддошщ">#REF!</definedName>
    <definedName name="Прочие_затраты_в_базисных_ценах" localSheetId="4">#REF!</definedName>
    <definedName name="Прочие_затраты_в_базисных_ценах" localSheetId="0">#REF!</definedName>
    <definedName name="Прочие_затраты_в_базисных_ценах">#REF!</definedName>
    <definedName name="Прочие_затраты_в_текущих_ценах" localSheetId="4">#REF!</definedName>
    <definedName name="Прочие_затраты_в_текущих_ценах">#REF!</definedName>
    <definedName name="Прочие_затраты_в_текущих_ценах_по_ресурсному_расчету" localSheetId="4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 localSheetId="4">#REF!</definedName>
    <definedName name="Прочие_затраты_в_текущих_ценах_после_применения_индексов">#REF!</definedName>
    <definedName name="рабдень" localSheetId="4">'[6]Расчет работы'!$G$2</definedName>
    <definedName name="рабдень">'[2]Расчет работы'!$G$2</definedName>
    <definedName name="Районный_к_т_к_ЗП" localSheetId="4">#REF!</definedName>
    <definedName name="Районный_к_т_к_ЗП">#REF!</definedName>
    <definedName name="Районный_к_т_к_ЗП_по_ресурсному_расчету" localSheetId="4">#REF!</definedName>
    <definedName name="Районный_к_т_к_ЗП_по_ресурсному_расчету">#REF!</definedName>
    <definedName name="Регистрационный_номер_группы_строек" localSheetId="4">#REF!</definedName>
    <definedName name="Регистрационный_номер_группы_строек" localSheetId="0">#REF!</definedName>
    <definedName name="Регистрационный_номер_группы_строек">#REF!</definedName>
    <definedName name="Регистрационный_номер_локальной_сметы" localSheetId="4">#REF!</definedName>
    <definedName name="Регистрационный_номер_локальной_сметы" localSheetId="0">#REF!</definedName>
    <definedName name="Регистрационный_номер_локальной_сметы">#REF!</definedName>
    <definedName name="Регистрационный_номер_объекта" localSheetId="4">#REF!</definedName>
    <definedName name="Регистрационный_номер_объекта" localSheetId="0">#REF!</definedName>
    <definedName name="Регистрационный_номер_объекта">#REF!</definedName>
    <definedName name="Регистрационный_номер_объектной_сметы" localSheetId="4">#REF!</definedName>
    <definedName name="Регистрационный_номер_объектной_сметы" localSheetId="0">#REF!</definedName>
    <definedName name="Регистрационный_номер_объектной_сметы">#REF!</definedName>
    <definedName name="Регистрационный_номер_очереди" localSheetId="4">#REF!</definedName>
    <definedName name="Регистрационный_номер_очереди" localSheetId="0">#REF!</definedName>
    <definedName name="Регистрационный_номер_очереди">#REF!</definedName>
    <definedName name="Регистрационный_номер_пускового_комплекса" localSheetId="4">#REF!</definedName>
    <definedName name="Регистрационный_номер_пускового_комплекса" localSheetId="0">#REF!</definedName>
    <definedName name="Регистрационный_номер_пускового_комплекса">#REF!</definedName>
    <definedName name="Регистрационный_номер_сводного_сметного_расчета" localSheetId="4">#REF!</definedName>
    <definedName name="Регистрационный_номер_сводного_сметного_расчета" localSheetId="0">#REF!</definedName>
    <definedName name="Регистрационный_номер_сводного_сметного_расчета">#REF!</definedName>
    <definedName name="Регистрационный_номер_стройки" localSheetId="4">#REF!</definedName>
    <definedName name="Регистрационный_номер_стройки" localSheetId="0">#REF!</definedName>
    <definedName name="Регистрационный_номер_стройки">#REF!</definedName>
    <definedName name="с5" localSheetId="4">#REF!</definedName>
    <definedName name="с5">#REF!</definedName>
    <definedName name="Сводка" localSheetId="4">#REF!</definedName>
    <definedName name="Сводка">#REF!</definedName>
    <definedName name="см" localSheetId="0">#REF!</definedName>
    <definedName name="см">#REF!</definedName>
    <definedName name="смета" localSheetId="4">#REF!</definedName>
    <definedName name="смета">#REF!</definedName>
    <definedName name="Сметная_стоимость_в_базисных_ценах" localSheetId="4">#REF!</definedName>
    <definedName name="Сметная_стоимость_в_базисных_ценах" localSheetId="0">#REF!</definedName>
    <definedName name="Сметная_стоимость_в_базисных_ценах">#REF!</definedName>
    <definedName name="Сметная_стоимость_в_текущих_ценах__после_применения_индексов" localSheetId="4">#REF!</definedName>
    <definedName name="Сметная_стоимость_в_текущих_ценах__после_применения_индексов">#REF!</definedName>
    <definedName name="Сметная_стоимость_по_ресурсному_расчету" localSheetId="4">#REF!</definedName>
    <definedName name="Сметная_стоимость_по_ресурсному_расчету" localSheetId="0">#REF!</definedName>
    <definedName name="Сметная_стоимость_по_ресурсному_расчету">#REF!</definedName>
    <definedName name="созд_объекта" localSheetId="0">#REF!</definedName>
    <definedName name="созд_объекта">#REF!</definedName>
    <definedName name="Составил" localSheetId="4">#REF!</definedName>
    <definedName name="Составил" localSheetId="0">#REF!</definedName>
    <definedName name="Составил">#REF!</definedName>
    <definedName name="Стоимость" localSheetId="4">#REF!</definedName>
    <definedName name="Стоимость">#REF!</definedName>
    <definedName name="Стоимость_по_акту_выполненных_работ_в_базисных_ценах" localSheetId="4">#REF!</definedName>
    <definedName name="Стоимость_по_акту_выполненных_работ_в_базисных_ценах" localSheetId="0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 localSheetId="4">#REF!</definedName>
    <definedName name="Стоимость_по_акту_выполненных_работ_при_ресурсном_расчете" localSheetId="0">#REF!</definedName>
    <definedName name="Стоимость_по_акту_выполненных_работ_при_ресурсном_расчете">#REF!</definedName>
    <definedName name="Строительные_работы_в_базисных_ценах" localSheetId="4">#REF!</definedName>
    <definedName name="Строительные_работы_в_базисных_ценах" localSheetId="0">#REF!</definedName>
    <definedName name="Строительные_работы_в_базисных_ценах">#REF!</definedName>
    <definedName name="Строительные_работы_в_текущих_ценах" localSheetId="4">#REF!</definedName>
    <definedName name="Строительные_работы_в_текущих_ценах">#REF!</definedName>
    <definedName name="Строительные_работы_в_текущих_ценах_по_ресурсному_расчету" localSheetId="4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 localSheetId="4">#REF!</definedName>
    <definedName name="Строительные_работы_в_текущих_ценах_после_применения_индексов">#REF!</definedName>
    <definedName name="Территориальная_поправка_к_ТЕР" localSheetId="4">#REF!</definedName>
    <definedName name="Территориальная_поправка_к_ТЕР" localSheetId="0">#REF!</definedName>
    <definedName name="Территориальная_поправка_к_ТЕР">#REF!</definedName>
    <definedName name="техник" localSheetId="4">#REF!</definedName>
    <definedName name="техник">#REF!</definedName>
    <definedName name="Титул">[3]Лист4!$B$3</definedName>
    <definedName name="Труд_механизаторов_по_акту_вып_работ_с_учетом_к_тов" localSheetId="4">#REF!</definedName>
    <definedName name="Труд_механизаторов_по_акту_вып_работ_с_учетом_к_тов" localSheetId="0">#REF!</definedName>
    <definedName name="Труд_механизаторов_по_акту_вып_работ_с_учетом_к_тов">#REF!</definedName>
    <definedName name="Труд_основн_рабочих_по_акту_вып_работ_с_учетом_к_тов" localSheetId="4">#REF!</definedName>
    <definedName name="Труд_основн_рабочих_по_акту_вып_работ_с_учетом_к_тов" localSheetId="0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 localSheetId="4">#REF!</definedName>
    <definedName name="Трудоемкость_механизаторов_по_акту_выполненных_работ" localSheetId="0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 localSheetId="4">#REF!</definedName>
    <definedName name="Трудоемкость_основных_рабочих_по_акту_выполненных_работ" localSheetId="0">#REF!</definedName>
    <definedName name="Трудоемкость_основных_рабочих_по_акту_выполненных_работ">#REF!</definedName>
    <definedName name="убыль" localSheetId="4">#REF!</definedName>
    <definedName name="убыль">#REF!</definedName>
    <definedName name="Укрупненный_норматив_НР_для_расчета_в_текущих_ценах_и_ценах_2001г." localSheetId="4">#REF!</definedName>
    <definedName name="Укрупненный_норматив_НР_для_расчета_в_текущих_ценах_и_ценах_2001г." localSheetId="0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 localSheetId="4">#REF!</definedName>
    <definedName name="Укрупненный_норматив_НР_для_расчета_в_ценах_1984г." localSheetId="0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 localSheetId="4">#REF!</definedName>
    <definedName name="Укрупненный_норматив_СП_для_расчета_в_текущих_ценах_и_ценах_2001г." localSheetId="0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 localSheetId="4">#REF!</definedName>
    <definedName name="Укрупненный_норматив_СП_для_расчета_в_ценах_1984г." localSheetId="0">#REF!</definedName>
    <definedName name="Укрупненный_норматив_СП_для_расчета_в_ценах_1984г.">#REF!</definedName>
    <definedName name="ц" localSheetId="4">#REF!</definedName>
    <definedName name="ц">#REF!</definedName>
    <definedName name="ццц" localSheetId="4">#REF!</definedName>
    <definedName name="ццц">#REF!</definedName>
    <definedName name="шщгщ9шщллщ" localSheetId="4">#REF!</definedName>
    <definedName name="шщгщ9шщллщ">#REF!</definedName>
    <definedName name="ы" localSheetId="4">#REF!</definedName>
    <definedName name="ы">#REF!</definedName>
    <definedName name="ыыы" localSheetId="4">#REF!</definedName>
    <definedName name="ыыы">#REF!</definedName>
    <definedName name="экт" localSheetId="4">#REF!</definedName>
    <definedName name="экт">#REF!</definedName>
    <definedName name="я" localSheetId="4">#REF!</definedName>
    <definedName name="я">#REF!</definedName>
  </definedNames>
  <calcPr calcId="162913" iterateCount="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F56" i="5" l="1"/>
  <c r="AC44" i="5"/>
  <c r="Q39" i="5"/>
  <c r="P39" i="5"/>
  <c r="Q35" i="5"/>
  <c r="P35" i="5"/>
  <c r="O35" i="5"/>
  <c r="O39" i="5" s="1"/>
  <c r="N35" i="5"/>
  <c r="N39" i="5" s="1"/>
  <c r="M35" i="5"/>
  <c r="M39" i="5" s="1"/>
  <c r="L35" i="5"/>
  <c r="L39" i="5" s="1"/>
  <c r="R39" i="5" s="1"/>
  <c r="R41" i="5" s="1"/>
  <c r="R42" i="5" s="1"/>
  <c r="R43" i="5" s="1"/>
  <c r="R44" i="5" s="1"/>
  <c r="AB44" i="5" s="1"/>
  <c r="F32" i="1" s="1"/>
  <c r="Q31" i="5"/>
  <c r="P31" i="5"/>
  <c r="O31" i="5"/>
  <c r="N31" i="5"/>
  <c r="M31" i="5"/>
  <c r="L31" i="5"/>
  <c r="M21" i="4"/>
  <c r="L21" i="4"/>
  <c r="K21" i="4"/>
  <c r="C15" i="3" s="1"/>
  <c r="G15" i="3" s="1"/>
  <c r="J21" i="4"/>
  <c r="C14" i="3" s="1"/>
  <c r="G14" i="3" s="1"/>
  <c r="I21" i="4"/>
  <c r="H21" i="4"/>
  <c r="G21" i="4"/>
  <c r="F21" i="4"/>
  <c r="E20" i="4"/>
  <c r="E19" i="4"/>
  <c r="E11" i="4"/>
  <c r="E21" i="4" s="1"/>
  <c r="C7" i="4"/>
  <c r="D7" i="4" s="1"/>
  <c r="E7" i="4" s="1"/>
  <c r="F7" i="4" s="1"/>
  <c r="G7" i="4" s="1"/>
  <c r="H7" i="4" s="1"/>
  <c r="I7" i="4" s="1"/>
  <c r="J7" i="4" s="1"/>
  <c r="K7" i="4" s="1"/>
  <c r="L7" i="4" s="1"/>
  <c r="M7" i="4" s="1"/>
  <c r="B7" i="4"/>
  <c r="C19" i="3"/>
  <c r="E16" i="3"/>
  <c r="C13" i="3"/>
  <c r="G13" i="3" s="1"/>
  <c r="C12" i="3"/>
  <c r="G12" i="3" s="1"/>
  <c r="C11" i="3"/>
  <c r="G11" i="3" s="1"/>
  <c r="C10" i="3"/>
  <c r="H23" i="2"/>
  <c r="G23" i="2"/>
  <c r="B23" i="2"/>
  <c r="C23" i="2" s="1"/>
  <c r="F23" i="2" s="1"/>
  <c r="C16" i="3" l="1"/>
  <c r="G10" i="3"/>
  <c r="G16" i="3" s="1"/>
  <c r="I23" i="2" s="1"/>
  <c r="J23" i="2" s="1"/>
  <c r="J25" i="2" s="1"/>
  <c r="J27" i="2" s="1"/>
  <c r="C16" i="2" l="1"/>
  <c r="F31" i="1"/>
  <c r="F33" i="1" s="1"/>
  <c r="F34" i="1" l="1"/>
  <c r="L24" i="2"/>
  <c r="I32" i="1" l="1"/>
  <c r="H34" i="1"/>
</calcChain>
</file>

<file path=xl/comments1.xml><?xml version="1.0" encoding="utf-8"?>
<comments xmlns="http://schemas.openxmlformats.org/spreadsheetml/2006/main">
  <authors>
    <author>c</author>
  </authors>
  <commentList>
    <comment ref="B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 Титул::&lt;Наименование стройки&gt;, &lt;Наименование объекта&gt;, &lt;Наименование локальной сметы&gt;, &lt;Наименование очереди&gt;</t>
        </r>
      </text>
    </comment>
    <comment ref="D11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 Титул::&lt;подпись 240 значение&gt;</t>
        </r>
      </text>
    </comment>
    <comment ref="B16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 Титул::&lt;Итого по расчету&gt; &lt;Единица измерения стомости&gt;</t>
        </r>
      </text>
    </comment>
  </commentList>
</comments>
</file>

<file path=xl/sharedStrings.xml><?xml version="1.0" encoding="utf-8"?>
<sst xmlns="http://schemas.openxmlformats.org/spreadsheetml/2006/main" count="231" uniqueCount="191">
  <si>
    <t>Приложение № _6__</t>
  </si>
  <si>
    <t>к Техническим требованиям</t>
  </si>
  <si>
    <t>СОГЛАСОВАНО:</t>
  </si>
  <si>
    <t>УТВЕРЖДАЮ:</t>
  </si>
  <si>
    <t>Директор Филиала ПАО "РусГидро"</t>
  </si>
  <si>
    <t>"Загорская ГАЭС"</t>
  </si>
  <si>
    <t xml:space="preserve">____________________ </t>
  </si>
  <si>
    <t>__________________ В.В. Жизневский</t>
  </si>
  <si>
    <t>"_____"__________________20____г.</t>
  </si>
  <si>
    <t>" _____ " _______________________20___г.</t>
  </si>
  <si>
    <t>Сводная смета</t>
  </si>
  <si>
    <t xml:space="preserve">на проектные работы </t>
  </si>
  <si>
    <t>ОКПД2 71.12.19 Разработка рабочей документации по техническому перевооружению системы вентиляции здания Водоприемника в рамках выполнения инвестиционного проекта K_T-1100-068</t>
  </si>
  <si>
    <t>(наименование объекта)</t>
  </si>
  <si>
    <t>Заказчик</t>
  </si>
  <si>
    <t>Филиал ПАО "РусГидро" - "Загорская ГАЭС"</t>
  </si>
  <si>
    <t>Проектная организация</t>
  </si>
  <si>
    <t>Смета составлена в ценах, соответсвующих периоду выполнения работ</t>
  </si>
  <si>
    <t>№ пп</t>
  </si>
  <si>
    <t xml:space="preserve">Наименование смет на проектные работы и инженерные изыскания, затрат </t>
  </si>
  <si>
    <t>Обоснование</t>
  </si>
  <si>
    <t>Сметная стоимость, руб.</t>
  </si>
  <si>
    <t>инженерных изысканий</t>
  </si>
  <si>
    <t>проектных работ</t>
  </si>
  <si>
    <t>3</t>
  </si>
  <si>
    <t>III</t>
  </si>
  <si>
    <t>Рабочая документация</t>
  </si>
  <si>
    <t>Разработка рабочей документации по техническому перевооружению системы вентиляции здания Водоприемника в рамках выполнения инвестиционного проекта K_T-1100-068.   Технологическая, строительная части.</t>
  </si>
  <si>
    <t>Смета №ЛС-12-01</t>
  </si>
  <si>
    <t>Разработка рабочей документации по техническому перевооружению системы вентиляции здания Водоприемника в рамках выполнения инвестиционного проекта K_T-1100-068.   Автоматизация</t>
  </si>
  <si>
    <t>Смета №ЛС-12-02</t>
  </si>
  <si>
    <t>Итого по разделу "Рабочая документация"</t>
  </si>
  <si>
    <t xml:space="preserve">решения </t>
  </si>
  <si>
    <t>ЛОТ</t>
  </si>
  <si>
    <t>Всего, руб. без НДС</t>
  </si>
  <si>
    <t xml:space="preserve">Составил:                               </t>
  </si>
  <si>
    <t>подпись (инициалы, фамилия)</t>
  </si>
  <si>
    <t>Проверил: Инженер-сметчик Отдела Закупок Филиала ПАО "РусГидро" - "Загорская ГАЭС"</t>
  </si>
  <si>
    <t xml:space="preserve">Приложение №_1__ к Сводной смете </t>
  </si>
  <si>
    <t>Смета  №ЛС-12-01</t>
  </si>
  <si>
    <t>на проектные   работы</t>
  </si>
  <si>
    <t>ОКПД2 71.12.19 Разработка рабочей документации по техническому перевооружению системы вентиляции здания Водоприемника в рамках выполнения инвестиционного проекта K_T-1100-068.   Технологическая, строительная части.</t>
  </si>
  <si>
    <t>Наименование предприятия, здания, сооружения, стадии проектирования, этапа, вида проектных</t>
  </si>
  <si>
    <t xml:space="preserve">Наименование проектной  организации: </t>
  </si>
  <si>
    <t>Наименование организации заказчика:</t>
  </si>
  <si>
    <t>филиал ПАО "РусГидро" - "Загорская ГАЭС"</t>
  </si>
  <si>
    <t xml:space="preserve">Итого по расчету:  </t>
  </si>
  <si>
    <t xml:space="preserve"> руб. без НДС</t>
  </si>
  <si>
    <t>РАСЧЕТ СТОИМОСТИ ПРОЕКТНЫХ РАБОТ В СООТВЕТСТВИИ С КАЛЬКУЛЯЦИЕЙ ЗАТРАТ НА ПРОЕКТИРОВАНИЕ</t>
  </si>
  <si>
    <t>Среднемесячная
зарплата
исполнителей за январь-декабрь 2025г.,
руб по данным ЕМИСС на 14.05.2026г.</t>
  </si>
  <si>
    <t>Кол-во рабочих дней в месяце, дни</t>
  </si>
  <si>
    <t>Среднедневная зарплата исполнителей [гр.1/гр.2] руб.</t>
  </si>
  <si>
    <r>
      <rPr>
        <b/>
        <sz val="10"/>
        <color rgb="FF000000"/>
        <rFont val="Times New Roman"/>
        <family val="1"/>
        <charset val="204"/>
      </rPr>
      <t xml:space="preserve">Удельный вес зарплаты в себестоимости работ - Кз, % </t>
    </r>
    <r>
      <rPr>
        <sz val="10"/>
        <color rgb="FF000000"/>
        <rFont val="Times New Roman"/>
        <family val="1"/>
        <charset val="204"/>
      </rPr>
      <t>(табл.1.1  приложение 2 к Методике от 01.10.2021 №707/пр)</t>
    </r>
  </si>
  <si>
    <r>
      <rPr>
        <b/>
        <sz val="10"/>
        <color rgb="FF000000"/>
        <rFont val="Times New Roman"/>
        <family val="1"/>
        <charset val="204"/>
      </rPr>
      <t xml:space="preserve">Рентабельность, % </t>
    </r>
    <r>
      <rPr>
        <sz val="10"/>
        <color rgb="FF000000"/>
        <rFont val="Times New Roman"/>
        <family val="1"/>
        <charset val="204"/>
      </rPr>
      <t>(табл.1.2  приложение 2 к Методике от 01.10.2021 №707/пр)</t>
    </r>
  </si>
  <si>
    <t>Среднедневная единичная выработка, руб. (гр.3* (1 + гр.5))/гр.4</t>
  </si>
  <si>
    <t>Продолжительность разработки (дни) (ТЗ)</t>
  </si>
  <si>
    <t>Численность исполнителей (чел.)</t>
  </si>
  <si>
    <t>Коэффициент квалификации (участия) Ккв. уч</t>
  </si>
  <si>
    <t>Стоимость работ, руб. С = (гр.6* гр.7* гр.8* гр.9)</t>
  </si>
  <si>
    <r>
      <rPr>
        <sz val="10"/>
        <rFont val="Times New Roman"/>
        <family val="1"/>
        <charset val="204"/>
      </rPr>
      <t xml:space="preserve">Индекс-дефлятор на 2025 год  по Приказу ПАО РусГидро </t>
    </r>
    <r>
      <rPr>
        <sz val="11"/>
        <color rgb="FF000000"/>
        <rFont val="Times New Roman"/>
        <family val="1"/>
        <charset val="1"/>
      </rPr>
      <t>№893 от 23.11.2022г. с учетом всех изменений</t>
    </r>
    <r>
      <rPr>
        <sz val="10"/>
        <rFont val="Times New Roman"/>
        <family val="1"/>
        <charset val="1"/>
      </rPr>
      <t xml:space="preserve"> </t>
    </r>
    <r>
      <rPr>
        <sz val="11"/>
        <color rgb="FF000000"/>
        <rFont val="Times New Roman"/>
        <family val="1"/>
        <charset val="1"/>
      </rPr>
      <t xml:space="preserve"> </t>
    </r>
    <r>
      <rPr>
        <sz val="10"/>
        <rFont val="Times New Roman"/>
        <family val="1"/>
        <charset val="204"/>
      </rPr>
      <t>Ид=1,0485</t>
    </r>
  </si>
  <si>
    <t xml:space="preserve">Итого </t>
  </si>
  <si>
    <t>Договорной  коэффициент снижения</t>
  </si>
  <si>
    <t>Всего</t>
  </si>
  <si>
    <t xml:space="preserve"> Руководитель проектной организации</t>
  </si>
  <si>
    <t>________________________________________</t>
  </si>
  <si>
    <t>Главный инженер проекта</t>
  </si>
  <si>
    <t>Приложение 1 к смете 12-01</t>
  </si>
  <si>
    <t xml:space="preserve">РАСЧЕТ КОЭФФИЦИЕНТА, УЧИТЫВАЮЩЕГО СТЕПЕНЬ УЧАСТИЯ ИСПОЛНИТЕЛЕЙ_x0002_ПРОЕКТИРОВЩИКОВ РАЗЛИЧНОЙ КВАЛИФИКАЦИИ В ВЫПОЛНЕНИИ ПРОЕКТНЫХ РАБОТ </t>
  </si>
  <si>
    <t>(по объекту - аналогу:  Договор от 01.10.2018г. №SC-P/1633-1/8 ; раздел 6  Договора от 11.06.2015г. №23-2015)</t>
  </si>
  <si>
    <t>№№</t>
  </si>
  <si>
    <t>Наименование должностей исполнителей</t>
  </si>
  <si>
    <t>Фактическое время участия исполнителя в работе, Тф
(дни)</t>
  </si>
  <si>
    <t>Плановая продолжительность выполнения проектных работ, предусмотренных калькуляцией, Тп (дни)</t>
  </si>
  <si>
    <t>Численность исполнителей одной квалификации Чi (чел)</t>
  </si>
  <si>
    <t>Индекс уровня квалификации специалистов исполнителей работы</t>
  </si>
  <si>
    <r>
      <rPr>
        <b/>
        <sz val="11"/>
        <color rgb="FF000000"/>
        <rFont val="Times New Roman"/>
        <family val="1"/>
        <charset val="204"/>
      </rPr>
      <t xml:space="preserve">Коэффициент квалификации (участия) специалистов одной квалификации, </t>
    </r>
    <r>
      <rPr>
        <b/>
        <sz val="11"/>
        <color rgb="FF0070C0"/>
        <rFont val="Times New Roman"/>
        <family val="1"/>
        <charset val="204"/>
      </rPr>
      <t>∑(гр.3/ итог гр.4* гр.5 *гр.6)/∑ гр.5</t>
    </r>
  </si>
  <si>
    <t>Главный инженер поекта</t>
  </si>
  <si>
    <t>*</t>
  </si>
  <si>
    <t xml:space="preserve">Ведущий (инженер) </t>
  </si>
  <si>
    <t xml:space="preserve">Ведущий (архитектор) </t>
  </si>
  <si>
    <t>Ведущий (экономист) (Сметы)</t>
  </si>
  <si>
    <t>Инженер 1 кат</t>
  </si>
  <si>
    <t>Инженер 2 кат</t>
  </si>
  <si>
    <t>ИТОГО</t>
  </si>
  <si>
    <t xml:space="preserve">Сроки выполнения </t>
  </si>
  <si>
    <t>01.10.2025-20.02.2026</t>
  </si>
  <si>
    <t>Плановая продолжительность Тп, раб.дн. по договору</t>
  </si>
  <si>
    <t>*- графа для расчета не заполняется</t>
  </si>
  <si>
    <t>Приложение 2 к смете 12-01</t>
  </si>
  <si>
    <t>ТАБЛИЦА ТЕХНОЛОГИЧЕСКОГО ПРОЦЕССА ПРОЕКТИРОВАНИЯ</t>
  </si>
  <si>
    <t>(по объекту - аналогу:Договор от 01.10.2018г. №SC-P/1633-1/8 ; раздел 6  Договора от 11.06.2015г. №23-2015)</t>
  </si>
  <si>
    <t>Время участия исполнителей</t>
  </si>
  <si>
    <t>№№ П/П</t>
  </si>
  <si>
    <t>Вид работ</t>
  </si>
  <si>
    <t>Объем зданий, м2</t>
  </si>
  <si>
    <t>Внесение изменений в разделы</t>
  </si>
  <si>
    <t>Продолжительность процесса (раб. дни)</t>
  </si>
  <si>
    <t>Исполнитель 1</t>
  </si>
  <si>
    <t>Исполнитель 2</t>
  </si>
  <si>
    <t>Исполнитель 3</t>
  </si>
  <si>
    <t>Исполнитель 4</t>
  </si>
  <si>
    <t>Исполнитель 5</t>
  </si>
  <si>
    <t>Исполнитель 6</t>
  </si>
  <si>
    <t>Исполнитель 7</t>
  </si>
  <si>
    <t>Исполнитель 8</t>
  </si>
  <si>
    <t>Заключение договора</t>
  </si>
  <si>
    <t>Получение исходных данных и техзадания.</t>
  </si>
  <si>
    <t>Разработка РД  по разделам:</t>
  </si>
  <si>
    <t>АР (архитектурные решения)</t>
  </si>
  <si>
    <t>КР (конструктивные и объемно-планировочные решения)</t>
  </si>
  <si>
    <t>КОН (кондиционирование)</t>
  </si>
  <si>
    <t>ОВ (отопление и вентиляция)</t>
  </si>
  <si>
    <t>ЭО (система электроснабжения вентиляции)</t>
  </si>
  <si>
    <t>ИОС</t>
  </si>
  <si>
    <t>МОБП (обеспечение пожарной безопасности)</t>
  </si>
  <si>
    <t>СМ (сметная документация СМР, ПНР)</t>
  </si>
  <si>
    <t>Согласование РД с Заказчиком</t>
  </si>
  <si>
    <r>
      <rPr>
        <b/>
        <sz val="10"/>
        <rFont val="Times New Roman"/>
        <family val="1"/>
        <charset val="204"/>
      </rPr>
      <t>Разработка технической части конкурсной документации на</t>
    </r>
    <r>
      <rPr>
        <sz val="10"/>
        <rFont val="Times New Roman"/>
        <family val="1"/>
        <charset val="204"/>
      </rPr>
      <t>: закупку оборудования, материалов; строительно-монтажные работы (СМР); пуско-наладочные работы (ПНР)</t>
    </r>
  </si>
  <si>
    <t>Форма № 2П</t>
  </si>
  <si>
    <t xml:space="preserve">Приложение №_2__ к Сводной смете </t>
  </si>
  <si>
    <t>Смета №ЛС -12-02</t>
  </si>
  <si>
    <t>на проектные (изыскательские) работы</t>
  </si>
  <si>
    <t>Наименование  предприятия, здания,  сооружения,  стадии  проектирования, этапа,  вида  проектных или изыскательских работ</t>
  </si>
  <si>
    <t>ОКПД2 71.12.19 Разработка рабочей документации по техническому перевооружению системы вентиляции здания Водоприемника в рамках выполнения инвестиционного проекта K_T-1100-068.   Автоматизация (1975.06-ИОС 4.2.1)</t>
  </si>
  <si>
    <t>Наименование проектной организации:</t>
  </si>
  <si>
    <t xml:space="preserve">Наименование организации-заказчика:      </t>
  </si>
  <si>
    <t>Филиал ПАО «РусГидро» - «Загорская ГАЭС»</t>
  </si>
  <si>
    <t>В уровне цен по состоянию на  2025 г.</t>
  </si>
  <si>
    <t>№ п.п.</t>
  </si>
  <si>
    <t>Характеристика предприятия, здания, сооружения или виды работ</t>
  </si>
  <si>
    <t>Обоснова-ние, сб.цен, глава, пункт, таблица</t>
  </si>
  <si>
    <t>Расчет стоимости или объем строительно-монтажных работ Х%/100 или количество х цена</t>
  </si>
  <si>
    <t xml:space="preserve">Стоимость              </t>
  </si>
  <si>
    <t>1</t>
  </si>
  <si>
    <t>АСУ ТП.               Рабочая документация</t>
  </si>
  <si>
    <t xml:space="preserve">СБЦП Автоматизированные системы управления технологическими процессами (АСУТП) 2016 </t>
  </si>
  <si>
    <t>Кол-во баллов для частей проектной документации (Бч)</t>
  </si>
  <si>
    <t>по табл. 4.</t>
  </si>
  <si>
    <t>ОР</t>
  </si>
  <si>
    <t>ОО</t>
  </si>
  <si>
    <t>ИО</t>
  </si>
  <si>
    <t>ТО</t>
  </si>
  <si>
    <t>МО</t>
  </si>
  <si>
    <t>ПО</t>
  </si>
  <si>
    <t>табл. 2.1.4</t>
  </si>
  <si>
    <t>Ф2</t>
  </si>
  <si>
    <t>Ф2  п.1.4      4     3     4     3     4      4</t>
  </si>
  <si>
    <t>табл.2.2.4</t>
  </si>
  <si>
    <t>Ф5</t>
  </si>
  <si>
    <t>Ф5  п.2.5.     5     3     5     3     5      5</t>
  </si>
  <si>
    <t>табл. 2.3.2</t>
  </si>
  <si>
    <t>Ф6</t>
  </si>
  <si>
    <t>Ф6  п.3.3.     6     2     6     5     6      6 Ф7  п.4.1.     1     1     1     1     1      1</t>
  </si>
  <si>
    <t>табл. 2.4.3</t>
  </si>
  <si>
    <t>Ф7</t>
  </si>
  <si>
    <t>Ф8  п.5.3.     2     2     2     2     3      3</t>
  </si>
  <si>
    <t>табл. 2.5.4</t>
  </si>
  <si>
    <t>Ф8</t>
  </si>
  <si>
    <t xml:space="preserve">Ф9  п.6.20.  16   14   20   20   20    20       </t>
  </si>
  <si>
    <t>табл. 2.6.1</t>
  </si>
  <si>
    <t>Ф9</t>
  </si>
  <si>
    <t>Ф10 п7.15.  12    9    15   15   15    15</t>
  </si>
  <si>
    <t>табл. 2.7.3</t>
  </si>
  <si>
    <t>Ф10</t>
  </si>
  <si>
    <t>Сумма         46   34   53   49   54    54</t>
  </si>
  <si>
    <t>Сумма (Бч)</t>
  </si>
  <si>
    <t>табл.5</t>
  </si>
  <si>
    <t>Кст = 0,8 -  П</t>
  </si>
  <si>
    <t xml:space="preserve">  К1 табл.3</t>
  </si>
  <si>
    <t xml:space="preserve">  К12 табл.3</t>
  </si>
  <si>
    <t>табл.6 (стадия РД)</t>
  </si>
  <si>
    <t>Кст = 0,4 -  П</t>
  </si>
  <si>
    <t>Ц</t>
  </si>
  <si>
    <t>для ОР   =   28,15 млн. руб.</t>
  </si>
  <si>
    <t>тыс. руб.</t>
  </si>
  <si>
    <t>для ОО  =   29,51 млн.  руб.</t>
  </si>
  <si>
    <t>Итого в текущих ценах на 4й квартал 2025 г. (тыс. руб.)</t>
  </si>
  <si>
    <t>Индекс пересчета в текущие цены Письмо Минстроя России №3017-ИФ/09 от 26.01.2026 г.  К=6,99</t>
  </si>
  <si>
    <t>Индекс-дефлятор на 2025 год</t>
  </si>
  <si>
    <r>
      <rPr>
        <sz val="10"/>
        <color rgb="FF000000"/>
        <rFont val="Times New Roman"/>
        <family val="1"/>
        <charset val="1"/>
      </rPr>
      <t xml:space="preserve">Индекс-дефлятор на 2025 год  по Приказу ПАО РусГидро </t>
    </r>
    <r>
      <rPr>
        <sz val="11"/>
        <color rgb="FF000000"/>
        <rFont val="Times New Roman"/>
        <family val="1"/>
        <charset val="1"/>
      </rPr>
      <t>№893 от 23.11.2022г. с учетом всех изменений</t>
    </r>
    <r>
      <rPr>
        <sz val="10"/>
        <color rgb="FF000000"/>
        <rFont val="Times New Roman"/>
        <family val="1"/>
        <charset val="1"/>
      </rPr>
      <t xml:space="preserve"> </t>
    </r>
    <r>
      <rPr>
        <sz val="11"/>
        <color rgb="FF000000"/>
        <rFont val="Times New Roman"/>
        <family val="1"/>
        <charset val="1"/>
      </rPr>
      <t xml:space="preserve"> </t>
    </r>
    <r>
      <rPr>
        <sz val="10"/>
        <color rgb="FF000000"/>
        <rFont val="Times New Roman"/>
        <family val="1"/>
        <charset val="1"/>
      </rPr>
      <t>Ид=1,0485</t>
    </r>
  </si>
  <si>
    <t>Итого по смете (руб.)</t>
  </si>
  <si>
    <t>Итого с учетом договорного коэффициента  снижения  (руб.)</t>
  </si>
  <si>
    <t>прописью</t>
  </si>
  <si>
    <t xml:space="preserve">Составил: </t>
  </si>
  <si>
    <t>Подпись (инициалы, фамилия)</t>
  </si>
  <si>
    <t xml:space="preserve">                                                   </t>
  </si>
  <si>
    <t>Цена двухстадийной разработки:</t>
  </si>
  <si>
    <t>для ОР   =  93,84  млн. руб.</t>
  </si>
  <si>
    <t>для ИО  =  96,99 млн. руб.</t>
  </si>
  <si>
    <t>Цена разработки П с учетом коэффициента Кст:</t>
  </si>
  <si>
    <t>для ОР   =   75,07 млн.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</si>
</sst>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_р_._-;\-* #,##0.00_р_._-;_-* \-??_р_._-;_-@_-"/>
    <numFmt numFmtId="165" formatCode="_(* #,##0.00_);_(* \(#,##0.00\);_(* \-??_);_(@_)"/>
    <numFmt numFmtId="166" formatCode="_-* #,##0_р_._-;\-* #,##0_р_._-;_-* \-_р_._-;_-@_-"/>
    <numFmt numFmtId="167" formatCode="#,###.00"/>
    <numFmt numFmtId="168" formatCode="_-* #,##0.00\ _₽_-;\-* #,##0.00\ _₽_-;_-* \-??\ _₽_-;_-@_-"/>
    <numFmt numFmtId="169" formatCode="0.000"/>
    <numFmt numFmtId="170" formatCode="#,##0.0000"/>
    <numFmt numFmtId="171" formatCode="#,##0.00_ ;[Red]\-#,##0.00\ "/>
    <numFmt numFmtId="172" formatCode="#,##0.000"/>
    <numFmt numFmtId="173" formatCode="0.00000"/>
    <numFmt numFmtId="174" formatCode="#,##0.00_ ;\-#,##0.00\ "/>
    <numFmt numFmtId="175" formatCode="_(* #,##0.00000_);_(* \(#,##0.00000\);_(* \-??_);_(@_)"/>
  </numFmts>
  <fonts count="69" x14ac:knownFonts="1">
    <font>
      <sz val="11"/>
      <color rgb="FF000000"/>
      <name val="Calibri"/>
      <family val="2"/>
      <charset val="204"/>
    </font>
    <font>
      <sz val="11"/>
      <name val="Arial"/>
      <family val="2"/>
      <charset val="204"/>
    </font>
    <font>
      <sz val="11"/>
      <color rgb="FFFFFFFF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0"/>
      <name val="Arial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charset val="204"/>
    </font>
    <font>
      <sz val="10"/>
      <name val="Arial"/>
      <charset val="1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CCCCCC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2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0"/>
      <color rgb="FFC9211E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i/>
      <sz val="11"/>
      <color rgb="FF000000"/>
      <name val="Times New Roman"/>
      <family val="1"/>
      <charset val="204"/>
    </font>
    <font>
      <sz val="9.1999999999999993"/>
      <color rgb="FF000000"/>
      <name val="Times New Roman"/>
      <family val="1"/>
      <charset val="204"/>
    </font>
    <font>
      <b/>
      <sz val="12"/>
      <color rgb="FF7030A0"/>
      <name val="Arial"/>
      <family val="2"/>
      <charset val="204"/>
    </font>
    <font>
      <b/>
      <sz val="9"/>
      <color rgb="FF000000"/>
      <name val="Times New Roman"/>
      <family val="1"/>
      <charset val="204"/>
    </font>
    <font>
      <sz val="14"/>
      <color rgb="FF7030A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CCCCC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70C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9211E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CC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D9D9D9"/>
        <bgColor rgb="FFCCCCCC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71">
    <xf numFmtId="0" fontId="0" fillId="0" borderId="0"/>
    <xf numFmtId="168" fontId="68" fillId="0" borderId="0" applyBorder="0" applyProtection="0"/>
    <xf numFmtId="0" fontId="1" fillId="0" borderId="0"/>
    <xf numFmtId="0" fontId="68" fillId="2" borderId="0" applyBorder="0" applyProtection="0"/>
    <xf numFmtId="0" fontId="68" fillId="2" borderId="0" applyBorder="0" applyProtection="0"/>
    <xf numFmtId="0" fontId="68" fillId="2" borderId="0" applyBorder="0" applyProtection="0"/>
    <xf numFmtId="0" fontId="68" fillId="2" borderId="0" applyBorder="0" applyProtection="0"/>
    <xf numFmtId="0" fontId="68" fillId="3" borderId="0" applyBorder="0" applyProtection="0"/>
    <xf numFmtId="0" fontId="68" fillId="3" borderId="0" applyBorder="0" applyProtection="0"/>
    <xf numFmtId="0" fontId="68" fillId="3" borderId="0" applyBorder="0" applyProtection="0"/>
    <xf numFmtId="0" fontId="68" fillId="3" borderId="0" applyBorder="0" applyProtection="0"/>
    <xf numFmtId="0" fontId="68" fillId="4" borderId="0" applyBorder="0" applyProtection="0"/>
    <xf numFmtId="0" fontId="68" fillId="4" borderId="0" applyBorder="0" applyProtection="0"/>
    <xf numFmtId="0" fontId="68" fillId="4" borderId="0" applyBorder="0" applyProtection="0"/>
    <xf numFmtId="0" fontId="68" fillId="4" borderId="0" applyBorder="0" applyProtection="0"/>
    <xf numFmtId="0" fontId="68" fillId="5" borderId="0" applyBorder="0" applyProtection="0"/>
    <xf numFmtId="0" fontId="68" fillId="5" borderId="0" applyBorder="0" applyProtection="0"/>
    <xf numFmtId="0" fontId="68" fillId="5" borderId="0" applyBorder="0" applyProtection="0"/>
    <xf numFmtId="0" fontId="68" fillId="5" borderId="0" applyBorder="0" applyProtection="0"/>
    <xf numFmtId="0" fontId="68" fillId="6" borderId="0" applyBorder="0" applyProtection="0"/>
    <xf numFmtId="0" fontId="68" fillId="6" borderId="0" applyBorder="0" applyProtection="0"/>
    <xf numFmtId="0" fontId="68" fillId="6" borderId="0" applyBorder="0" applyProtection="0"/>
    <xf numFmtId="0" fontId="68" fillId="6" borderId="0" applyBorder="0" applyProtection="0"/>
    <xf numFmtId="0" fontId="68" fillId="7" borderId="0" applyBorder="0" applyProtection="0"/>
    <xf numFmtId="0" fontId="68" fillId="7" borderId="0" applyBorder="0" applyProtection="0"/>
    <xf numFmtId="0" fontId="68" fillId="7" borderId="0" applyBorder="0" applyProtection="0"/>
    <xf numFmtId="0" fontId="68" fillId="7" borderId="0" applyBorder="0" applyProtection="0"/>
    <xf numFmtId="0" fontId="68" fillId="8" borderId="0" applyBorder="0" applyProtection="0"/>
    <xf numFmtId="0" fontId="68" fillId="8" borderId="0" applyBorder="0" applyProtection="0"/>
    <xf numFmtId="0" fontId="68" fillId="8" borderId="0" applyBorder="0" applyProtection="0"/>
    <xf numFmtId="0" fontId="68" fillId="8" borderId="0" applyBorder="0" applyProtection="0"/>
    <xf numFmtId="0" fontId="68" fillId="9" borderId="0" applyBorder="0" applyProtection="0"/>
    <xf numFmtId="0" fontId="68" fillId="9" borderId="0" applyBorder="0" applyProtection="0"/>
    <xf numFmtId="0" fontId="68" fillId="9" borderId="0" applyBorder="0" applyProtection="0"/>
    <xf numFmtId="0" fontId="68" fillId="9" borderId="0" applyBorder="0" applyProtection="0"/>
    <xf numFmtId="0" fontId="68" fillId="10" borderId="0" applyBorder="0" applyProtection="0"/>
    <xf numFmtId="0" fontId="68" fillId="10" borderId="0" applyBorder="0" applyProtection="0"/>
    <xf numFmtId="0" fontId="68" fillId="10" borderId="0" applyBorder="0" applyProtection="0"/>
    <xf numFmtId="0" fontId="68" fillId="10" borderId="0" applyBorder="0" applyProtection="0"/>
    <xf numFmtId="0" fontId="68" fillId="5" borderId="0" applyBorder="0" applyProtection="0"/>
    <xf numFmtId="0" fontId="68" fillId="5" borderId="0" applyBorder="0" applyProtection="0"/>
    <xf numFmtId="0" fontId="68" fillId="5" borderId="0" applyBorder="0" applyProtection="0"/>
    <xf numFmtId="0" fontId="68" fillId="5" borderId="0" applyBorder="0" applyProtection="0"/>
    <xf numFmtId="0" fontId="68" fillId="8" borderId="0" applyBorder="0" applyProtection="0"/>
    <xf numFmtId="0" fontId="68" fillId="8" borderId="0" applyBorder="0" applyProtection="0"/>
    <xf numFmtId="0" fontId="68" fillId="8" borderId="0" applyBorder="0" applyProtection="0"/>
    <xf numFmtId="0" fontId="68" fillId="8" borderId="0" applyBorder="0" applyProtection="0"/>
    <xf numFmtId="0" fontId="68" fillId="11" borderId="0" applyBorder="0" applyProtection="0"/>
    <xf numFmtId="0" fontId="68" fillId="11" borderId="0" applyBorder="0" applyProtection="0"/>
    <xf numFmtId="0" fontId="68" fillId="11" borderId="0" applyBorder="0" applyProtection="0"/>
    <xf numFmtId="0" fontId="68" fillId="11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3" fillId="0" borderId="0"/>
    <xf numFmtId="0" fontId="4" fillId="16" borderId="0">
      <alignment horizontal="left" vertical="center"/>
    </xf>
    <xf numFmtId="0" fontId="5" fillId="0" borderId="0">
      <alignment horizontal="right" vertical="center"/>
    </xf>
    <xf numFmtId="0" fontId="6" fillId="0" borderId="0">
      <alignment horizontal="left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left" vertical="top"/>
    </xf>
    <xf numFmtId="0" fontId="4" fillId="0" borderId="0">
      <alignment horizontal="center" vertical="center"/>
    </xf>
    <xf numFmtId="0" fontId="7" fillId="0" borderId="0">
      <alignment horizontal="center" vertical="center"/>
    </xf>
    <xf numFmtId="0" fontId="4" fillId="0" borderId="0">
      <alignment horizontal="left" vertical="center"/>
    </xf>
    <xf numFmtId="0" fontId="4" fillId="0" borderId="0">
      <alignment horizontal="center" vertical="center"/>
    </xf>
    <xf numFmtId="0" fontId="4" fillId="0" borderId="0">
      <alignment horizontal="left" vertical="center"/>
    </xf>
    <xf numFmtId="0" fontId="4" fillId="0" borderId="0">
      <alignment horizontal="left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7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right" vertical="center"/>
    </xf>
    <xf numFmtId="0" fontId="4" fillId="0" borderId="0">
      <alignment horizontal="left" vertical="center"/>
    </xf>
    <xf numFmtId="0" fontId="4" fillId="0" borderId="0">
      <alignment horizontal="right" vertical="center"/>
    </xf>
    <xf numFmtId="0" fontId="4" fillId="0" borderId="0">
      <alignment horizontal="right" vertical="center"/>
    </xf>
    <xf numFmtId="0" fontId="4" fillId="0" borderId="0">
      <alignment horizontal="left" vertical="top"/>
    </xf>
    <xf numFmtId="0" fontId="4" fillId="0" borderId="0">
      <alignment horizontal="center" vertical="center"/>
    </xf>
    <xf numFmtId="0" fontId="4" fillId="0" borderId="0">
      <alignment horizontal="left" vertical="top"/>
    </xf>
    <xf numFmtId="0" fontId="4" fillId="0" borderId="0">
      <alignment horizontal="left" vertical="top"/>
    </xf>
    <xf numFmtId="0" fontId="4" fillId="0" borderId="0">
      <alignment horizontal="right" vertical="center"/>
    </xf>
    <xf numFmtId="0" fontId="4" fillId="0" borderId="0">
      <alignment horizontal="right" vertical="center"/>
    </xf>
    <xf numFmtId="0" fontId="4" fillId="0" borderId="0">
      <alignment horizontal="left" vertical="top"/>
    </xf>
    <xf numFmtId="0" fontId="4" fillId="0" borderId="0">
      <alignment horizontal="left" vertical="center"/>
    </xf>
    <xf numFmtId="0" fontId="4" fillId="0" borderId="0">
      <alignment horizontal="left" vertical="top"/>
    </xf>
    <xf numFmtId="0" fontId="4" fillId="0" borderId="0">
      <alignment horizontal="left" vertical="top"/>
    </xf>
    <xf numFmtId="0" fontId="4" fillId="0" borderId="0">
      <alignment horizontal="right" vertical="top"/>
    </xf>
    <xf numFmtId="0" fontId="4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9" fillId="0" borderId="0">
      <alignment horizontal="center" vertical="center"/>
    </xf>
    <xf numFmtId="0" fontId="7" fillId="0" borderId="0">
      <alignment horizontal="left" vertical="top"/>
    </xf>
    <xf numFmtId="0" fontId="7" fillId="0" borderId="0">
      <alignment horizontal="left" vertical="top"/>
    </xf>
    <xf numFmtId="0" fontId="4" fillId="0" borderId="0">
      <alignment horizontal="center" vertical="top"/>
    </xf>
    <xf numFmtId="0" fontId="4" fillId="0" borderId="0">
      <alignment horizontal="left" vertical="top"/>
    </xf>
    <xf numFmtId="0" fontId="4" fillId="0" borderId="0">
      <alignment horizontal="left" vertical="top"/>
    </xf>
    <xf numFmtId="0" fontId="7" fillId="0" borderId="0">
      <alignment horizontal="left" vertical="top"/>
    </xf>
    <xf numFmtId="0" fontId="4" fillId="0" borderId="0">
      <alignment horizontal="left" vertical="top"/>
    </xf>
    <xf numFmtId="0" fontId="7" fillId="0" borderId="0">
      <alignment horizontal="left" vertical="top"/>
    </xf>
    <xf numFmtId="0" fontId="7" fillId="0" borderId="0">
      <alignment horizontal="left" vertical="top"/>
    </xf>
    <xf numFmtId="0" fontId="7" fillId="0" borderId="0">
      <alignment horizontal="left"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7" fillId="0" borderId="0">
      <alignment horizontal="left" vertical="top"/>
    </xf>
    <xf numFmtId="0" fontId="10" fillId="0" borderId="0"/>
    <xf numFmtId="0" fontId="11" fillId="0" borderId="1">
      <alignment horizontal="center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" fillId="17" borderId="0" applyBorder="0" applyProtection="0"/>
    <xf numFmtId="0" fontId="2" fillId="17" borderId="0" applyBorder="0" applyProtection="0"/>
    <xf numFmtId="0" fontId="2" fillId="17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8" borderId="0" applyBorder="0" applyProtection="0"/>
    <xf numFmtId="0" fontId="2" fillId="18" borderId="0" applyBorder="0" applyProtection="0"/>
    <xf numFmtId="0" fontId="2" fillId="18" borderId="0" applyBorder="0" applyProtection="0"/>
    <xf numFmtId="0" fontId="2" fillId="19" borderId="0" applyBorder="0" applyProtection="0"/>
    <xf numFmtId="0" fontId="2" fillId="19" borderId="0" applyBorder="0" applyProtection="0"/>
    <xf numFmtId="0" fontId="2" fillId="19" borderId="0" applyBorder="0" applyProtection="0"/>
    <xf numFmtId="0" fontId="2" fillId="19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13" fillId="7" borderId="2" applyProtection="0"/>
    <xf numFmtId="0" fontId="13" fillId="7" borderId="2" applyProtection="0"/>
    <xf numFmtId="0" fontId="13" fillId="7" borderId="2" applyProtection="0"/>
    <xf numFmtId="0" fontId="13" fillId="7" borderId="2" applyProtection="0"/>
    <xf numFmtId="0" fontId="11" fillId="0" borderId="1">
      <alignment horizontal="center"/>
    </xf>
    <xf numFmtId="0" fontId="11" fillId="0" borderId="0">
      <alignment vertical="top"/>
    </xf>
    <xf numFmtId="0" fontId="14" fillId="21" borderId="3" applyProtection="0"/>
    <xf numFmtId="0" fontId="14" fillId="21" borderId="3" applyProtection="0"/>
    <xf numFmtId="0" fontId="14" fillId="21" borderId="3" applyProtection="0"/>
    <xf numFmtId="0" fontId="14" fillId="21" borderId="3" applyProtection="0"/>
    <xf numFmtId="0" fontId="15" fillId="21" borderId="2" applyProtection="0"/>
    <xf numFmtId="0" fontId="15" fillId="21" borderId="2" applyProtection="0"/>
    <xf numFmtId="0" fontId="15" fillId="21" borderId="2" applyProtection="0"/>
    <xf numFmtId="0" fontId="15" fillId="21" borderId="2" applyProtection="0"/>
    <xf numFmtId="0" fontId="16" fillId="0" borderId="4" applyProtection="0"/>
    <xf numFmtId="0" fontId="16" fillId="0" borderId="4" applyProtection="0"/>
    <xf numFmtId="0" fontId="16" fillId="0" borderId="4" applyProtection="0"/>
    <xf numFmtId="0" fontId="16" fillId="0" borderId="4" applyProtection="0"/>
    <xf numFmtId="0" fontId="17" fillId="0" borderId="5" applyProtection="0"/>
    <xf numFmtId="0" fontId="17" fillId="0" borderId="5" applyProtection="0"/>
    <xf numFmtId="0" fontId="17" fillId="0" borderId="5" applyProtection="0"/>
    <xf numFmtId="0" fontId="17" fillId="0" borderId="5" applyProtection="0"/>
    <xf numFmtId="0" fontId="18" fillId="0" borderId="6" applyProtection="0"/>
    <xf numFmtId="0" fontId="18" fillId="0" borderId="6" applyProtection="0"/>
    <xf numFmtId="0" fontId="18" fillId="0" borderId="6" applyProtection="0"/>
    <xf numFmtId="0" fontId="18" fillId="0" borderId="6" applyProtection="0"/>
    <xf numFmtId="0" fontId="18" fillId="0" borderId="0" applyBorder="0" applyProtection="0"/>
    <xf numFmtId="0" fontId="18" fillId="0" borderId="0" applyBorder="0" applyProtection="0"/>
    <xf numFmtId="0" fontId="18" fillId="0" borderId="0" applyBorder="0" applyProtection="0"/>
    <xf numFmtId="0" fontId="18" fillId="0" borderId="0" applyBorder="0" applyProtection="0"/>
    <xf numFmtId="0" fontId="12" fillId="0" borderId="0"/>
    <xf numFmtId="0" fontId="19" fillId="0" borderId="7" applyProtection="0"/>
    <xf numFmtId="0" fontId="19" fillId="0" borderId="7" applyProtection="0"/>
    <xf numFmtId="0" fontId="19" fillId="0" borderId="7" applyProtection="0"/>
    <xf numFmtId="0" fontId="19" fillId="0" borderId="7" applyProtection="0"/>
    <xf numFmtId="0" fontId="11" fillId="0" borderId="0">
      <alignment horizontal="right" vertical="top" wrapText="1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0" fillId="22" borderId="8" applyProtection="0"/>
    <xf numFmtId="0" fontId="20" fillId="22" borderId="8" applyProtection="0"/>
    <xf numFmtId="0" fontId="20" fillId="22" borderId="8" applyProtection="0"/>
    <xf numFmtId="0" fontId="20" fillId="22" borderId="8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1" fillId="0" borderId="1">
      <alignment horizontal="center" wrapText="1"/>
    </xf>
    <xf numFmtId="0" fontId="21" fillId="0" borderId="1">
      <alignment horizontal="center" wrapText="1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0" fontId="23" fillId="23" borderId="0" applyBorder="0" applyProtection="0"/>
    <xf numFmtId="0" fontId="23" fillId="23" borderId="0" applyBorder="0" applyProtection="0"/>
    <xf numFmtId="0" fontId="23" fillId="23" borderId="0" applyBorder="0" applyProtection="0"/>
    <xf numFmtId="0" fontId="23" fillId="23" borderId="0" applyBorder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4" fillId="0" borderId="0"/>
    <xf numFmtId="0" fontId="68" fillId="0" borderId="0"/>
    <xf numFmtId="0" fontId="24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1" fillId="0" borderId="0"/>
    <xf numFmtId="0" fontId="24" fillId="0" borderId="0"/>
    <xf numFmtId="0" fontId="21" fillId="0" borderId="0"/>
    <xf numFmtId="0" fontId="68" fillId="0" borderId="0"/>
    <xf numFmtId="0" fontId="68" fillId="0" borderId="0"/>
    <xf numFmtId="0" fontId="21" fillId="0" borderId="0"/>
    <xf numFmtId="0" fontId="25" fillId="0" borderId="0"/>
    <xf numFmtId="0" fontId="21" fillId="0" borderId="0"/>
    <xf numFmtId="0" fontId="68" fillId="0" borderId="0"/>
    <xf numFmtId="0" fontId="24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1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2" fillId="0" borderId="0"/>
    <xf numFmtId="0" fontId="26" fillId="0" borderId="0"/>
    <xf numFmtId="0" fontId="68" fillId="0" borderId="0"/>
    <xf numFmtId="0" fontId="1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2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12" fillId="0" borderId="0"/>
    <xf numFmtId="0" fontId="2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 applyBorder="0" applyProtection="0"/>
    <xf numFmtId="0" fontId="68" fillId="0" borderId="0"/>
    <xf numFmtId="0" fontId="68" fillId="0" borderId="0" applyBorder="0" applyProtection="0"/>
    <xf numFmtId="0" fontId="68" fillId="0" borderId="0"/>
    <xf numFmtId="0" fontId="68" fillId="0" borderId="0"/>
    <xf numFmtId="0" fontId="24" fillId="0" borderId="0"/>
    <xf numFmtId="0" fontId="11" fillId="0" borderId="0"/>
    <xf numFmtId="0" fontId="11" fillId="0" borderId="1">
      <alignment horizontal="center" wrapText="1"/>
    </xf>
    <xf numFmtId="0" fontId="27" fillId="3" borderId="0" applyBorder="0" applyProtection="0"/>
    <xf numFmtId="0" fontId="27" fillId="3" borderId="0" applyBorder="0" applyProtection="0"/>
    <xf numFmtId="0" fontId="27" fillId="3" borderId="0" applyBorder="0" applyProtection="0"/>
    <xf numFmtId="0" fontId="27" fillId="3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68" fillId="24" borderId="9" applyProtection="0"/>
    <xf numFmtId="0" fontId="68" fillId="24" borderId="9" applyProtection="0"/>
    <xf numFmtId="0" fontId="68" fillId="24" borderId="9" applyProtection="0"/>
    <xf numFmtId="0" fontId="68" fillId="24" borderId="9" applyProtection="0"/>
    <xf numFmtId="9" fontId="68" fillId="0" borderId="0" applyBorder="0" applyProtection="0"/>
    <xf numFmtId="9" fontId="68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68" fillId="0" borderId="0" applyBorder="0" applyProtection="0"/>
    <xf numFmtId="9" fontId="68" fillId="0" borderId="0" applyBorder="0" applyProtection="0"/>
    <xf numFmtId="9" fontId="68" fillId="0" borderId="0" applyBorder="0" applyProtection="0"/>
    <xf numFmtId="9" fontId="68" fillId="0" borderId="0" applyBorder="0" applyProtection="0"/>
    <xf numFmtId="0" fontId="11" fillId="0" borderId="1">
      <alignment horizont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1">
      <alignment horizontal="center" wrapText="1"/>
    </xf>
    <xf numFmtId="0" fontId="29" fillId="0" borderId="10" applyProtection="0"/>
    <xf numFmtId="0" fontId="29" fillId="0" borderId="10" applyProtection="0"/>
    <xf numFmtId="0" fontId="29" fillId="0" borderId="10" applyProtection="0"/>
    <xf numFmtId="0" fontId="29" fillId="0" borderId="10" applyProtection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11" fillId="0" borderId="0">
      <alignment horizontal="center"/>
    </xf>
    <xf numFmtId="0" fontId="21" fillId="0" borderId="0">
      <alignment horizontal="center"/>
    </xf>
    <xf numFmtId="164" fontId="68" fillId="0" borderId="0" applyBorder="0" applyProtection="0"/>
    <xf numFmtId="165" fontId="68" fillId="0" borderId="0" applyBorder="0" applyProtection="0"/>
    <xf numFmtId="164" fontId="68" fillId="0" borderId="0" applyBorder="0" applyProtection="0"/>
    <xf numFmtId="164" fontId="68" fillId="0" borderId="0" applyBorder="0" applyProtection="0"/>
    <xf numFmtId="165" fontId="68" fillId="0" borderId="0" applyBorder="0" applyProtection="0"/>
    <xf numFmtId="165" fontId="68" fillId="0" borderId="0" applyBorder="0" applyProtection="0"/>
    <xf numFmtId="164" fontId="68" fillId="0" borderId="0" applyBorder="0" applyProtection="0"/>
    <xf numFmtId="164" fontId="68" fillId="0" borderId="0" applyBorder="0" applyProtection="0"/>
    <xf numFmtId="164" fontId="68" fillId="0" borderId="0" applyBorder="0" applyProtection="0"/>
    <xf numFmtId="164" fontId="68" fillId="0" borderId="0" applyBorder="0" applyProtection="0"/>
    <xf numFmtId="166" fontId="68" fillId="0" borderId="0" applyBorder="0" applyProtection="0"/>
    <xf numFmtId="0" fontId="11" fillId="0" borderId="0">
      <alignment horizontal="left" vertical="top"/>
    </xf>
    <xf numFmtId="0" fontId="21" fillId="0" borderId="0">
      <alignment horizontal="left" vertical="top"/>
    </xf>
    <xf numFmtId="0" fontId="33" fillId="4" borderId="0" applyBorder="0" applyProtection="0"/>
    <xf numFmtId="0" fontId="33" fillId="4" borderId="0" applyBorder="0" applyProtection="0"/>
    <xf numFmtId="0" fontId="33" fillId="4" borderId="0" applyBorder="0" applyProtection="0"/>
    <xf numFmtId="0" fontId="33" fillId="4" borderId="0" applyBorder="0" applyProtection="0"/>
    <xf numFmtId="0" fontId="12" fillId="0" borderId="0"/>
    <xf numFmtId="0" fontId="11" fillId="0" borderId="0"/>
  </cellStyleXfs>
  <cellXfs count="336">
    <xf numFmtId="0" fontId="0" fillId="0" borderId="0" xfId="0"/>
    <xf numFmtId="0" fontId="34" fillId="16" borderId="1" xfId="269" applyFont="1" applyFill="1" applyBorder="1" applyAlignment="1" applyProtection="1">
      <alignment horizontal="center" vertical="center"/>
    </xf>
    <xf numFmtId="0" fontId="11" fillId="16" borderId="1" xfId="269" applyFont="1" applyFill="1" applyBorder="1" applyAlignment="1" applyProtection="1">
      <alignment horizontal="center" vertical="center"/>
    </xf>
    <xf numFmtId="49" fontId="11" fillId="16" borderId="1" xfId="269" applyNumberFormat="1" applyFont="1" applyFill="1" applyBorder="1" applyAlignment="1" applyProtection="1">
      <alignment horizontal="center" vertical="center" wrapText="1"/>
    </xf>
    <xf numFmtId="0" fontId="11" fillId="16" borderId="1" xfId="269" applyFont="1" applyFill="1" applyBorder="1" applyAlignment="1" applyProtection="1">
      <alignment horizontal="center" vertical="center" wrapText="1"/>
    </xf>
    <xf numFmtId="49" fontId="11" fillId="16" borderId="0" xfId="269" applyNumberFormat="1" applyFont="1" applyFill="1" applyBorder="1" applyAlignment="1" applyProtection="1">
      <alignment horizontal="left"/>
    </xf>
    <xf numFmtId="0" fontId="37" fillId="16" borderId="13" xfId="269" applyFont="1" applyFill="1" applyBorder="1" applyAlignment="1" applyProtection="1">
      <alignment horizontal="center" wrapText="1"/>
    </xf>
    <xf numFmtId="0" fontId="11" fillId="16" borderId="0" xfId="269" applyFont="1" applyFill="1" applyBorder="1" applyAlignment="1" applyProtection="1">
      <alignment wrapText="1"/>
    </xf>
    <xf numFmtId="0" fontId="11" fillId="16" borderId="12" xfId="269" applyFont="1" applyFill="1" applyBorder="1" applyAlignment="1" applyProtection="1">
      <alignment horizontal="center" vertical="center" wrapText="1"/>
    </xf>
    <xf numFmtId="0" fontId="37" fillId="16" borderId="11" xfId="269" applyFont="1" applyFill="1" applyBorder="1" applyAlignment="1" applyProtection="1">
      <alignment horizontal="center" wrapText="1"/>
    </xf>
    <xf numFmtId="0" fontId="11" fillId="16" borderId="0" xfId="269" applyFont="1" applyFill="1" applyBorder="1" applyAlignment="1" applyProtection="1">
      <alignment horizontal="center" vertical="top"/>
    </xf>
    <xf numFmtId="0" fontId="34" fillId="16" borderId="0" xfId="269" applyFont="1" applyFill="1" applyBorder="1" applyAlignment="1" applyProtection="1">
      <alignment horizontal="center" vertical="top"/>
    </xf>
    <xf numFmtId="0" fontId="11" fillId="16" borderId="0" xfId="286" applyFont="1" applyFill="1" applyBorder="1" applyAlignment="1" applyProtection="1">
      <alignment horizontal="left"/>
    </xf>
    <xf numFmtId="0" fontId="34" fillId="16" borderId="0" xfId="286" applyFont="1" applyFill="1" applyBorder="1" applyAlignment="1" applyProtection="1">
      <alignment horizontal="left" vertical="center"/>
    </xf>
    <xf numFmtId="0" fontId="11" fillId="16" borderId="0" xfId="269" applyFont="1" applyFill="1" applyBorder="1" applyAlignment="1" applyProtection="1">
      <alignment horizontal="right"/>
    </xf>
    <xf numFmtId="0" fontId="11" fillId="0" borderId="0" xfId="269" applyFont="1" applyAlignment="1" applyProtection="1"/>
    <xf numFmtId="0" fontId="11" fillId="16" borderId="0" xfId="269" applyFont="1" applyFill="1" applyAlignment="1" applyProtection="1"/>
    <xf numFmtId="0" fontId="11" fillId="16" borderId="0" xfId="269" applyFont="1" applyFill="1" applyAlignment="1" applyProtection="1">
      <alignment horizontal="right"/>
    </xf>
    <xf numFmtId="0" fontId="34" fillId="16" borderId="0" xfId="294" applyFont="1" applyFill="1" applyAlignment="1" applyProtection="1">
      <alignment horizontal="left" vertical="center"/>
    </xf>
    <xf numFmtId="49" fontId="11" fillId="16" borderId="0" xfId="294" applyNumberFormat="1" applyFont="1" applyFill="1" applyAlignment="1" applyProtection="1">
      <alignment horizontal="left" vertical="center"/>
    </xf>
    <xf numFmtId="0" fontId="11" fillId="16" borderId="0" xfId="268" applyFont="1" applyFill="1" applyAlignment="1" applyProtection="1"/>
    <xf numFmtId="0" fontId="11" fillId="16" borderId="0" xfId="294" applyFont="1" applyFill="1" applyAlignment="1" applyProtection="1">
      <alignment vertical="center"/>
    </xf>
    <xf numFmtId="0" fontId="11" fillId="16" borderId="0" xfId="294" applyFont="1" applyFill="1" applyAlignment="1" applyProtection="1">
      <alignment vertical="center" wrapText="1"/>
    </xf>
    <xf numFmtId="0" fontId="35" fillId="16" borderId="0" xfId="294" applyFont="1" applyFill="1" applyAlignment="1" applyProtection="1">
      <alignment horizontal="left"/>
    </xf>
    <xf numFmtId="49" fontId="35" fillId="16" borderId="0" xfId="294" applyNumberFormat="1" applyFont="1" applyFill="1" applyAlignment="1" applyProtection="1">
      <alignment horizontal="left" vertical="center"/>
    </xf>
    <xf numFmtId="0" fontId="12" fillId="16" borderId="0" xfId="268" applyFont="1" applyFill="1" applyAlignment="1" applyProtection="1"/>
    <xf numFmtId="0" fontId="35" fillId="16" borderId="0" xfId="286" applyFont="1" applyFill="1" applyAlignment="1" applyProtection="1">
      <alignment horizontal="right"/>
    </xf>
    <xf numFmtId="0" fontId="11" fillId="16" borderId="0" xfId="294" applyFont="1" applyFill="1" applyAlignment="1" applyProtection="1">
      <alignment horizontal="left"/>
    </xf>
    <xf numFmtId="0" fontId="11" fillId="16" borderId="0" xfId="286" applyFont="1" applyFill="1" applyAlignment="1" applyProtection="1">
      <alignment horizontal="right"/>
    </xf>
    <xf numFmtId="0" fontId="11" fillId="16" borderId="0" xfId="295" applyFont="1" applyFill="1" applyAlignment="1" applyProtection="1">
      <alignment horizontal="left"/>
    </xf>
    <xf numFmtId="49" fontId="11" fillId="16" borderId="0" xfId="295" applyNumberFormat="1" applyFont="1" applyFill="1" applyAlignment="1" applyProtection="1">
      <alignment horizontal="left" vertical="center"/>
    </xf>
    <xf numFmtId="0" fontId="11" fillId="16" borderId="0" xfId="295" applyFont="1" applyFill="1" applyAlignment="1" applyProtection="1">
      <alignment horizontal="right"/>
    </xf>
    <xf numFmtId="0" fontId="11" fillId="16" borderId="0" xfId="269" applyFont="1" applyFill="1" applyAlignment="1" applyProtection="1">
      <alignment wrapText="1"/>
    </xf>
    <xf numFmtId="0" fontId="36" fillId="16" borderId="0" xfId="286" applyFont="1" applyFill="1" applyAlignment="1" applyProtection="1"/>
    <xf numFmtId="0" fontId="11" fillId="16" borderId="0" xfId="269" applyFont="1" applyFill="1" applyBorder="1" applyAlignment="1" applyProtection="1">
      <alignment horizontal="center" vertical="top"/>
    </xf>
    <xf numFmtId="0" fontId="11" fillId="16" borderId="0" xfId="269" applyFont="1" applyFill="1" applyBorder="1" applyAlignment="1" applyProtection="1">
      <alignment horizontal="left" vertical="top"/>
    </xf>
    <xf numFmtId="49" fontId="11" fillId="16" borderId="0" xfId="280" applyNumberFormat="1" applyFont="1" applyFill="1" applyBorder="1" applyAlignment="1" applyProtection="1">
      <alignment horizontal="left" vertical="top"/>
    </xf>
    <xf numFmtId="0" fontId="11" fillId="16" borderId="0" xfId="269" applyFont="1" applyFill="1" applyBorder="1" applyAlignment="1" applyProtection="1">
      <alignment horizontal="center" vertical="center"/>
    </xf>
    <xf numFmtId="0" fontId="11" fillId="16" borderId="0" xfId="269" applyFont="1" applyFill="1" applyBorder="1" applyAlignment="1" applyProtection="1"/>
    <xf numFmtId="0" fontId="36" fillId="16" borderId="0" xfId="286" applyFont="1" applyFill="1" applyBorder="1" applyAlignment="1" applyProtection="1"/>
    <xf numFmtId="0" fontId="36" fillId="16" borderId="11" xfId="286" applyFont="1" applyFill="1" applyBorder="1" applyAlignment="1" applyProtection="1"/>
    <xf numFmtId="0" fontId="11" fillId="16" borderId="13" xfId="269" applyFont="1" applyFill="1" applyBorder="1" applyAlignment="1" applyProtection="1">
      <alignment wrapText="1"/>
    </xf>
    <xf numFmtId="49" fontId="11" fillId="16" borderId="0" xfId="269" applyNumberFormat="1" applyFont="1" applyFill="1" applyBorder="1" applyAlignment="1" applyProtection="1">
      <alignment horizontal="left"/>
    </xf>
    <xf numFmtId="0" fontId="11" fillId="16" borderId="1" xfId="269" applyFont="1" applyFill="1" applyBorder="1" applyAlignment="1" applyProtection="1">
      <alignment horizontal="center" vertical="center" wrapText="1"/>
    </xf>
    <xf numFmtId="0" fontId="11" fillId="16" borderId="1" xfId="269" applyFont="1" applyFill="1" applyBorder="1" applyAlignment="1" applyProtection="1">
      <alignment horizontal="center" vertical="center"/>
    </xf>
    <xf numFmtId="0" fontId="34" fillId="16" borderId="1" xfId="269" applyFont="1" applyFill="1" applyBorder="1" applyAlignment="1" applyProtection="1">
      <alignment horizontal="center" vertical="center"/>
    </xf>
    <xf numFmtId="49" fontId="34" fillId="16" borderId="1" xfId="269" applyNumberFormat="1" applyFont="1" applyFill="1" applyBorder="1" applyAlignment="1" applyProtection="1">
      <alignment horizontal="center" vertical="center"/>
    </xf>
    <xf numFmtId="49" fontId="11" fillId="16" borderId="1" xfId="269" applyNumberFormat="1" applyFont="1" applyFill="1" applyBorder="1" applyAlignment="1" applyProtection="1">
      <alignment horizontal="center" vertical="center"/>
    </xf>
    <xf numFmtId="4" fontId="34" fillId="16" borderId="1" xfId="269" applyNumberFormat="1" applyFont="1" applyFill="1" applyBorder="1" applyAlignment="1" applyProtection="1">
      <alignment horizontal="center" vertical="center"/>
    </xf>
    <xf numFmtId="0" fontId="11" fillId="0" borderId="0" xfId="269" applyFont="1" applyAlignment="1" applyProtection="1">
      <alignment vertical="center"/>
    </xf>
    <xf numFmtId="0" fontId="11" fillId="0" borderId="0" xfId="269" applyFont="1" applyAlignment="1" applyProtection="1">
      <alignment horizontal="center" vertical="center"/>
    </xf>
    <xf numFmtId="49" fontId="11" fillId="25" borderId="1" xfId="269" applyNumberFormat="1" applyFont="1" applyFill="1" applyBorder="1" applyAlignment="1" applyProtection="1">
      <alignment horizontal="center" vertical="center"/>
    </xf>
    <xf numFmtId="0" fontId="11" fillId="25" borderId="1" xfId="269" applyFont="1" applyFill="1" applyBorder="1" applyAlignment="1" applyProtection="1">
      <alignment horizontal="center" vertical="center"/>
    </xf>
    <xf numFmtId="4" fontId="34" fillId="25" borderId="1" xfId="269" applyNumberFormat="1" applyFont="1" applyFill="1" applyBorder="1" applyAlignment="1" applyProtection="1">
      <alignment horizontal="center" vertical="center"/>
    </xf>
    <xf numFmtId="0" fontId="38" fillId="0" borderId="0" xfId="269" applyFont="1" applyAlignment="1" applyProtection="1">
      <alignment vertical="center"/>
    </xf>
    <xf numFmtId="0" fontId="38" fillId="0" borderId="0" xfId="269" applyFont="1" applyAlignment="1" applyProtection="1">
      <alignment horizontal="center" vertical="center"/>
    </xf>
    <xf numFmtId="0" fontId="38" fillId="0" borderId="0" xfId="269" applyFont="1" applyAlignment="1" applyProtection="1"/>
    <xf numFmtId="4" fontId="38" fillId="0" borderId="0" xfId="269" applyNumberFormat="1" applyFont="1" applyAlignment="1" applyProtection="1">
      <alignment vertical="center"/>
    </xf>
    <xf numFmtId="4" fontId="38" fillId="0" borderId="0" xfId="269" applyNumberFormat="1" applyFont="1" applyAlignment="1" applyProtection="1">
      <alignment horizontal="center" vertical="center"/>
    </xf>
    <xf numFmtId="4" fontId="38" fillId="0" borderId="0" xfId="269" applyNumberFormat="1" applyFont="1" applyAlignment="1" applyProtection="1"/>
    <xf numFmtId="167" fontId="38" fillId="0" borderId="0" xfId="269" applyNumberFormat="1" applyFont="1" applyAlignment="1" applyProtection="1"/>
    <xf numFmtId="4" fontId="11" fillId="16" borderId="1" xfId="269" applyNumberFormat="1" applyFont="1" applyFill="1" applyBorder="1" applyAlignment="1" applyProtection="1">
      <alignment horizontal="center" vertical="top"/>
    </xf>
    <xf numFmtId="4" fontId="11" fillId="16" borderId="1" xfId="269" applyNumberFormat="1" applyFont="1" applyFill="1" applyBorder="1" applyAlignment="1" applyProtection="1">
      <alignment horizontal="right" vertical="top" indent="2"/>
    </xf>
    <xf numFmtId="4" fontId="34" fillId="16" borderId="1" xfId="269" applyNumberFormat="1" applyFont="1" applyFill="1" applyBorder="1" applyAlignment="1" applyProtection="1">
      <alignment horizontal="center" vertical="top"/>
    </xf>
    <xf numFmtId="0" fontId="11" fillId="16" borderId="0" xfId="269" applyFont="1" applyFill="1" applyBorder="1" applyAlignment="1" applyProtection="1">
      <alignment horizontal="center" vertical="center" wrapText="1"/>
    </xf>
    <xf numFmtId="0" fontId="39" fillId="16" borderId="13" xfId="269" applyFont="1" applyFill="1" applyBorder="1" applyAlignment="1" applyProtection="1">
      <alignment horizontal="left" vertical="top" wrapText="1"/>
    </xf>
    <xf numFmtId="4" fontId="39" fillId="16" borderId="13" xfId="269" applyNumberFormat="1" applyFont="1" applyFill="1" applyBorder="1" applyAlignment="1" applyProtection="1">
      <alignment horizontal="left" vertical="top"/>
    </xf>
    <xf numFmtId="4" fontId="39" fillId="16" borderId="13" xfId="269" applyNumberFormat="1" applyFont="1" applyFill="1" applyBorder="1" applyAlignment="1" applyProtection="1">
      <alignment horizontal="left" vertical="top" indent="2"/>
    </xf>
    <xf numFmtId="4" fontId="39" fillId="16" borderId="13" xfId="269" applyNumberFormat="1" applyFont="1" applyFill="1" applyBorder="1" applyAlignment="1" applyProtection="1">
      <alignment horizontal="center" vertical="center"/>
    </xf>
    <xf numFmtId="14" fontId="38" fillId="0" borderId="0" xfId="269" applyNumberFormat="1" applyFont="1" applyAlignment="1" applyProtection="1"/>
    <xf numFmtId="0" fontId="11" fillId="16" borderId="0" xfId="286" applyFont="1" applyFill="1" applyBorder="1" applyAlignment="1" applyProtection="1">
      <alignment vertical="center"/>
    </xf>
    <xf numFmtId="0" fontId="38" fillId="0" borderId="0" xfId="269" applyFont="1" applyBorder="1" applyAlignment="1" applyProtection="1"/>
    <xf numFmtId="14" fontId="38" fillId="0" borderId="0" xfId="269" applyNumberFormat="1" applyFont="1" applyBorder="1" applyAlignment="1" applyProtection="1"/>
    <xf numFmtId="0" fontId="11" fillId="0" borderId="0" xfId="269" applyFont="1" applyBorder="1" applyAlignment="1" applyProtection="1"/>
    <xf numFmtId="0" fontId="11" fillId="16" borderId="11" xfId="272" applyFont="1" applyFill="1" applyBorder="1" applyAlignment="1" applyProtection="1"/>
    <xf numFmtId="0" fontId="11" fillId="16" borderId="11" xfId="269" applyFont="1" applyFill="1" applyBorder="1" applyAlignment="1" applyProtection="1">
      <alignment horizontal="left" vertical="center" wrapText="1"/>
    </xf>
    <xf numFmtId="0" fontId="11" fillId="16" borderId="0" xfId="269" applyFont="1" applyFill="1" applyBorder="1" applyAlignment="1" applyProtection="1">
      <alignment horizontal="left" wrapText="1"/>
    </xf>
    <xf numFmtId="0" fontId="36" fillId="0" borderId="0" xfId="268" applyFont="1" applyAlignment="1" applyProtection="1"/>
    <xf numFmtId="0" fontId="11" fillId="0" borderId="0" xfId="268" applyFont="1" applyAlignment="1" applyProtection="1"/>
    <xf numFmtId="0" fontId="11" fillId="0" borderId="0" xfId="272" applyFont="1" applyAlignment="1" applyProtection="1"/>
    <xf numFmtId="0" fontId="40" fillId="0" borderId="0" xfId="0" applyFont="1" applyAlignment="1" applyProtection="1"/>
    <xf numFmtId="0" fontId="36" fillId="16" borderId="0" xfId="263" applyFont="1" applyFill="1" applyBorder="1" applyAlignment="1" applyProtection="1">
      <alignment horizontal="right" vertical="center" wrapText="1"/>
    </xf>
    <xf numFmtId="0" fontId="40" fillId="0" borderId="0" xfId="0" applyFont="1" applyAlignment="1" applyProtection="1">
      <alignment horizontal="center"/>
    </xf>
    <xf numFmtId="0" fontId="36" fillId="0" borderId="0" xfId="0" applyFont="1" applyAlignment="1" applyProtection="1">
      <alignment horizontal="center"/>
    </xf>
    <xf numFmtId="0" fontId="36" fillId="0" borderId="0" xfId="0" applyFont="1" applyAlignment="1" applyProtection="1"/>
    <xf numFmtId="0" fontId="11" fillId="0" borderId="0" xfId="0" applyFont="1" applyAlignment="1" applyProtection="1"/>
    <xf numFmtId="0" fontId="11" fillId="0" borderId="0" xfId="0" applyFont="1" applyAlignment="1" applyProtection="1">
      <alignment vertical="top"/>
    </xf>
    <xf numFmtId="0" fontId="11" fillId="0" borderId="0" xfId="350" applyFont="1" applyBorder="1" applyAlignment="1" applyProtection="1">
      <alignment vertical="top" wrapText="1"/>
    </xf>
    <xf numFmtId="0" fontId="11" fillId="0" borderId="0" xfId="350" applyFont="1" applyAlignment="1" applyProtection="1">
      <alignment horizontal="left" vertical="top" wrapText="1"/>
    </xf>
    <xf numFmtId="0" fontId="34" fillId="0" borderId="0" xfId="350" applyFont="1" applyAlignment="1" applyProtection="1">
      <alignment horizontal="left"/>
    </xf>
    <xf numFmtId="168" fontId="11" fillId="0" borderId="0" xfId="1" applyFont="1" applyBorder="1" applyAlignment="1" applyProtection="1">
      <alignment horizontal="right" vertical="top" wrapText="1"/>
    </xf>
    <xf numFmtId="0" fontId="45" fillId="0" borderId="14" xfId="0" applyFont="1" applyBorder="1" applyAlignment="1" applyProtection="1">
      <alignment horizontal="center" vertical="center" wrapText="1"/>
    </xf>
    <xf numFmtId="0" fontId="45" fillId="0" borderId="14" xfId="0" applyFont="1" applyBorder="1" applyAlignment="1" applyProtection="1">
      <alignment vertical="center" wrapText="1"/>
    </xf>
    <xf numFmtId="0" fontId="45" fillId="0" borderId="0" xfId="0" applyFont="1" applyAlignment="1" applyProtection="1">
      <alignment vertical="center"/>
    </xf>
    <xf numFmtId="0" fontId="44" fillId="0" borderId="0" xfId="0" applyFont="1" applyAlignment="1" applyProtection="1">
      <alignment vertical="center"/>
    </xf>
    <xf numFmtId="0" fontId="36" fillId="0" borderId="15" xfId="0" applyFont="1" applyBorder="1" applyAlignment="1" applyProtection="1">
      <alignment horizontal="center"/>
    </xf>
    <xf numFmtId="4" fontId="36" fillId="16" borderId="1" xfId="0" applyNumberFormat="1" applyFont="1" applyFill="1" applyBorder="1" applyAlignment="1" applyProtection="1">
      <alignment horizontal="center"/>
    </xf>
    <xf numFmtId="2" fontId="36" fillId="16" borderId="1" xfId="0" applyNumberFormat="1" applyFont="1" applyFill="1" applyBorder="1" applyAlignment="1" applyProtection="1">
      <alignment horizontal="center"/>
    </xf>
    <xf numFmtId="0" fontId="36" fillId="16" borderId="1" xfId="0" applyFont="1" applyFill="1" applyBorder="1" applyAlignment="1" applyProtection="1">
      <alignment horizontal="center"/>
    </xf>
    <xf numFmtId="9" fontId="36" fillId="16" borderId="1" xfId="0" applyNumberFormat="1" applyFont="1" applyFill="1" applyBorder="1" applyAlignment="1" applyProtection="1">
      <alignment horizontal="center"/>
    </xf>
    <xf numFmtId="169" fontId="36" fillId="16" borderId="1" xfId="0" applyNumberFormat="1" applyFont="1" applyFill="1" applyBorder="1" applyAlignment="1" applyProtection="1">
      <alignment horizontal="center"/>
    </xf>
    <xf numFmtId="168" fontId="36" fillId="0" borderId="1" xfId="1" applyFont="1" applyBorder="1" applyAlignment="1" applyProtection="1">
      <alignment horizontal="center"/>
    </xf>
    <xf numFmtId="168" fontId="46" fillId="0" borderId="0" xfId="1" applyFont="1" applyBorder="1" applyAlignment="1" applyProtection="1">
      <alignment horizontal="center"/>
    </xf>
    <xf numFmtId="0" fontId="46" fillId="0" borderId="0" xfId="0" applyFont="1" applyAlignment="1" applyProtection="1">
      <alignment horizontal="center"/>
    </xf>
    <xf numFmtId="170" fontId="11" fillId="0" borderId="1" xfId="1" applyNumberFormat="1" applyFont="1" applyBorder="1" applyAlignment="1" applyProtection="1">
      <alignment vertical="center"/>
    </xf>
    <xf numFmtId="0" fontId="11" fillId="0" borderId="0" xfId="0" applyFont="1" applyAlignment="1" applyProtection="1">
      <alignment horizontal="center"/>
    </xf>
    <xf numFmtId="168" fontId="49" fillId="0" borderId="0" xfId="0" applyNumberFormat="1" applyFont="1" applyAlignment="1" applyProtection="1">
      <alignment horizontal="center"/>
    </xf>
    <xf numFmtId="0" fontId="49" fillId="0" borderId="0" xfId="0" applyFont="1" applyAlignment="1" applyProtection="1">
      <alignment horizontal="center"/>
    </xf>
    <xf numFmtId="168" fontId="11" fillId="0" borderId="1" xfId="1" applyFont="1" applyBorder="1" applyAlignment="1" applyProtection="1">
      <alignment vertical="center"/>
    </xf>
    <xf numFmtId="168" fontId="50" fillId="0" borderId="1" xfId="1" applyFont="1" applyBorder="1" applyAlignment="1" applyProtection="1">
      <alignment vertical="center"/>
    </xf>
    <xf numFmtId="0" fontId="46" fillId="0" borderId="0" xfId="0" applyFont="1" applyAlignment="1" applyProtection="1"/>
    <xf numFmtId="0" fontId="36" fillId="0" borderId="0" xfId="0" applyFont="1" applyAlignment="1" applyProtection="1">
      <alignment horizontal="right"/>
    </xf>
    <xf numFmtId="0" fontId="51" fillId="0" borderId="0" xfId="0" applyFont="1" applyAlignment="1" applyProtection="1"/>
    <xf numFmtId="0" fontId="40" fillId="0" borderId="0" xfId="0" applyFont="1" applyBorder="1" applyAlignment="1" applyProtection="1"/>
    <xf numFmtId="0" fontId="40" fillId="0" borderId="0" xfId="0" applyFont="1" applyAlignment="1" applyProtection="1">
      <alignment horizontal="right"/>
    </xf>
    <xf numFmtId="0" fontId="11" fillId="0" borderId="0" xfId="350" applyFont="1" applyAlignment="1" applyProtection="1">
      <alignment horizontal="center"/>
    </xf>
    <xf numFmtId="0" fontId="36" fillId="0" borderId="0" xfId="0" applyFont="1" applyBorder="1" applyAlignment="1" applyProtection="1"/>
    <xf numFmtId="0" fontId="44" fillId="0" borderId="0" xfId="0" applyFont="1" applyBorder="1" applyAlignment="1" applyProtection="1">
      <alignment horizontal="center" wrapText="1"/>
    </xf>
    <xf numFmtId="168" fontId="52" fillId="0" borderId="0" xfId="1" applyFont="1" applyBorder="1" applyAlignment="1" applyProtection="1"/>
    <xf numFmtId="0" fontId="44" fillId="0" borderId="14" xfId="0" applyFont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horizontal="center" vertical="center" wrapText="1"/>
    </xf>
    <xf numFmtId="168" fontId="54" fillId="0" borderId="0" xfId="0" applyNumberFormat="1" applyFont="1" applyBorder="1" applyAlignment="1" applyProtection="1">
      <alignment horizontal="center" vertical="center" wrapText="1"/>
    </xf>
    <xf numFmtId="0" fontId="44" fillId="0" borderId="0" xfId="0" applyFont="1" applyAlignment="1" applyProtection="1">
      <alignment horizontal="center" vertical="center" wrapText="1"/>
    </xf>
    <xf numFmtId="0" fontId="40" fillId="0" borderId="14" xfId="0" applyFont="1" applyBorder="1" applyAlignment="1" applyProtection="1">
      <alignment horizontal="center"/>
    </xf>
    <xf numFmtId="0" fontId="40" fillId="0" borderId="16" xfId="0" applyFont="1" applyBorder="1" applyAlignment="1" applyProtection="1">
      <alignment horizontal="center"/>
    </xf>
    <xf numFmtId="0" fontId="40" fillId="0" borderId="17" xfId="0" applyFont="1" applyBorder="1" applyAlignment="1" applyProtection="1">
      <alignment horizontal="center"/>
    </xf>
    <xf numFmtId="0" fontId="40" fillId="0" borderId="0" xfId="0" applyFont="1" applyBorder="1" applyAlignment="1" applyProtection="1">
      <alignment horizontal="center"/>
    </xf>
    <xf numFmtId="0" fontId="40" fillId="0" borderId="1" xfId="0" applyFont="1" applyBorder="1" applyAlignment="1" applyProtection="1">
      <alignment horizontal="center"/>
    </xf>
    <xf numFmtId="0" fontId="40" fillId="0" borderId="1" xfId="0" applyFont="1" applyBorder="1" applyAlignment="1" applyProtection="1">
      <alignment wrapText="1"/>
    </xf>
    <xf numFmtId="0" fontId="40" fillId="16" borderId="1" xfId="0" applyFont="1" applyFill="1" applyBorder="1" applyAlignment="1" applyProtection="1">
      <alignment horizontal="center"/>
    </xf>
    <xf numFmtId="169" fontId="40" fillId="0" borderId="1" xfId="0" applyNumberFormat="1" applyFont="1" applyBorder="1" applyAlignment="1" applyProtection="1"/>
    <xf numFmtId="2" fontId="40" fillId="0" borderId="0" xfId="0" applyNumberFormat="1" applyFont="1" applyBorder="1" applyAlignment="1" applyProtection="1"/>
    <xf numFmtId="2" fontId="40" fillId="16" borderId="1" xfId="0" applyNumberFormat="1" applyFont="1" applyFill="1" applyBorder="1" applyAlignment="1" applyProtection="1">
      <alignment horizontal="center"/>
    </xf>
    <xf numFmtId="168" fontId="40" fillId="0" borderId="0" xfId="1" applyFont="1" applyBorder="1" applyAlignment="1" applyProtection="1"/>
    <xf numFmtId="0" fontId="44" fillId="0" borderId="1" xfId="0" applyFont="1" applyBorder="1" applyAlignment="1" applyProtection="1">
      <alignment horizontal="center"/>
    </xf>
    <xf numFmtId="0" fontId="44" fillId="0" borderId="1" xfId="0" applyFont="1" applyBorder="1" applyAlignment="1" applyProtection="1">
      <alignment wrapText="1"/>
    </xf>
    <xf numFmtId="0" fontId="44" fillId="16" borderId="1" xfId="0" applyFont="1" applyFill="1" applyBorder="1" applyAlignment="1" applyProtection="1">
      <alignment horizontal="center"/>
    </xf>
    <xf numFmtId="169" fontId="44" fillId="0" borderId="1" xfId="0" applyNumberFormat="1" applyFont="1" applyBorder="1" applyAlignment="1" applyProtection="1"/>
    <xf numFmtId="2" fontId="44" fillId="0" borderId="0" xfId="0" applyNumberFormat="1" applyFont="1" applyBorder="1" applyAlignment="1" applyProtection="1"/>
    <xf numFmtId="0" fontId="44" fillId="0" borderId="0" xfId="0" applyFont="1" applyBorder="1" applyAlignment="1" applyProtection="1"/>
    <xf numFmtId="0" fontId="44" fillId="0" borderId="0" xfId="0" applyFont="1" applyAlignment="1" applyProtection="1"/>
    <xf numFmtId="0" fontId="40" fillId="16" borderId="0" xfId="0" applyFont="1" applyFill="1" applyAlignment="1" applyProtection="1">
      <alignment horizontal="center"/>
    </xf>
    <xf numFmtId="0" fontId="40" fillId="0" borderId="0" xfId="0" applyFont="1" applyBorder="1" applyAlignment="1" applyProtection="1">
      <alignment wrapText="1"/>
    </xf>
    <xf numFmtId="0" fontId="40" fillId="0" borderId="0" xfId="0" applyFont="1" applyAlignment="1" applyProtection="1">
      <alignment horizontal="left"/>
    </xf>
    <xf numFmtId="169" fontId="40" fillId="0" borderId="0" xfId="0" applyNumberFormat="1" applyFont="1" applyBorder="1" applyAlignment="1" applyProtection="1"/>
    <xf numFmtId="0" fontId="40" fillId="0" borderId="0" xfId="0" applyFont="1" applyAlignment="1" applyProtection="1">
      <alignment horizontal="center" vertical="center"/>
    </xf>
    <xf numFmtId="0" fontId="44" fillId="0" borderId="0" xfId="0" applyFont="1" applyAlignment="1" applyProtection="1">
      <alignment horizontal="center" vertical="center"/>
    </xf>
    <xf numFmtId="0" fontId="40" fillId="0" borderId="19" xfId="0" applyFont="1" applyBorder="1" applyAlignment="1" applyProtection="1"/>
    <xf numFmtId="0" fontId="40" fillId="0" borderId="20" xfId="0" applyFont="1" applyBorder="1" applyAlignment="1" applyProtection="1"/>
    <xf numFmtId="0" fontId="45" fillId="0" borderId="21" xfId="0" applyFont="1" applyBorder="1" applyAlignment="1" applyProtection="1">
      <alignment horizontal="center" vertical="center"/>
    </xf>
    <xf numFmtId="0" fontId="34" fillId="0" borderId="22" xfId="350" applyFont="1" applyBorder="1" applyAlignment="1" applyProtection="1">
      <alignment horizontal="center" vertical="center"/>
    </xf>
    <xf numFmtId="0" fontId="34" fillId="0" borderId="23" xfId="350" applyFont="1" applyBorder="1" applyAlignment="1" applyProtection="1">
      <alignment horizontal="center" vertical="center" wrapText="1"/>
    </xf>
    <xf numFmtId="0" fontId="34" fillId="0" borderId="24" xfId="350" applyFont="1" applyBorder="1" applyAlignment="1" applyProtection="1">
      <alignment horizontal="center" vertical="center" wrapText="1"/>
    </xf>
    <xf numFmtId="0" fontId="34" fillId="0" borderId="18" xfId="350" applyFont="1" applyBorder="1" applyAlignment="1" applyProtection="1">
      <alignment horizontal="center" vertical="center" wrapText="1"/>
    </xf>
    <xf numFmtId="0" fontId="34" fillId="0" borderId="14" xfId="350" applyFont="1" applyBorder="1" applyAlignment="1" applyProtection="1">
      <alignment horizontal="center" vertical="center" wrapText="1"/>
    </xf>
    <xf numFmtId="0" fontId="55" fillId="0" borderId="0" xfId="0" applyFont="1" applyAlignment="1" applyProtection="1">
      <alignment vertical="center"/>
    </xf>
    <xf numFmtId="0" fontId="45" fillId="0" borderId="14" xfId="0" applyFont="1" applyBorder="1" applyAlignment="1" applyProtection="1">
      <alignment horizontal="center" vertical="center"/>
    </xf>
    <xf numFmtId="0" fontId="34" fillId="0" borderId="14" xfId="350" applyFont="1" applyBorder="1" applyAlignment="1" applyProtection="1">
      <alignment horizontal="center" vertical="center"/>
    </xf>
    <xf numFmtId="0" fontId="34" fillId="0" borderId="18" xfId="350" applyFont="1" applyBorder="1" applyAlignment="1" applyProtection="1">
      <alignment horizontal="center" vertical="center"/>
    </xf>
    <xf numFmtId="0" fontId="45" fillId="0" borderId="0" xfId="0" applyFont="1" applyBorder="1" applyAlignment="1" applyProtection="1">
      <alignment horizontal="center" vertical="center"/>
    </xf>
    <xf numFmtId="0" fontId="34" fillId="0" borderId="0" xfId="350" applyFont="1" applyBorder="1" applyAlignment="1" applyProtection="1">
      <alignment horizontal="left" vertical="center"/>
    </xf>
    <xf numFmtId="0" fontId="34" fillId="0" borderId="0" xfId="350" applyFont="1" applyBorder="1" applyAlignment="1" applyProtection="1">
      <alignment horizontal="center" vertical="center" wrapText="1"/>
    </xf>
    <xf numFmtId="0" fontId="34" fillId="0" borderId="1" xfId="350" applyFont="1" applyBorder="1" applyAlignment="1" applyProtection="1">
      <alignment horizontal="center" vertical="center" wrapText="1"/>
    </xf>
    <xf numFmtId="0" fontId="45" fillId="0" borderId="1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45" fillId="0" borderId="1" xfId="0" applyFont="1" applyBorder="1" applyAlignment="1" applyProtection="1">
      <alignment vertical="center"/>
    </xf>
    <xf numFmtId="0" fontId="56" fillId="0" borderId="0" xfId="0" applyFont="1" applyAlignment="1" applyProtection="1">
      <alignment vertical="center"/>
    </xf>
    <xf numFmtId="0" fontId="34" fillId="0" borderId="1" xfId="350" applyFont="1" applyBorder="1" applyAlignment="1" applyProtection="1">
      <alignment horizontal="left" vertical="center" wrapText="1"/>
    </xf>
    <xf numFmtId="0" fontId="45" fillId="0" borderId="1" xfId="350" applyFont="1" applyBorder="1" applyAlignment="1" applyProtection="1">
      <alignment horizontal="center" vertical="center" wrapText="1"/>
    </xf>
    <xf numFmtId="0" fontId="34" fillId="0" borderId="25" xfId="350" applyFont="1" applyBorder="1" applyAlignment="1" applyProtection="1">
      <alignment horizontal="center" vertical="center" wrapText="1"/>
    </xf>
    <xf numFmtId="0" fontId="36" fillId="0" borderId="27" xfId="0" applyFont="1" applyBorder="1" applyAlignment="1" applyProtection="1">
      <alignment horizontal="center" vertical="center"/>
    </xf>
    <xf numFmtId="0" fontId="34" fillId="0" borderId="15" xfId="350" applyFont="1" applyBorder="1" applyAlignment="1" applyProtection="1"/>
    <xf numFmtId="0" fontId="34" fillId="0" borderId="28" xfId="350" applyFont="1" applyBorder="1" applyAlignment="1" applyProtection="1">
      <alignment horizontal="center" vertical="center"/>
    </xf>
    <xf numFmtId="0" fontId="11" fillId="0" borderId="11" xfId="350" applyFont="1" applyBorder="1" applyAlignment="1" applyProtection="1"/>
    <xf numFmtId="0" fontId="11" fillId="0" borderId="27" xfId="350" applyFont="1" applyBorder="1" applyAlignment="1" applyProtection="1">
      <alignment horizontal="center" vertical="top" wrapText="1"/>
    </xf>
    <xf numFmtId="0" fontId="11" fillId="0" borderId="1" xfId="350" applyFont="1" applyBorder="1" applyAlignment="1" applyProtection="1">
      <alignment horizontal="center" vertical="top" wrapText="1"/>
    </xf>
    <xf numFmtId="0" fontId="11" fillId="0" borderId="1" xfId="350" applyFont="1" applyBorder="1" applyAlignment="1" applyProtection="1">
      <alignment horizontal="center" vertical="center" wrapText="1"/>
    </xf>
    <xf numFmtId="0" fontId="36" fillId="0" borderId="1" xfId="0" applyFont="1" applyBorder="1" applyAlignment="1" applyProtection="1">
      <alignment horizontal="center" vertical="center"/>
    </xf>
    <xf numFmtId="0" fontId="36" fillId="0" borderId="25" xfId="0" applyFont="1" applyBorder="1" applyAlignment="1" applyProtection="1">
      <alignment horizontal="center" vertical="center"/>
    </xf>
    <xf numFmtId="0" fontId="36" fillId="0" borderId="1" xfId="0" applyFont="1" applyBorder="1" applyAlignment="1" applyProtection="1"/>
    <xf numFmtId="49" fontId="36" fillId="0" borderId="25" xfId="0" applyNumberFormat="1" applyFont="1" applyBorder="1" applyAlignment="1" applyProtection="1">
      <alignment horizontal="center" vertical="center"/>
    </xf>
    <xf numFmtId="0" fontId="11" fillId="0" borderId="1" xfId="350" applyFont="1" applyBorder="1" applyAlignment="1" applyProtection="1">
      <alignment wrapText="1"/>
    </xf>
    <xf numFmtId="0" fontId="11" fillId="0" borderId="29" xfId="350" applyFont="1" applyBorder="1" applyAlignment="1" applyProtection="1">
      <alignment horizontal="center" vertical="center" wrapText="1"/>
    </xf>
    <xf numFmtId="0" fontId="11" fillId="0" borderId="13" xfId="350" applyFont="1" applyBorder="1" applyAlignment="1" applyProtection="1">
      <alignment wrapText="1"/>
    </xf>
    <xf numFmtId="0" fontId="36" fillId="0" borderId="1" xfId="0" applyFont="1" applyBorder="1" applyAlignment="1" applyProtection="1">
      <alignment vertical="center"/>
    </xf>
    <xf numFmtId="49" fontId="36" fillId="0" borderId="1" xfId="0" applyNumberFormat="1" applyFont="1" applyBorder="1" applyAlignment="1" applyProtection="1">
      <alignment horizontal="center" vertical="center"/>
    </xf>
    <xf numFmtId="0" fontId="11" fillId="0" borderId="1" xfId="350" applyFont="1" applyBorder="1" applyAlignment="1" applyProtection="1">
      <alignment horizontal="left" wrapText="1"/>
    </xf>
    <xf numFmtId="0" fontId="11" fillId="0" borderId="1" xfId="350" applyFont="1" applyBorder="1" applyAlignment="1" applyProtection="1">
      <alignment horizontal="center" vertical="center"/>
    </xf>
    <xf numFmtId="0" fontId="11" fillId="0" borderId="25" xfId="350" applyFont="1" applyBorder="1" applyAlignment="1" applyProtection="1">
      <alignment horizontal="left" vertical="top" wrapText="1"/>
    </xf>
    <xf numFmtId="0" fontId="40" fillId="0" borderId="1" xfId="0" applyFont="1" applyBorder="1" applyAlignment="1" applyProtection="1">
      <alignment horizontal="center" vertical="center"/>
    </xf>
    <xf numFmtId="0" fontId="45" fillId="0" borderId="1" xfId="0" applyFont="1" applyBorder="1" applyAlignment="1" applyProtection="1">
      <alignment wrapText="1"/>
    </xf>
    <xf numFmtId="0" fontId="40" fillId="0" borderId="25" xfId="0" applyFont="1" applyBorder="1" applyAlignment="1" applyProtection="1"/>
    <xf numFmtId="0" fontId="40" fillId="0" borderId="25" xfId="0" applyFont="1" applyBorder="1" applyAlignment="1" applyProtection="1">
      <alignment horizontal="center" vertical="center"/>
    </xf>
    <xf numFmtId="0" fontId="40" fillId="0" borderId="1" xfId="0" applyFont="1" applyBorder="1" applyAlignment="1" applyProtection="1"/>
    <xf numFmtId="0" fontId="34" fillId="0" borderId="1" xfId="350" applyFont="1" applyBorder="1" applyAlignment="1" applyProtection="1">
      <alignment horizontal="left" wrapText="1"/>
    </xf>
    <xf numFmtId="0" fontId="11" fillId="0" borderId="25" xfId="350" applyFont="1" applyBorder="1" applyAlignment="1" applyProtection="1">
      <alignment horizontal="center" vertical="center" wrapText="1"/>
    </xf>
    <xf numFmtId="0" fontId="11" fillId="0" borderId="15" xfId="350" applyFont="1" applyBorder="1" applyAlignment="1" applyProtection="1">
      <alignment horizontal="center" vertical="center" wrapText="1"/>
    </xf>
    <xf numFmtId="0" fontId="36" fillId="0" borderId="15" xfId="0" applyFont="1" applyBorder="1" applyAlignment="1" applyProtection="1">
      <alignment horizontal="center" vertical="center"/>
    </xf>
    <xf numFmtId="0" fontId="44" fillId="0" borderId="1" xfId="0" applyFont="1" applyBorder="1" applyAlignment="1" applyProtection="1"/>
    <xf numFmtId="0" fontId="44" fillId="0" borderId="1" xfId="0" applyFont="1" applyBorder="1" applyAlignment="1" applyProtection="1">
      <alignment horizontal="center" vertical="center"/>
    </xf>
    <xf numFmtId="0" fontId="44" fillId="0" borderId="25" xfId="0" applyFont="1" applyBorder="1" applyAlignment="1" applyProtection="1">
      <alignment horizontal="center" vertical="center"/>
    </xf>
    <xf numFmtId="0" fontId="44" fillId="0" borderId="30" xfId="0" applyFont="1" applyBorder="1" applyAlignment="1" applyProtection="1">
      <alignment horizontal="center" vertical="center"/>
    </xf>
    <xf numFmtId="0" fontId="58" fillId="0" borderId="0" xfId="263" applyFont="1" applyAlignment="1" applyProtection="1"/>
    <xf numFmtId="0" fontId="40" fillId="16" borderId="0" xfId="263" applyFont="1" applyFill="1" applyBorder="1" applyAlignment="1" applyProtection="1">
      <alignment horizontal="left" vertical="center" wrapText="1"/>
      <protection locked="0"/>
    </xf>
    <xf numFmtId="0" fontId="36" fillId="16" borderId="0" xfId="263" applyFont="1" applyFill="1" applyBorder="1" applyAlignment="1" applyProtection="1">
      <alignment horizontal="left" vertical="center" wrapText="1"/>
    </xf>
    <xf numFmtId="0" fontId="36" fillId="0" borderId="1" xfId="263" applyFont="1" applyBorder="1" applyAlignment="1" applyProtection="1">
      <alignment horizontal="center"/>
    </xf>
    <xf numFmtId="0" fontId="36" fillId="0" borderId="12" xfId="263" applyFont="1" applyBorder="1" applyAlignment="1" applyProtection="1"/>
    <xf numFmtId="0" fontId="45" fillId="16" borderId="12" xfId="263" applyFont="1" applyFill="1" applyBorder="1" applyAlignment="1" applyProtection="1">
      <alignment horizontal="center" vertical="center"/>
    </xf>
    <xf numFmtId="0" fontId="36" fillId="16" borderId="38" xfId="263" applyFont="1" applyFill="1" applyBorder="1" applyAlignment="1" applyProtection="1"/>
    <xf numFmtId="0" fontId="36" fillId="16" borderId="12" xfId="263" applyFont="1" applyFill="1" applyBorder="1" applyAlignment="1" applyProtection="1"/>
    <xf numFmtId="0" fontId="36" fillId="16" borderId="39" xfId="263" applyFont="1" applyFill="1" applyBorder="1" applyAlignment="1" applyProtection="1"/>
    <xf numFmtId="0" fontId="36" fillId="0" borderId="0" xfId="263" applyFont="1" applyBorder="1" applyAlignment="1" applyProtection="1"/>
    <xf numFmtId="0" fontId="45" fillId="0" borderId="0" xfId="263" applyFont="1" applyBorder="1" applyAlignment="1" applyProtection="1">
      <alignment horizontal="center"/>
    </xf>
    <xf numFmtId="0" fontId="36" fillId="16" borderId="0" xfId="263" applyFont="1" applyFill="1" applyBorder="1" applyAlignment="1" applyProtection="1"/>
    <xf numFmtId="0" fontId="36" fillId="16" borderId="40" xfId="263" applyFont="1" applyFill="1" applyBorder="1" applyAlignment="1" applyProtection="1"/>
    <xf numFmtId="0" fontId="36" fillId="16" borderId="41" xfId="263" applyFont="1" applyFill="1" applyBorder="1" applyAlignment="1" applyProtection="1"/>
    <xf numFmtId="0" fontId="36" fillId="16" borderId="0" xfId="263" applyFont="1" applyFill="1" applyBorder="1" applyAlignment="1" applyProtection="1">
      <alignment horizontal="right"/>
    </xf>
    <xf numFmtId="0" fontId="45" fillId="0" borderId="42" xfId="263" applyFont="1" applyBorder="1" applyAlignment="1" applyProtection="1">
      <alignment horizontal="center" vertical="center"/>
    </xf>
    <xf numFmtId="0" fontId="50" fillId="0" borderId="0" xfId="263" applyFont="1" applyAlignment="1" applyProtection="1"/>
    <xf numFmtId="0" fontId="61" fillId="0" borderId="0" xfId="263" applyFont="1" applyAlignment="1" applyProtection="1"/>
    <xf numFmtId="168" fontId="61" fillId="0" borderId="0" xfId="1" applyFont="1" applyBorder="1" applyAlignment="1" applyProtection="1"/>
    <xf numFmtId="0" fontId="36" fillId="0" borderId="38" xfId="263" applyFont="1" applyBorder="1" applyAlignment="1" applyProtection="1"/>
    <xf numFmtId="0" fontId="36" fillId="0" borderId="43" xfId="263" applyFont="1" applyBorder="1" applyAlignment="1" applyProtection="1"/>
    <xf numFmtId="168" fontId="61" fillId="0" borderId="0" xfId="263" applyNumberFormat="1" applyFont="1" applyAlignment="1" applyProtection="1"/>
    <xf numFmtId="0" fontId="45" fillId="0" borderId="1" xfId="263" applyFont="1" applyBorder="1" applyAlignment="1" applyProtection="1">
      <alignment horizontal="center" vertical="center"/>
    </xf>
    <xf numFmtId="168" fontId="63" fillId="0" borderId="0" xfId="1" applyFont="1" applyBorder="1" applyAlignment="1" applyProtection="1"/>
    <xf numFmtId="0" fontId="36" fillId="16" borderId="40" xfId="263" applyFont="1" applyFill="1" applyBorder="1" applyAlignment="1" applyProtection="1">
      <alignment horizontal="center"/>
    </xf>
    <xf numFmtId="0" fontId="36" fillId="16" borderId="0" xfId="263" applyFont="1" applyFill="1" applyBorder="1" applyAlignment="1" applyProtection="1">
      <alignment horizontal="center"/>
    </xf>
    <xf numFmtId="0" fontId="36" fillId="16" borderId="43" xfId="263" applyFont="1" applyFill="1" applyBorder="1" applyAlignment="1" applyProtection="1">
      <alignment horizontal="center"/>
    </xf>
    <xf numFmtId="2" fontId="36" fillId="16" borderId="43" xfId="263" applyNumberFormat="1" applyFont="1" applyFill="1" applyBorder="1" applyAlignment="1" applyProtection="1">
      <alignment horizontal="left"/>
    </xf>
    <xf numFmtId="2" fontId="64" fillId="0" borderId="29" xfId="263" applyNumberFormat="1" applyFont="1" applyBorder="1" applyAlignment="1" applyProtection="1">
      <alignment horizontal="center"/>
    </xf>
    <xf numFmtId="0" fontId="36" fillId="0" borderId="40" xfId="263" applyFont="1" applyBorder="1" applyAlignment="1" applyProtection="1"/>
    <xf numFmtId="171" fontId="63" fillId="0" borderId="0" xfId="1" applyNumberFormat="1" applyFont="1" applyBorder="1" applyAlignment="1" applyProtection="1"/>
    <xf numFmtId="2" fontId="36" fillId="0" borderId="29" xfId="263" applyNumberFormat="1" applyFont="1" applyBorder="1" applyAlignment="1" applyProtection="1">
      <alignment horizontal="center" shrinkToFit="1"/>
    </xf>
    <xf numFmtId="2" fontId="36" fillId="0" borderId="1" xfId="263" applyNumberFormat="1" applyFont="1" applyBorder="1" applyAlignment="1" applyProtection="1">
      <alignment horizontal="center" shrinkToFit="1"/>
    </xf>
    <xf numFmtId="0" fontId="36" fillId="16" borderId="43" xfId="263" applyFont="1" applyFill="1" applyBorder="1" applyAlignment="1" applyProtection="1"/>
    <xf numFmtId="169" fontId="36" fillId="0" borderId="1" xfId="263" applyNumberFormat="1" applyFont="1" applyBorder="1" applyAlignment="1" applyProtection="1">
      <alignment horizontal="center"/>
    </xf>
    <xf numFmtId="0" fontId="36" fillId="16" borderId="27" xfId="263" applyFont="1" applyFill="1" applyBorder="1" applyAlignment="1" applyProtection="1"/>
    <xf numFmtId="0" fontId="36" fillId="16" borderId="11" xfId="263" applyFont="1" applyFill="1" applyBorder="1" applyAlignment="1" applyProtection="1"/>
    <xf numFmtId="0" fontId="45" fillId="16" borderId="11" xfId="263" applyFont="1" applyFill="1" applyBorder="1" applyAlignment="1" applyProtection="1">
      <alignment horizontal="center"/>
    </xf>
    <xf numFmtId="2" fontId="36" fillId="16" borderId="11" xfId="263" applyNumberFormat="1" applyFont="1" applyFill="1" applyBorder="1" applyAlignment="1" applyProtection="1">
      <alignment horizontal="center"/>
    </xf>
    <xf numFmtId="0" fontId="58" fillId="0" borderId="0" xfId="263" applyFont="1" applyBorder="1" applyAlignment="1" applyProtection="1"/>
    <xf numFmtId="0" fontId="52" fillId="0" borderId="0" xfId="263" applyFont="1" applyBorder="1" applyAlignment="1" applyProtection="1">
      <alignment horizontal="center" wrapText="1"/>
    </xf>
    <xf numFmtId="168" fontId="58" fillId="0" borderId="0" xfId="1" applyFont="1" applyBorder="1" applyAlignment="1" applyProtection="1"/>
    <xf numFmtId="0" fontId="44" fillId="0" borderId="1" xfId="263" applyFont="1" applyBorder="1" applyAlignment="1" applyProtection="1">
      <alignment horizontal="left" vertical="center" wrapText="1"/>
    </xf>
    <xf numFmtId="4" fontId="58" fillId="0" borderId="0" xfId="263" applyNumberFormat="1" applyFont="1" applyAlignment="1" applyProtection="1"/>
    <xf numFmtId="0" fontId="44" fillId="0" borderId="13" xfId="263" applyFont="1" applyBorder="1" applyAlignment="1" applyProtection="1">
      <alignment vertical="center" wrapText="1"/>
    </xf>
    <xf numFmtId="0" fontId="44" fillId="0" borderId="29" xfId="263" applyFont="1" applyBorder="1" applyAlignment="1" applyProtection="1">
      <alignment vertical="center" wrapText="1"/>
    </xf>
    <xf numFmtId="0" fontId="3" fillId="16" borderId="0" xfId="263" applyFont="1" applyFill="1" applyAlignment="1" applyProtection="1"/>
    <xf numFmtId="0" fontId="0" fillId="16" borderId="0" xfId="0" applyFill="1" applyBorder="1" applyAlignment="1" applyProtection="1"/>
    <xf numFmtId="0" fontId="44" fillId="16" borderId="11" xfId="0" applyFont="1" applyFill="1" applyBorder="1" applyAlignment="1" applyProtection="1"/>
    <xf numFmtId="0" fontId="40" fillId="16" borderId="0" xfId="263" applyFont="1" applyFill="1" applyBorder="1" applyAlignment="1" applyProtection="1"/>
    <xf numFmtId="0" fontId="50" fillId="0" borderId="0" xfId="263" applyFont="1" applyBorder="1" applyAlignment="1" applyProtection="1"/>
    <xf numFmtId="0" fontId="66" fillId="16" borderId="0" xfId="0" applyFont="1" applyFill="1" applyBorder="1" applyAlignment="1" applyProtection="1"/>
    <xf numFmtId="0" fontId="67" fillId="16" borderId="0" xfId="0" applyFont="1" applyFill="1" applyBorder="1" applyAlignment="1" applyProtection="1"/>
    <xf numFmtId="0" fontId="44" fillId="16" borderId="0" xfId="0" applyFont="1" applyFill="1" applyBorder="1" applyAlignment="1" applyProtection="1"/>
    <xf numFmtId="0" fontId="52" fillId="16" borderId="0" xfId="263" applyFont="1" applyFill="1" applyBorder="1" applyAlignment="1" applyProtection="1">
      <alignment vertical="center" wrapText="1"/>
    </xf>
    <xf numFmtId="0" fontId="58" fillId="16" borderId="0" xfId="263" applyFont="1" applyFill="1" applyBorder="1" applyAlignment="1" applyProtection="1"/>
    <xf numFmtId="0" fontId="50" fillId="16" borderId="0" xfId="263" applyFont="1" applyFill="1" applyBorder="1" applyAlignment="1" applyProtection="1"/>
    <xf numFmtId="175" fontId="58" fillId="0" borderId="0" xfId="263" applyNumberFormat="1" applyFont="1" applyAlignment="1" applyProtection="1"/>
    <xf numFmtId="10" fontId="58" fillId="0" borderId="0" xfId="263" applyNumberFormat="1" applyFont="1" applyAlignment="1" applyProtection="1"/>
    <xf numFmtId="0" fontId="34" fillId="16" borderId="1" xfId="269" applyFont="1" applyFill="1" applyBorder="1" applyAlignment="1" applyProtection="1">
      <alignment horizontal="left" vertical="center" wrapText="1"/>
    </xf>
    <xf numFmtId="0" fontId="11" fillId="25" borderId="1" xfId="269" applyFont="1" applyFill="1" applyBorder="1" applyAlignment="1" applyProtection="1">
      <alignment horizontal="left" vertical="center" wrapText="1"/>
    </xf>
    <xf numFmtId="0" fontId="34" fillId="16" borderId="1" xfId="269" applyFont="1" applyFill="1" applyBorder="1" applyAlignment="1" applyProtection="1">
      <alignment horizontal="left" vertical="top" wrapText="1"/>
    </xf>
    <xf numFmtId="0" fontId="11" fillId="16" borderId="12" xfId="286" applyFont="1" applyFill="1" applyBorder="1" applyAlignment="1" applyProtection="1">
      <alignment horizontal="center" vertical="center"/>
    </xf>
    <xf numFmtId="0" fontId="11" fillId="16" borderId="0" xfId="272" applyFont="1" applyFill="1" applyBorder="1" applyAlignment="1" applyProtection="1">
      <alignment horizontal="left" wrapText="1"/>
    </xf>
    <xf numFmtId="0" fontId="11" fillId="16" borderId="0" xfId="272" applyFont="1" applyFill="1" applyBorder="1" applyAlignment="1" applyProtection="1">
      <alignment horizontal="center" vertical="top"/>
    </xf>
    <xf numFmtId="0" fontId="11" fillId="16" borderId="0" xfId="272" applyFont="1" applyFill="1" applyBorder="1" applyAlignment="1" applyProtection="1">
      <alignment horizontal="right" wrapText="1"/>
    </xf>
    <xf numFmtId="0" fontId="36" fillId="16" borderId="0" xfId="263" applyFont="1" applyFill="1" applyBorder="1" applyAlignment="1" applyProtection="1">
      <alignment horizontal="right" vertical="center" wrapText="1"/>
    </xf>
    <xf numFmtId="0" fontId="41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37" fillId="0" borderId="0" xfId="350" applyFont="1" applyBorder="1" applyAlignment="1" applyProtection="1">
      <alignment horizontal="center" vertical="top" wrapText="1"/>
    </xf>
    <xf numFmtId="0" fontId="42" fillId="0" borderId="0" xfId="0" applyFont="1" applyBorder="1" applyAlignment="1" applyProtection="1">
      <alignment horizontal="center" vertical="top"/>
    </xf>
    <xf numFmtId="0" fontId="11" fillId="0" borderId="11" xfId="350" applyFont="1" applyBorder="1" applyAlignment="1" applyProtection="1">
      <alignment horizontal="center" vertical="top" wrapText="1"/>
    </xf>
    <xf numFmtId="0" fontId="43" fillId="0" borderId="11" xfId="350" applyFont="1" applyBorder="1" applyAlignment="1" applyProtection="1">
      <alignment horizontal="center" wrapText="1"/>
    </xf>
    <xf numFmtId="0" fontId="44" fillId="0" borderId="0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right"/>
    </xf>
    <xf numFmtId="0" fontId="50" fillId="0" borderId="1" xfId="0" applyFont="1" applyBorder="1" applyAlignment="1" applyProtection="1">
      <alignment horizontal="right"/>
    </xf>
    <xf numFmtId="0" fontId="36" fillId="0" borderId="1" xfId="0" applyFont="1" applyBorder="1" applyAlignment="1" applyProtection="1">
      <alignment horizontal="right"/>
    </xf>
    <xf numFmtId="0" fontId="36" fillId="0" borderId="0" xfId="0" applyFont="1" applyBorder="1" applyAlignment="1" applyProtection="1">
      <alignment horizontal="right" wrapText="1"/>
    </xf>
    <xf numFmtId="0" fontId="44" fillId="0" borderId="0" xfId="0" applyFont="1" applyBorder="1" applyAlignment="1" applyProtection="1">
      <alignment horizontal="center" wrapText="1"/>
    </xf>
    <xf numFmtId="0" fontId="36" fillId="0" borderId="0" xfId="0" applyFont="1" applyBorder="1" applyAlignment="1" applyProtection="1">
      <alignment horizontal="left" wrapText="1"/>
    </xf>
    <xf numFmtId="0" fontId="40" fillId="0" borderId="0" xfId="0" applyFont="1" applyBorder="1" applyAlignment="1" applyProtection="1">
      <alignment wrapText="1"/>
    </xf>
    <xf numFmtId="0" fontId="40" fillId="0" borderId="18" xfId="0" applyFont="1" applyBorder="1" applyAlignment="1" applyProtection="1">
      <alignment horizontal="center"/>
    </xf>
    <xf numFmtId="0" fontId="11" fillId="0" borderId="25" xfId="350" applyFont="1" applyBorder="1" applyAlignment="1" applyProtection="1">
      <alignment horizontal="center" vertical="center" wrapText="1"/>
    </xf>
    <xf numFmtId="0" fontId="34" fillId="0" borderId="26" xfId="350" applyFont="1" applyBorder="1" applyAlignment="1" applyProtection="1">
      <alignment horizontal="center" vertical="center" wrapText="1"/>
    </xf>
    <xf numFmtId="0" fontId="11" fillId="0" borderId="1" xfId="350" applyFont="1" applyBorder="1" applyAlignment="1" applyProtection="1">
      <alignment horizontal="center" vertical="center" wrapText="1"/>
    </xf>
    <xf numFmtId="0" fontId="57" fillId="0" borderId="1" xfId="350" applyFont="1" applyBorder="1" applyAlignment="1" applyProtection="1">
      <alignment horizontal="center" vertical="center" wrapText="1"/>
    </xf>
    <xf numFmtId="0" fontId="57" fillId="0" borderId="1" xfId="0" applyFont="1" applyBorder="1" applyAlignment="1" applyProtection="1">
      <alignment horizontal="center" vertical="center"/>
    </xf>
    <xf numFmtId="0" fontId="40" fillId="16" borderId="0" xfId="263" applyFont="1" applyFill="1" applyBorder="1" applyAlignment="1" applyProtection="1">
      <alignment horizontal="left" vertical="center" wrapText="1"/>
      <protection locked="0"/>
    </xf>
    <xf numFmtId="0" fontId="40" fillId="16" borderId="0" xfId="263" applyFont="1" applyFill="1" applyBorder="1" applyAlignment="1" applyProtection="1">
      <alignment horizontal="right" vertical="center" wrapText="1"/>
    </xf>
    <xf numFmtId="0" fontId="41" fillId="16" borderId="0" xfId="263" applyFont="1" applyFill="1" applyBorder="1" applyAlignment="1" applyProtection="1">
      <alignment horizontal="center"/>
    </xf>
    <xf numFmtId="0" fontId="40" fillId="16" borderId="0" xfId="263" applyFont="1" applyFill="1" applyBorder="1" applyAlignment="1" applyProtection="1">
      <alignment horizontal="center"/>
    </xf>
    <xf numFmtId="0" fontId="40" fillId="0" borderId="31" xfId="263" applyFont="1" applyBorder="1" applyAlignment="1" applyProtection="1">
      <alignment horizontal="left" vertical="top" wrapText="1"/>
    </xf>
    <xf numFmtId="0" fontId="59" fillId="0" borderId="32" xfId="263" applyFont="1" applyBorder="1" applyAlignment="1" applyProtection="1">
      <alignment horizontal="center" vertical="center" wrapText="1"/>
    </xf>
    <xf numFmtId="0" fontId="40" fillId="0" borderId="33" xfId="263" applyFont="1" applyBorder="1" applyAlignment="1" applyProtection="1">
      <alignment horizontal="left" vertical="top" wrapText="1"/>
    </xf>
    <xf numFmtId="0" fontId="59" fillId="0" borderId="34" xfId="263" applyFont="1" applyBorder="1" applyAlignment="1" applyProtection="1">
      <alignment horizontal="center" vertical="center" wrapText="1"/>
    </xf>
    <xf numFmtId="0" fontId="40" fillId="0" borderId="35" xfId="263" applyFont="1" applyBorder="1" applyAlignment="1" applyProtection="1">
      <alignment horizontal="left" vertical="top" wrapText="1"/>
    </xf>
    <xf numFmtId="0" fontId="59" fillId="0" borderId="36" xfId="263" applyFont="1" applyBorder="1" applyAlignment="1" applyProtection="1">
      <alignment horizontal="center" vertical="center" wrapText="1"/>
    </xf>
    <xf numFmtId="0" fontId="36" fillId="0" borderId="19" xfId="263" applyFont="1" applyBorder="1" applyAlignment="1" applyProtection="1"/>
    <xf numFmtId="0" fontId="36" fillId="0" borderId="31" xfId="263" applyFont="1" applyBorder="1" applyAlignment="1" applyProtection="1">
      <alignment horizontal="center" vertical="center"/>
    </xf>
    <xf numFmtId="0" fontId="36" fillId="0" borderId="26" xfId="263" applyFont="1" applyBorder="1" applyAlignment="1" applyProtection="1">
      <alignment horizontal="center" vertical="center" wrapText="1"/>
    </xf>
    <xf numFmtId="0" fontId="36" fillId="0" borderId="37" xfId="263" applyFont="1" applyBorder="1" applyAlignment="1" applyProtection="1">
      <alignment horizontal="center" vertical="center" wrapText="1"/>
    </xf>
    <xf numFmtId="0" fontId="36" fillId="0" borderId="32" xfId="263" applyFont="1" applyBorder="1" applyAlignment="1" applyProtection="1">
      <alignment horizontal="center" vertical="center" wrapText="1"/>
    </xf>
    <xf numFmtId="0" fontId="36" fillId="0" borderId="33" xfId="263" applyFont="1" applyBorder="1" applyAlignment="1" applyProtection="1">
      <alignment horizontal="center"/>
    </xf>
    <xf numFmtId="0" fontId="36" fillId="0" borderId="1" xfId="263" applyFont="1" applyBorder="1" applyAlignment="1" applyProtection="1">
      <alignment horizontal="center"/>
    </xf>
    <xf numFmtId="0" fontId="36" fillId="0" borderId="34" xfId="263" applyFont="1" applyBorder="1" applyAlignment="1" applyProtection="1">
      <alignment horizontal="center"/>
    </xf>
    <xf numFmtId="49" fontId="36" fillId="0" borderId="33" xfId="263" applyNumberFormat="1" applyFont="1" applyBorder="1" applyAlignment="1" applyProtection="1">
      <alignment horizontal="center" vertical="top"/>
    </xf>
    <xf numFmtId="0" fontId="36" fillId="0" borderId="1" xfId="263" applyFont="1" applyBorder="1" applyAlignment="1" applyProtection="1">
      <alignment horizontal="center" vertical="top" wrapText="1"/>
    </xf>
    <xf numFmtId="0" fontId="60" fillId="0" borderId="1" xfId="263" applyFont="1" applyBorder="1" applyAlignment="1" applyProtection="1">
      <alignment horizontal="center" vertical="top" wrapText="1"/>
    </xf>
    <xf numFmtId="0" fontId="36" fillId="0" borderId="30" xfId="263" applyFont="1" applyBorder="1" applyAlignment="1" applyProtection="1">
      <alignment horizontal="center"/>
    </xf>
    <xf numFmtId="0" fontId="62" fillId="0" borderId="1" xfId="263" applyFont="1" applyBorder="1" applyAlignment="1" applyProtection="1">
      <alignment horizontal="center"/>
    </xf>
    <xf numFmtId="0" fontId="36" fillId="16" borderId="30" xfId="263" applyFont="1" applyFill="1" applyBorder="1" applyAlignment="1" applyProtection="1">
      <alignment horizontal="center"/>
    </xf>
    <xf numFmtId="0" fontId="36" fillId="16" borderId="40" xfId="263" applyFont="1" applyFill="1" applyBorder="1" applyAlignment="1" applyProtection="1">
      <alignment horizontal="right"/>
    </xf>
    <xf numFmtId="0" fontId="36" fillId="0" borderId="1" xfId="263" applyFont="1" applyBorder="1" applyAlignment="1" applyProtection="1">
      <alignment horizontal="center" wrapText="1"/>
    </xf>
    <xf numFmtId="172" fontId="36" fillId="16" borderId="44" xfId="263" applyNumberFormat="1" applyFont="1" applyFill="1" applyBorder="1" applyAlignment="1" applyProtection="1">
      <alignment horizontal="center" shrinkToFit="1"/>
    </xf>
    <xf numFmtId="0" fontId="36" fillId="16" borderId="45" xfId="263" applyFont="1" applyFill="1" applyBorder="1" applyAlignment="1" applyProtection="1">
      <alignment horizontal="center" shrinkToFit="1"/>
    </xf>
    <xf numFmtId="0" fontId="40" fillId="0" borderId="33" xfId="263" applyFont="1" applyBorder="1" applyAlignment="1" applyProtection="1">
      <alignment horizontal="left" vertical="center" wrapText="1"/>
    </xf>
    <xf numFmtId="0" fontId="40" fillId="0" borderId="1" xfId="263" applyFont="1" applyBorder="1" applyAlignment="1" applyProtection="1">
      <alignment horizontal="center" vertical="center" wrapText="1"/>
    </xf>
    <xf numFmtId="0" fontId="40" fillId="0" borderId="1" xfId="263" applyFont="1" applyBorder="1" applyAlignment="1" applyProtection="1">
      <alignment horizontal="center" vertical="center"/>
    </xf>
    <xf numFmtId="173" fontId="40" fillId="0" borderId="34" xfId="353" applyNumberFormat="1" applyFont="1" applyBorder="1" applyAlignment="1" applyProtection="1">
      <alignment horizontal="center" vertical="center"/>
    </xf>
    <xf numFmtId="0" fontId="52" fillId="0" borderId="0" xfId="263" applyFont="1" applyBorder="1" applyAlignment="1" applyProtection="1">
      <alignment horizontal="center" wrapText="1"/>
    </xf>
    <xf numFmtId="0" fontId="65" fillId="0" borderId="1" xfId="263" applyFont="1" applyBorder="1" applyAlignment="1" applyProtection="1">
      <alignment horizontal="center" vertical="center" wrapText="1"/>
    </xf>
    <xf numFmtId="0" fontId="44" fillId="0" borderId="33" xfId="263" applyFont="1" applyBorder="1" applyAlignment="1" applyProtection="1">
      <alignment horizontal="left" vertical="center" wrapText="1"/>
    </xf>
    <xf numFmtId="0" fontId="36" fillId="0" borderId="1" xfId="263" applyFont="1" applyBorder="1" applyAlignment="1" applyProtection="1"/>
    <xf numFmtId="4" fontId="44" fillId="0" borderId="34" xfId="353" applyNumberFormat="1" applyFont="1" applyBorder="1" applyAlignment="1" applyProtection="1">
      <alignment horizontal="center" vertical="center"/>
    </xf>
    <xf numFmtId="0" fontId="54" fillId="0" borderId="33" xfId="263" applyFont="1" applyBorder="1" applyAlignment="1" applyProtection="1">
      <alignment horizontal="left" vertical="center" wrapText="1"/>
    </xf>
    <xf numFmtId="0" fontId="54" fillId="0" borderId="25" xfId="263" applyFont="1" applyBorder="1" applyAlignment="1" applyProtection="1">
      <alignment horizontal="center" vertical="center" wrapText="1"/>
    </xf>
    <xf numFmtId="174" fontId="44" fillId="0" borderId="34" xfId="1" applyNumberFormat="1" applyFont="1" applyBorder="1" applyAlignment="1" applyProtection="1">
      <alignment horizontal="center" vertical="center"/>
    </xf>
    <xf numFmtId="0" fontId="42" fillId="16" borderId="0" xfId="263" applyFont="1" applyFill="1" applyBorder="1" applyAlignment="1" applyProtection="1">
      <alignment horizontal="center"/>
    </xf>
    <xf numFmtId="0" fontId="66" fillId="16" borderId="0" xfId="0" applyFont="1" applyFill="1" applyBorder="1" applyAlignment="1" applyProtection="1">
      <alignment horizontal="center" wrapText="1"/>
    </xf>
    <xf numFmtId="0" fontId="40" fillId="0" borderId="0" xfId="0" applyFont="1" applyBorder="1" applyAlignment="1" applyProtection="1"/>
    <xf numFmtId="0" fontId="42" fillId="16" borderId="0" xfId="0" applyFont="1" applyFill="1" applyBorder="1" applyAlignment="1" applyProtection="1">
      <alignment horizontal="center" vertical="top"/>
    </xf>
    <xf numFmtId="0" fontId="66" fillId="16" borderId="0" xfId="0" applyFont="1" applyFill="1" applyBorder="1" applyAlignment="1" applyProtection="1">
      <alignment horizontal="right" wrapText="1"/>
    </xf>
    <xf numFmtId="0" fontId="40" fillId="16" borderId="0" xfId="0" applyFont="1" applyFill="1" applyBorder="1" applyAlignment="1" applyProtection="1"/>
    <xf numFmtId="0" fontId="10" fillId="16" borderId="0" xfId="263" applyFont="1" applyFill="1" applyBorder="1" applyAlignment="1" applyProtection="1">
      <alignment horizontal="center" vertical="top"/>
    </xf>
  </cellXfs>
  <cellStyles count="371">
    <cellStyle name="_x000d__x000a_JournalTemplate=C:\COMFO\CTALK\JOURSTD.TPL_x000d__x000a_LbStateAddress=3 3 0 251 1 89 2 311_x000d__x000a_LbStateJou" xfId="2"/>
    <cellStyle name="20% - Акцент1 2" xfId="3"/>
    <cellStyle name="20% - Акцент1 2 2" xfId="4"/>
    <cellStyle name="20% - Акцент1 2 3" xfId="5"/>
    <cellStyle name="20% - Акцент1 2 4" xfId="6"/>
    <cellStyle name="20% - Акцент2 2" xfId="7"/>
    <cellStyle name="20% - Акцент2 2 2" xfId="8"/>
    <cellStyle name="20% - Акцент2 2 3" xfId="9"/>
    <cellStyle name="20% - Акцент2 2 4" xfId="10"/>
    <cellStyle name="20% - Акцент3 2" xfId="11"/>
    <cellStyle name="20% - Акцент3 2 2" xfId="12"/>
    <cellStyle name="20% - Акцент3 2 3" xfId="13"/>
    <cellStyle name="20% - Акцент3 2 4" xfId="14"/>
    <cellStyle name="20% - Акцент4 2" xfId="15"/>
    <cellStyle name="20% - Акцент4 2 2" xfId="16"/>
    <cellStyle name="20% - Акцент4 2 3" xfId="17"/>
    <cellStyle name="20% - Акцент4 2 4" xfId="18"/>
    <cellStyle name="20% - Акцент5 2" xfId="19"/>
    <cellStyle name="20% - Акцент5 2 2" xfId="20"/>
    <cellStyle name="20% - Акцент5 2 3" xfId="21"/>
    <cellStyle name="20% - Акцент5 2 4" xfId="22"/>
    <cellStyle name="20% - Акцент6 2" xfId="23"/>
    <cellStyle name="20% - Акцент6 2 2" xfId="24"/>
    <cellStyle name="20% - Акцент6 2 3" xfId="25"/>
    <cellStyle name="20% - Акцент6 2 4" xfId="26"/>
    <cellStyle name="40% - Акцент1 2" xfId="27"/>
    <cellStyle name="40% - Акцент1 2 2" xfId="28"/>
    <cellStyle name="40% - Акцент1 2 3" xfId="29"/>
    <cellStyle name="40% - Акцент1 2 4" xfId="30"/>
    <cellStyle name="40% - Акцент2 2" xfId="31"/>
    <cellStyle name="40% - Акцент2 2 2" xfId="32"/>
    <cellStyle name="40% - Акцент2 2 3" xfId="33"/>
    <cellStyle name="40% - Акцент2 2 4" xfId="34"/>
    <cellStyle name="40% - Акцент3 2" xfId="35"/>
    <cellStyle name="40% - Акцент3 2 2" xfId="36"/>
    <cellStyle name="40% - Акцент3 2 3" xfId="37"/>
    <cellStyle name="40% - Акцент3 2 4" xfId="38"/>
    <cellStyle name="40% - Акцент4 2" xfId="39"/>
    <cellStyle name="40% - Акцент4 2 2" xfId="40"/>
    <cellStyle name="40% - Акцент4 2 3" xfId="41"/>
    <cellStyle name="40% - Акцент4 2 4" xfId="42"/>
    <cellStyle name="40% - Акцент5 2" xfId="43"/>
    <cellStyle name="40% - Акцент5 2 2" xfId="44"/>
    <cellStyle name="40% - Акцент5 2 3" xfId="45"/>
    <cellStyle name="40% - Акцент5 2 4" xfId="46"/>
    <cellStyle name="40% - Акцент6 2" xfId="47"/>
    <cellStyle name="40% - Акцент6 2 2" xfId="48"/>
    <cellStyle name="40% - Акцент6 2 3" xfId="49"/>
    <cellStyle name="40% - Акцент6 2 4" xfId="50"/>
    <cellStyle name="60% - Акцент1 2" xfId="51"/>
    <cellStyle name="60% - Акцент1 2 2" xfId="52"/>
    <cellStyle name="60% - Акцент1 2 3" xfId="53"/>
    <cellStyle name="60% - Акцент1 2 4" xfId="54"/>
    <cellStyle name="60% - Акцент2 2" xfId="55"/>
    <cellStyle name="60% - Акцент2 2 2" xfId="56"/>
    <cellStyle name="60% - Акцент2 2 3" xfId="57"/>
    <cellStyle name="60% - Акцент2 2 4" xfId="58"/>
    <cellStyle name="60% - Акцент3 2" xfId="59"/>
    <cellStyle name="60% - Акцент3 2 2" xfId="60"/>
    <cellStyle name="60% - Акцент3 2 3" xfId="61"/>
    <cellStyle name="60% - Акцент3 2 4" xfId="62"/>
    <cellStyle name="60% - Акцент4 2" xfId="63"/>
    <cellStyle name="60% - Акцент4 2 2" xfId="64"/>
    <cellStyle name="60% - Акцент4 2 3" xfId="65"/>
    <cellStyle name="60% - Акцент4 2 4" xfId="66"/>
    <cellStyle name="60% - Акцент5 2" xfId="67"/>
    <cellStyle name="60% - Акцент5 2 2" xfId="68"/>
    <cellStyle name="60% - Акцент5 2 3" xfId="69"/>
    <cellStyle name="60% - Акцент5 2 4" xfId="70"/>
    <cellStyle name="60% - Акцент6 2" xfId="71"/>
    <cellStyle name="60% - Акцент6 2 2" xfId="72"/>
    <cellStyle name="60% - Акцент6 2 3" xfId="73"/>
    <cellStyle name="60% - Акцент6 2 4" xfId="74"/>
    <cellStyle name="Normal_Sheet1" xfId="75"/>
    <cellStyle name="S0" xfId="76"/>
    <cellStyle name="S0 2" xfId="77"/>
    <cellStyle name="S1" xfId="78"/>
    <cellStyle name="S10" xfId="79"/>
    <cellStyle name="S10 2" xfId="80"/>
    <cellStyle name="S10 3" xfId="81"/>
    <cellStyle name="S11" xfId="82"/>
    <cellStyle name="S12" xfId="83"/>
    <cellStyle name="S12 2" xfId="84"/>
    <cellStyle name="S12 3" xfId="85"/>
    <cellStyle name="S12 4" xfId="86"/>
    <cellStyle name="S13" xfId="87"/>
    <cellStyle name="S13 2" xfId="88"/>
    <cellStyle name="S13 3" xfId="89"/>
    <cellStyle name="S14" xfId="90"/>
    <cellStyle name="S14 2" xfId="91"/>
    <cellStyle name="S14 3" xfId="92"/>
    <cellStyle name="S15" xfId="93"/>
    <cellStyle name="S15 2" xfId="94"/>
    <cellStyle name="S15 3" xfId="95"/>
    <cellStyle name="S15 4" xfId="96"/>
    <cellStyle name="S16" xfId="97"/>
    <cellStyle name="S16 2" xfId="98"/>
    <cellStyle name="S17" xfId="99"/>
    <cellStyle name="S17 2" xfId="100"/>
    <cellStyle name="S18" xfId="101"/>
    <cellStyle name="S18 2" xfId="102"/>
    <cellStyle name="S19" xfId="103"/>
    <cellStyle name="S19 2" xfId="104"/>
    <cellStyle name="S2" xfId="105"/>
    <cellStyle name="S20" xfId="106"/>
    <cellStyle name="S20 2" xfId="107"/>
    <cellStyle name="S20 3" xfId="108"/>
    <cellStyle name="S21" xfId="109"/>
    <cellStyle name="S3" xfId="110"/>
    <cellStyle name="S3 2" xfId="111"/>
    <cellStyle name="S4" xfId="112"/>
    <cellStyle name="S5" xfId="113"/>
    <cellStyle name="S5 2" xfId="114"/>
    <cellStyle name="S5 3" xfId="115"/>
    <cellStyle name="S6" xfId="116"/>
    <cellStyle name="S6 2" xfId="117"/>
    <cellStyle name="S6 3" xfId="118"/>
    <cellStyle name="S7" xfId="119"/>
    <cellStyle name="S8" xfId="120"/>
    <cellStyle name="S8 2" xfId="121"/>
    <cellStyle name="S8 3" xfId="122"/>
    <cellStyle name="S9" xfId="123"/>
    <cellStyle name="S9 2" xfId="124"/>
    <cellStyle name="S9 3" xfId="125"/>
    <cellStyle name="Standard_LVZ_1" xfId="126"/>
    <cellStyle name="Акт" xfId="127"/>
    <cellStyle name="АктМТСН" xfId="128"/>
    <cellStyle name="АктМТСН 2" xfId="129"/>
    <cellStyle name="АктМТСН 3" xfId="130"/>
    <cellStyle name="АктМТСН 4" xfId="131"/>
    <cellStyle name="АктМТСН 5" xfId="132"/>
    <cellStyle name="Акцент1 2" xfId="133"/>
    <cellStyle name="Акцент1 2 2" xfId="134"/>
    <cellStyle name="Акцент1 2 3" xfId="135"/>
    <cellStyle name="Акцент1 2 4" xfId="136"/>
    <cellStyle name="Акцент2 2" xfId="137"/>
    <cellStyle name="Акцент2 2 2" xfId="138"/>
    <cellStyle name="Акцент2 2 3" xfId="139"/>
    <cellStyle name="Акцент2 2 4" xfId="140"/>
    <cellStyle name="Акцент3 2" xfId="141"/>
    <cellStyle name="Акцент3 2 2" xfId="142"/>
    <cellStyle name="Акцент3 2 3" xfId="143"/>
    <cellStyle name="Акцент3 2 4" xfId="144"/>
    <cellStyle name="Акцент4 2" xfId="145"/>
    <cellStyle name="Акцент4 2 2" xfId="146"/>
    <cellStyle name="Акцент4 2 3" xfId="147"/>
    <cellStyle name="Акцент4 2 4" xfId="148"/>
    <cellStyle name="Акцент5 2" xfId="149"/>
    <cellStyle name="Акцент5 2 2" xfId="150"/>
    <cellStyle name="Акцент5 2 3" xfId="151"/>
    <cellStyle name="Акцент5 2 4" xfId="152"/>
    <cellStyle name="Акцент6 2" xfId="153"/>
    <cellStyle name="Акцент6 2 2" xfId="154"/>
    <cellStyle name="Акцент6 2 3" xfId="155"/>
    <cellStyle name="Акцент6 2 4" xfId="156"/>
    <cellStyle name="Ввод  2" xfId="157"/>
    <cellStyle name="Ввод  2 2" xfId="158"/>
    <cellStyle name="Ввод  2 3" xfId="159"/>
    <cellStyle name="Ввод  2 4" xfId="160"/>
    <cellStyle name="ВедРесурсов" xfId="161"/>
    <cellStyle name="ВедРесурсовАкт" xfId="162"/>
    <cellStyle name="Вывод 2" xfId="163"/>
    <cellStyle name="Вывод 2 2" xfId="164"/>
    <cellStyle name="Вывод 2 3" xfId="165"/>
    <cellStyle name="Вывод 2 4" xfId="166"/>
    <cellStyle name="Вычисление 2" xfId="167"/>
    <cellStyle name="Вычисление 2 2" xfId="168"/>
    <cellStyle name="Вычисление 2 3" xfId="169"/>
    <cellStyle name="Вычисление 2 4" xfId="170"/>
    <cellStyle name="Заголовок 1 2" xfId="171"/>
    <cellStyle name="Заголовок 1 2 2" xfId="172"/>
    <cellStyle name="Заголовок 1 2 3" xfId="173"/>
    <cellStyle name="Заголовок 1 2 4" xfId="174"/>
    <cellStyle name="Заголовок 2 2" xfId="175"/>
    <cellStyle name="Заголовок 2 2 2" xfId="176"/>
    <cellStyle name="Заголовок 2 2 3" xfId="177"/>
    <cellStyle name="Заголовок 2 2 4" xfId="178"/>
    <cellStyle name="Заголовок 3 2" xfId="179"/>
    <cellStyle name="Заголовок 3 2 2" xfId="180"/>
    <cellStyle name="Заголовок 3 2 3" xfId="181"/>
    <cellStyle name="Заголовок 3 2 4" xfId="182"/>
    <cellStyle name="Заголовок 4 2" xfId="183"/>
    <cellStyle name="Заголовок 4 2 2" xfId="184"/>
    <cellStyle name="Заголовок 4 2 3" xfId="185"/>
    <cellStyle name="Заголовок 4 2 4" xfId="186"/>
    <cellStyle name="Индексы" xfId="187"/>
    <cellStyle name="Итог 2" xfId="188"/>
    <cellStyle name="Итог 2 2" xfId="189"/>
    <cellStyle name="Итог 2 3" xfId="190"/>
    <cellStyle name="Итог 2 4" xfId="191"/>
    <cellStyle name="Итоги" xfId="192"/>
    <cellStyle name="ИтогоАктБазЦ" xfId="198"/>
    <cellStyle name="ИтогоАктБИМ" xfId="193"/>
    <cellStyle name="ИтогоАктБИМ 2" xfId="194"/>
    <cellStyle name="ИтогоАктБИМ 3" xfId="195"/>
    <cellStyle name="ИтогоАктБИМ 4" xfId="196"/>
    <cellStyle name="ИтогоАктБИМ 5" xfId="197"/>
    <cellStyle name="ИтогоАктРесМет" xfId="199"/>
    <cellStyle name="ИтогоАктРесМет 2" xfId="200"/>
    <cellStyle name="ИтогоАктРесМет 3" xfId="201"/>
    <cellStyle name="ИтогоАктРесМет 4" xfId="202"/>
    <cellStyle name="ИтогоАктРесМет 5" xfId="203"/>
    <cellStyle name="ИтогоАктТекЦ" xfId="204"/>
    <cellStyle name="ИтогоБазЦ" xfId="210"/>
    <cellStyle name="ИтогоБИМ" xfId="205"/>
    <cellStyle name="ИтогоБИМ 2" xfId="206"/>
    <cellStyle name="ИтогоБИМ 3" xfId="207"/>
    <cellStyle name="ИтогоБИМ 4" xfId="208"/>
    <cellStyle name="ИтогоБИМ 5" xfId="209"/>
    <cellStyle name="ИтогоРесМет" xfId="211"/>
    <cellStyle name="ИтогоРесМет 2" xfId="212"/>
    <cellStyle name="ИтогоРесМет 3" xfId="213"/>
    <cellStyle name="ИтогоРесМет 4" xfId="214"/>
    <cellStyle name="ИтогоРесМет 5" xfId="215"/>
    <cellStyle name="ИтогоТекЦ" xfId="216"/>
    <cellStyle name="Контрольная ячейка 2" xfId="217"/>
    <cellStyle name="Контрольная ячейка 2 2" xfId="218"/>
    <cellStyle name="Контрольная ячейка 2 3" xfId="219"/>
    <cellStyle name="Контрольная ячейка 2 4" xfId="220"/>
    <cellStyle name="ЛокСмета" xfId="226"/>
    <cellStyle name="ЛокСмета 2" xfId="227"/>
    <cellStyle name="ЛокСмМТСН" xfId="221"/>
    <cellStyle name="ЛокСмМТСН 2" xfId="222"/>
    <cellStyle name="ЛокСмМТСН 3" xfId="223"/>
    <cellStyle name="ЛокСмМТСН 4" xfId="224"/>
    <cellStyle name="ЛокСмМТСН 5" xfId="225"/>
    <cellStyle name="М29" xfId="228"/>
    <cellStyle name="М29 2" xfId="229"/>
    <cellStyle name="М29 3" xfId="230"/>
    <cellStyle name="М29 4" xfId="231"/>
    <cellStyle name="М29 5" xfId="232"/>
    <cellStyle name="Название 2" xfId="233"/>
    <cellStyle name="Название 2 2" xfId="234"/>
    <cellStyle name="Название 2 3" xfId="235"/>
    <cellStyle name="Название 2 4" xfId="236"/>
    <cellStyle name="Нейтральный 2" xfId="237"/>
    <cellStyle name="Нейтральный 2 2" xfId="238"/>
    <cellStyle name="Нейтральный 2 3" xfId="239"/>
    <cellStyle name="Нейтральный 2 4" xfId="240"/>
    <cellStyle name="ОбСмета" xfId="241"/>
    <cellStyle name="ОбСмета 2" xfId="242"/>
    <cellStyle name="ОбСмета 3" xfId="243"/>
    <cellStyle name="ОбСмета 4" xfId="244"/>
    <cellStyle name="ОбСмета 5" xfId="245"/>
    <cellStyle name="Обычный" xfId="0" builtinId="0"/>
    <cellStyle name="Обычный 10" xfId="246"/>
    <cellStyle name="Обычный 10 2" xfId="247"/>
    <cellStyle name="Обычный 10 3" xfId="248"/>
    <cellStyle name="Обычный 10 4" xfId="249"/>
    <cellStyle name="Обычный 10 5" xfId="250"/>
    <cellStyle name="Обычный 11" xfId="251"/>
    <cellStyle name="Обычный 11 2" xfId="252"/>
    <cellStyle name="Обычный 11 3" xfId="253"/>
    <cellStyle name="Обычный 12" xfId="254"/>
    <cellStyle name="Обычный 13" xfId="255"/>
    <cellStyle name="Обычный 13 2" xfId="256"/>
    <cellStyle name="Обычный 14" xfId="257"/>
    <cellStyle name="Обычный 14 2" xfId="258"/>
    <cellStyle name="Обычный 15" xfId="259"/>
    <cellStyle name="Обычный 15 2" xfId="260"/>
    <cellStyle name="Обычный 16" xfId="261"/>
    <cellStyle name="Обычный 17" xfId="262"/>
    <cellStyle name="Обычный 17 2" xfId="263"/>
    <cellStyle name="Обычный 18" xfId="264"/>
    <cellStyle name="Обычный 18 2" xfId="265"/>
    <cellStyle name="Обычный 19" xfId="266"/>
    <cellStyle name="Обычный 2" xfId="267"/>
    <cellStyle name="Обычный 2 2" xfId="268"/>
    <cellStyle name="Обычный 2 2 2" xfId="269"/>
    <cellStyle name="Обычный 2 2 3" xfId="270"/>
    <cellStyle name="Обычный 2 3" xfId="271"/>
    <cellStyle name="Обычный 2 3 2" xfId="272"/>
    <cellStyle name="Обычный 2 4" xfId="273"/>
    <cellStyle name="Обычный 2 4 2" xfId="274"/>
    <cellStyle name="Обычный 2 5" xfId="275"/>
    <cellStyle name="Обычный 2_сводная смета" xfId="281"/>
    <cellStyle name="Обычный 20" xfId="276"/>
    <cellStyle name="Обычный 21" xfId="277"/>
    <cellStyle name="Обычный 22" xfId="278"/>
    <cellStyle name="Обычный 23" xfId="279"/>
    <cellStyle name="Обычный 28" xfId="280"/>
    <cellStyle name="Обычный 3" xfId="282"/>
    <cellStyle name="Обычный 3 2" xfId="283"/>
    <cellStyle name="Обычный 3 3" xfId="284"/>
    <cellStyle name="Обычный 3 3 2" xfId="285"/>
    <cellStyle name="Обычный 3 3 2 2" xfId="286"/>
    <cellStyle name="Обычный 3 4" xfId="287"/>
    <cellStyle name="Обычный 3 5" xfId="288"/>
    <cellStyle name="Обычный 4" xfId="289"/>
    <cellStyle name="Обычный 4 2" xfId="290"/>
    <cellStyle name="Обычный 45" xfId="291"/>
    <cellStyle name="Обычный 46" xfId="292"/>
    <cellStyle name="Обычный 5" xfId="293"/>
    <cellStyle name="Обычный 5 2" xfId="294"/>
    <cellStyle name="Обычный 5 2 2" xfId="295"/>
    <cellStyle name="Обычный 6" xfId="296"/>
    <cellStyle name="Обычный 6 2" xfId="297"/>
    <cellStyle name="Обычный 6 2 2" xfId="298"/>
    <cellStyle name="Обычный 6_ИСПР-Сводная на 24 11 2010 с замеч." xfId="299"/>
    <cellStyle name="Обычный 7" xfId="300"/>
    <cellStyle name="Обычный 8" xfId="301"/>
    <cellStyle name="Обычный 8 2" xfId="302"/>
    <cellStyle name="Обычный 8 3" xfId="303"/>
    <cellStyle name="Обычный 8_ИСПР-Сводная на 24 11 2010 с замеч." xfId="304"/>
    <cellStyle name="Обычный 9" xfId="305"/>
    <cellStyle name="Параметр" xfId="306"/>
    <cellStyle name="ПеременныеСметы" xfId="307"/>
    <cellStyle name="Плохой 2" xfId="308"/>
    <cellStyle name="Плохой 2 2" xfId="309"/>
    <cellStyle name="Плохой 2 3" xfId="310"/>
    <cellStyle name="Плохой 2 4" xfId="311"/>
    <cellStyle name="Пояснение 2" xfId="312"/>
    <cellStyle name="Пояснение 2 2" xfId="313"/>
    <cellStyle name="Пояснение 2 3" xfId="314"/>
    <cellStyle name="Пояснение 2 4" xfId="315"/>
    <cellStyle name="Примечание 2" xfId="316"/>
    <cellStyle name="Примечание 2 2" xfId="317"/>
    <cellStyle name="Примечание 2 3" xfId="318"/>
    <cellStyle name="Примечание 2 4" xfId="319"/>
    <cellStyle name="Процентный 2" xfId="320"/>
    <cellStyle name="Процентный 2 2" xfId="321"/>
    <cellStyle name="Процентный 3" xfId="322"/>
    <cellStyle name="Процентный 3 2" xfId="323"/>
    <cellStyle name="Процентный 4" xfId="324"/>
    <cellStyle name="Процентный 5" xfId="325"/>
    <cellStyle name="Процентный 6" xfId="326"/>
    <cellStyle name="Процентный 6 2" xfId="327"/>
    <cellStyle name="РесСмета" xfId="328"/>
    <cellStyle name="СводВедРес" xfId="329"/>
    <cellStyle name="СводкаСтоимРаб" xfId="335"/>
    <cellStyle name="СводРасч" xfId="330"/>
    <cellStyle name="СводРасч 2" xfId="331"/>
    <cellStyle name="СводРасч 3" xfId="332"/>
    <cellStyle name="СводРасч 4" xfId="333"/>
    <cellStyle name="СводРасч 5" xfId="334"/>
    <cellStyle name="Связанная ячейка 2" xfId="336"/>
    <cellStyle name="Связанная ячейка 2 2" xfId="337"/>
    <cellStyle name="Связанная ячейка 2 3" xfId="338"/>
    <cellStyle name="Связанная ячейка 2 4" xfId="339"/>
    <cellStyle name="Стиль 1" xfId="340"/>
    <cellStyle name="Стиль 1 2" xfId="341"/>
    <cellStyle name="Стиль 1 3" xfId="342"/>
    <cellStyle name="Стиль 1 4" xfId="343"/>
    <cellStyle name="Стиль 1 5" xfId="344"/>
    <cellStyle name="Стиль 1 6" xfId="345"/>
    <cellStyle name="Текст предупреждения 2" xfId="346"/>
    <cellStyle name="Текст предупреждения 2 2" xfId="347"/>
    <cellStyle name="Текст предупреждения 2 3" xfId="348"/>
    <cellStyle name="Текст предупреждения 2 4" xfId="349"/>
    <cellStyle name="Титул" xfId="350"/>
    <cellStyle name="Титул 2" xfId="351"/>
    <cellStyle name="Финансовый" xfId="1" builtinId="3"/>
    <cellStyle name="Финансовый [0] 2" xfId="362"/>
    <cellStyle name="Финансовый 2" xfId="352"/>
    <cellStyle name="Финансовый 2 2" xfId="353"/>
    <cellStyle name="Финансовый 2 2 2" xfId="354"/>
    <cellStyle name="Финансовый 3" xfId="355"/>
    <cellStyle name="Финансовый 3 2" xfId="356"/>
    <cellStyle name="Финансовый 3 2 2" xfId="357"/>
    <cellStyle name="Финансовый 4" xfId="358"/>
    <cellStyle name="Финансовый 5" xfId="359"/>
    <cellStyle name="Финансовый 5 2" xfId="360"/>
    <cellStyle name="Финансовый 6" xfId="361"/>
    <cellStyle name="Хвост" xfId="363"/>
    <cellStyle name="Хвост 2" xfId="364"/>
    <cellStyle name="Хороший 2" xfId="365"/>
    <cellStyle name="Хороший 2 2" xfId="366"/>
    <cellStyle name="Хороший 2 3" xfId="367"/>
    <cellStyle name="Хороший 2 4" xfId="368"/>
    <cellStyle name="Ценник" xfId="369"/>
    <cellStyle name="Экспертиза" xfId="37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C0C0C0"/>
      <rgbColor rgb="FF808080"/>
      <rgbColor rgb="FFCCCCCC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C9211E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./../../../C:/Documents%20and%20Settings/bondarenko.d/Local%20Settings/Temporary%20Internet%20Files/Content.Outlook/41GT2HPO/&#1088;&#1072;&#1089;&#1095;&#1077;&#1090;_&#1083;&#1080;&#1090;&#1077;&#1081;&#1085;&#1072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../../../../G:/DOCUME~1/ZuevaVM/LOCALS~1/Temp/Rar$DI01.312/&#1046;&#1080;&#1043;&#1069;&#1057;-&#1050;&#1040;&#1057;&#1059;&#1058;&#1055;2010_&#1057;&#1052;&#1057;_&#1056;&#1072;&#1089;&#1095;&#1077;&#1090;_2010040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../../../../C:/Userdir/manager/&#1044;&#1050;&#1055;/&#1050;&#1054;&#1053;&#1050;&#1059;&#1056;&#1057;&#1067;/&#1060;&#1057;&#1050;%20&#1045;&#1069;&#1057;/13078%20&#1054;&#1050;%20&#1055;&#1056;&#1044;%20&#1088;&#1077;&#1082;&#1086;&#1085;&#1089;&#1090;&#1088;&#1091;&#1082;&#1094;&#1080;&#1103;%20&#1055;&#1057;%20220%20&#1082;&#1042;%20&#1063;&#1072;&#1076;&#1072;&#1085;%20&#1052;&#1069;&#1057;%20&#1057;&#1080;&#1073;&#1080;&#1088;&#1080;/&#1076;&#1072;&#1074;&#1080;&#1076;/&#1088;&#1072;&#1089;&#1095;&#1077;&#1090;&#1099;%20&#1080;%20&#1092;&#1086;&#1088;&#1084;&#1099;%20&#1063;&#1072;&#1076;&#1072;&#108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../../../../C:/DOCUME~1/ZuevaVM/LOCALS~1/Temp/Rar$DI01.312/&#1046;&#1080;&#1043;&#1069;&#1057;-&#1050;&#1040;&#1057;&#1059;&#1058;&#1055;2010_&#1057;&#1052;&#1057;_&#1056;&#1072;&#1089;&#1095;&#1077;&#1090;_201004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../../../../G:/01_&#1055;&#1088;&#1086;&#1077;&#1082;&#1090;&#1099;/03_&#1050;&#1072;&#1084;&#1089;&#1082;&#1072;&#1103;_&#1043;&#1069;&#1057;/&#1047;&#1072;&#1084;&#1077;&#1085;&#1072;_&#1079;&#1072;&#1097;&#1080;&#1090;_&#1042;&#1051;_&#1042;&#1083;&#1072;&#1076;&#1080;&#1084;&#1080;&#1088;&#1089;&#1082;&#1072;&#1103;-2/!new_&#1050;&#1072;&#1084;&#1043;&#1069;&#1057;_&#1042;&#1083;&#1072;&#1076;&#1080;&#1084;&#1080;&#1088;&#1089;&#1082;&#1072;&#1103;2_&#1057;&#1052;&#1057;_&#1056;&#1072;&#1089;&#1095;&#1077;&#1090;_21080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../../../../C:/01_&#1055;&#1088;&#1086;&#1077;&#1082;&#1090;&#1099;/03_&#1050;&#1072;&#1084;&#1089;&#1082;&#1072;&#1103;_&#1043;&#1069;&#1057;/&#1047;&#1072;&#1084;&#1077;&#1085;&#1072;_&#1079;&#1072;&#1097;&#1080;&#1090;_&#1042;&#1051;_&#1042;&#1083;&#1072;&#1076;&#1080;&#1084;&#1080;&#1088;&#1089;&#1082;&#1072;&#1103;-2/!new_&#1050;&#1072;&#1084;&#1043;&#1069;&#1057;_&#1042;&#1083;&#1072;&#1076;&#1080;&#1084;&#1080;&#1088;&#1089;&#1082;&#1072;&#1103;2_&#1057;&#1052;&#1057;_&#1056;&#1072;&#1089;&#1095;&#1077;&#1090;_2108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"/>
      <sheetName val="Общий"/>
      <sheetName val="итого"/>
      <sheetName val="ф2"/>
      <sheetName val="ф3"/>
      <sheetName val="ф4"/>
      <sheetName val="ф5"/>
      <sheetName val="ф51"/>
      <sheetName val="ф15 (2)"/>
      <sheetName val="КП к договору"/>
      <sheetName val="распределение к  согл"/>
      <sheetName val="Лист3"/>
      <sheetName val="Расчет рабо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Св табл стоим"/>
      <sheetName val="График выполнения"/>
      <sheetName val="График оплаты"/>
      <sheetName val="Календ план дог"/>
      <sheetName val="Расчет работы"/>
      <sheetName val="Проект Расчет"/>
      <sheetName val="Лист1"/>
      <sheetName val="Поста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2 (2)"/>
      <sheetName val="ф2"/>
      <sheetName val="ф3"/>
      <sheetName val="ф4"/>
      <sheetName val="ф5"/>
      <sheetName val="ф51"/>
      <sheetName val="ф15 (2)"/>
      <sheetName val="КП к договору"/>
      <sheetName val="распределение к  согл"/>
      <sheetName val="ф3 (2)"/>
      <sheetName val="Лист4"/>
      <sheetName val="Общи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Св табл стоим"/>
      <sheetName val="График выполнения"/>
      <sheetName val="График оплаты"/>
      <sheetName val="Календ план дог"/>
      <sheetName val="Расчет работы"/>
      <sheetName val="Проект Расчет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Св табл стоим"/>
      <sheetName val="Календарный план дог"/>
      <sheetName val="СМР"/>
      <sheetName val="Поставка"/>
      <sheetName val="Расчет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Св табл стоим"/>
      <sheetName val="Календарный план дог"/>
      <sheetName val="СМР"/>
      <sheetName val="Поставка"/>
      <sheetName val="Расчет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view="pageBreakPreview" zoomScaleNormal="100" workbookViewId="0">
      <selection activeCell="L31" sqref="L31"/>
    </sheetView>
  </sheetViews>
  <sheetFormatPr defaultColWidth="9.140625" defaultRowHeight="12.75" x14ac:dyDescent="0.2"/>
  <cols>
    <col min="1" max="1" width="5" style="15" customWidth="1"/>
    <col min="2" max="2" width="35.42578125" style="15" customWidth="1"/>
    <col min="3" max="3" width="9" style="15" customWidth="1"/>
    <col min="4" max="4" width="16.140625" style="15" customWidth="1"/>
    <col min="5" max="5" width="15.85546875" style="15" customWidth="1"/>
    <col min="6" max="6" width="19" style="15" customWidth="1"/>
    <col min="7" max="7" width="18" style="15" customWidth="1"/>
    <col min="8" max="8" width="20.28515625" style="15" customWidth="1"/>
    <col min="9" max="15" width="10.140625" style="15" customWidth="1"/>
    <col min="16" max="256" width="9.140625" style="15"/>
    <col min="257" max="257" width="5" style="15" customWidth="1"/>
    <col min="258" max="258" width="35.42578125" style="15" customWidth="1"/>
    <col min="259" max="259" width="10.7109375" style="15" customWidth="1"/>
    <col min="260" max="260" width="16.140625" style="15" customWidth="1"/>
    <col min="261" max="261" width="16.42578125" style="15" customWidth="1"/>
    <col min="262" max="262" width="20.140625" style="15" customWidth="1"/>
    <col min="263" max="263" width="18" style="15" customWidth="1"/>
    <col min="264" max="271" width="10.140625" style="15" customWidth="1"/>
    <col min="272" max="512" width="9.140625" style="15"/>
    <col min="513" max="513" width="5" style="15" customWidth="1"/>
    <col min="514" max="514" width="35.42578125" style="15" customWidth="1"/>
    <col min="515" max="515" width="10.7109375" style="15" customWidth="1"/>
    <col min="516" max="516" width="16.140625" style="15" customWidth="1"/>
    <col min="517" max="517" width="16.42578125" style="15" customWidth="1"/>
    <col min="518" max="518" width="20.140625" style="15" customWidth="1"/>
    <col min="519" max="519" width="18" style="15" customWidth="1"/>
    <col min="520" max="527" width="10.140625" style="15" customWidth="1"/>
    <col min="528" max="768" width="9.140625" style="15"/>
    <col min="769" max="769" width="5" style="15" customWidth="1"/>
    <col min="770" max="770" width="35.42578125" style="15" customWidth="1"/>
    <col min="771" max="771" width="10.7109375" style="15" customWidth="1"/>
    <col min="772" max="772" width="16.140625" style="15" customWidth="1"/>
    <col min="773" max="773" width="16.42578125" style="15" customWidth="1"/>
    <col min="774" max="774" width="20.140625" style="15" customWidth="1"/>
    <col min="775" max="775" width="18" style="15" customWidth="1"/>
    <col min="776" max="783" width="10.140625" style="15" customWidth="1"/>
    <col min="784" max="1024" width="9.140625" style="15"/>
    <col min="1025" max="1025" width="5" style="15" customWidth="1"/>
    <col min="1026" max="1026" width="35.42578125" style="15" customWidth="1"/>
    <col min="1027" max="1027" width="10.7109375" style="15" customWidth="1"/>
    <col min="1028" max="1028" width="16.140625" style="15" customWidth="1"/>
    <col min="1029" max="1029" width="16.42578125" style="15" customWidth="1"/>
    <col min="1030" max="1030" width="20.140625" style="15" customWidth="1"/>
    <col min="1031" max="1031" width="18" style="15" customWidth="1"/>
    <col min="1032" max="1039" width="10.140625" style="15" customWidth="1"/>
    <col min="1040" max="1280" width="9.140625" style="15"/>
    <col min="1281" max="1281" width="5" style="15" customWidth="1"/>
    <col min="1282" max="1282" width="35.42578125" style="15" customWidth="1"/>
    <col min="1283" max="1283" width="10.7109375" style="15" customWidth="1"/>
    <col min="1284" max="1284" width="16.140625" style="15" customWidth="1"/>
    <col min="1285" max="1285" width="16.42578125" style="15" customWidth="1"/>
    <col min="1286" max="1286" width="20.140625" style="15" customWidth="1"/>
    <col min="1287" max="1287" width="18" style="15" customWidth="1"/>
    <col min="1288" max="1295" width="10.140625" style="15" customWidth="1"/>
    <col min="1296" max="1536" width="9.140625" style="15"/>
    <col min="1537" max="1537" width="5" style="15" customWidth="1"/>
    <col min="1538" max="1538" width="35.42578125" style="15" customWidth="1"/>
    <col min="1539" max="1539" width="10.7109375" style="15" customWidth="1"/>
    <col min="1540" max="1540" width="16.140625" style="15" customWidth="1"/>
    <col min="1541" max="1541" width="16.42578125" style="15" customWidth="1"/>
    <col min="1542" max="1542" width="20.140625" style="15" customWidth="1"/>
    <col min="1543" max="1543" width="18" style="15" customWidth="1"/>
    <col min="1544" max="1551" width="10.140625" style="15" customWidth="1"/>
    <col min="1552" max="1792" width="9.140625" style="15"/>
    <col min="1793" max="1793" width="5" style="15" customWidth="1"/>
    <col min="1794" max="1794" width="35.42578125" style="15" customWidth="1"/>
    <col min="1795" max="1795" width="10.7109375" style="15" customWidth="1"/>
    <col min="1796" max="1796" width="16.140625" style="15" customWidth="1"/>
    <col min="1797" max="1797" width="16.42578125" style="15" customWidth="1"/>
    <col min="1798" max="1798" width="20.140625" style="15" customWidth="1"/>
    <col min="1799" max="1799" width="18" style="15" customWidth="1"/>
    <col min="1800" max="1807" width="10.140625" style="15" customWidth="1"/>
    <col min="1808" max="2048" width="9.140625" style="15"/>
    <col min="2049" max="2049" width="5" style="15" customWidth="1"/>
    <col min="2050" max="2050" width="35.42578125" style="15" customWidth="1"/>
    <col min="2051" max="2051" width="10.7109375" style="15" customWidth="1"/>
    <col min="2052" max="2052" width="16.140625" style="15" customWidth="1"/>
    <col min="2053" max="2053" width="16.42578125" style="15" customWidth="1"/>
    <col min="2054" max="2054" width="20.140625" style="15" customWidth="1"/>
    <col min="2055" max="2055" width="18" style="15" customWidth="1"/>
    <col min="2056" max="2063" width="10.140625" style="15" customWidth="1"/>
    <col min="2064" max="2304" width="9.140625" style="15"/>
    <col min="2305" max="2305" width="5" style="15" customWidth="1"/>
    <col min="2306" max="2306" width="35.42578125" style="15" customWidth="1"/>
    <col min="2307" max="2307" width="10.7109375" style="15" customWidth="1"/>
    <col min="2308" max="2308" width="16.140625" style="15" customWidth="1"/>
    <col min="2309" max="2309" width="16.42578125" style="15" customWidth="1"/>
    <col min="2310" max="2310" width="20.140625" style="15" customWidth="1"/>
    <col min="2311" max="2311" width="18" style="15" customWidth="1"/>
    <col min="2312" max="2319" width="10.140625" style="15" customWidth="1"/>
    <col min="2320" max="2560" width="9.140625" style="15"/>
    <col min="2561" max="2561" width="5" style="15" customWidth="1"/>
    <col min="2562" max="2562" width="35.42578125" style="15" customWidth="1"/>
    <col min="2563" max="2563" width="10.7109375" style="15" customWidth="1"/>
    <col min="2564" max="2564" width="16.140625" style="15" customWidth="1"/>
    <col min="2565" max="2565" width="16.42578125" style="15" customWidth="1"/>
    <col min="2566" max="2566" width="20.140625" style="15" customWidth="1"/>
    <col min="2567" max="2567" width="18" style="15" customWidth="1"/>
    <col min="2568" max="2575" width="10.140625" style="15" customWidth="1"/>
    <col min="2576" max="2816" width="9.140625" style="15"/>
    <col min="2817" max="2817" width="5" style="15" customWidth="1"/>
    <col min="2818" max="2818" width="35.42578125" style="15" customWidth="1"/>
    <col min="2819" max="2819" width="10.7109375" style="15" customWidth="1"/>
    <col min="2820" max="2820" width="16.140625" style="15" customWidth="1"/>
    <col min="2821" max="2821" width="16.42578125" style="15" customWidth="1"/>
    <col min="2822" max="2822" width="20.140625" style="15" customWidth="1"/>
    <col min="2823" max="2823" width="18" style="15" customWidth="1"/>
    <col min="2824" max="2831" width="10.140625" style="15" customWidth="1"/>
    <col min="2832" max="3072" width="9.140625" style="15"/>
    <col min="3073" max="3073" width="5" style="15" customWidth="1"/>
    <col min="3074" max="3074" width="35.42578125" style="15" customWidth="1"/>
    <col min="3075" max="3075" width="10.7109375" style="15" customWidth="1"/>
    <col min="3076" max="3076" width="16.140625" style="15" customWidth="1"/>
    <col min="3077" max="3077" width="16.42578125" style="15" customWidth="1"/>
    <col min="3078" max="3078" width="20.140625" style="15" customWidth="1"/>
    <col min="3079" max="3079" width="18" style="15" customWidth="1"/>
    <col min="3080" max="3087" width="10.140625" style="15" customWidth="1"/>
    <col min="3088" max="3328" width="9.140625" style="15"/>
    <col min="3329" max="3329" width="5" style="15" customWidth="1"/>
    <col min="3330" max="3330" width="35.42578125" style="15" customWidth="1"/>
    <col min="3331" max="3331" width="10.7109375" style="15" customWidth="1"/>
    <col min="3332" max="3332" width="16.140625" style="15" customWidth="1"/>
    <col min="3333" max="3333" width="16.42578125" style="15" customWidth="1"/>
    <col min="3334" max="3334" width="20.140625" style="15" customWidth="1"/>
    <col min="3335" max="3335" width="18" style="15" customWidth="1"/>
    <col min="3336" max="3343" width="10.140625" style="15" customWidth="1"/>
    <col min="3344" max="3584" width="9.140625" style="15"/>
    <col min="3585" max="3585" width="5" style="15" customWidth="1"/>
    <col min="3586" max="3586" width="35.42578125" style="15" customWidth="1"/>
    <col min="3587" max="3587" width="10.7109375" style="15" customWidth="1"/>
    <col min="3588" max="3588" width="16.140625" style="15" customWidth="1"/>
    <col min="3589" max="3589" width="16.42578125" style="15" customWidth="1"/>
    <col min="3590" max="3590" width="20.140625" style="15" customWidth="1"/>
    <col min="3591" max="3591" width="18" style="15" customWidth="1"/>
    <col min="3592" max="3599" width="10.140625" style="15" customWidth="1"/>
    <col min="3600" max="3840" width="9.140625" style="15"/>
    <col min="3841" max="3841" width="5" style="15" customWidth="1"/>
    <col min="3842" max="3842" width="35.42578125" style="15" customWidth="1"/>
    <col min="3843" max="3843" width="10.7109375" style="15" customWidth="1"/>
    <col min="3844" max="3844" width="16.140625" style="15" customWidth="1"/>
    <col min="3845" max="3845" width="16.42578125" style="15" customWidth="1"/>
    <col min="3846" max="3846" width="20.140625" style="15" customWidth="1"/>
    <col min="3847" max="3847" width="18" style="15" customWidth="1"/>
    <col min="3848" max="3855" width="10.140625" style="15" customWidth="1"/>
    <col min="3856" max="4096" width="9.140625" style="15"/>
    <col min="4097" max="4097" width="5" style="15" customWidth="1"/>
    <col min="4098" max="4098" width="35.42578125" style="15" customWidth="1"/>
    <col min="4099" max="4099" width="10.7109375" style="15" customWidth="1"/>
    <col min="4100" max="4100" width="16.140625" style="15" customWidth="1"/>
    <col min="4101" max="4101" width="16.42578125" style="15" customWidth="1"/>
    <col min="4102" max="4102" width="20.140625" style="15" customWidth="1"/>
    <col min="4103" max="4103" width="18" style="15" customWidth="1"/>
    <col min="4104" max="4111" width="10.140625" style="15" customWidth="1"/>
    <col min="4112" max="4352" width="9.140625" style="15"/>
    <col min="4353" max="4353" width="5" style="15" customWidth="1"/>
    <col min="4354" max="4354" width="35.42578125" style="15" customWidth="1"/>
    <col min="4355" max="4355" width="10.7109375" style="15" customWidth="1"/>
    <col min="4356" max="4356" width="16.140625" style="15" customWidth="1"/>
    <col min="4357" max="4357" width="16.42578125" style="15" customWidth="1"/>
    <col min="4358" max="4358" width="20.140625" style="15" customWidth="1"/>
    <col min="4359" max="4359" width="18" style="15" customWidth="1"/>
    <col min="4360" max="4367" width="10.140625" style="15" customWidth="1"/>
    <col min="4368" max="4608" width="9.140625" style="15"/>
    <col min="4609" max="4609" width="5" style="15" customWidth="1"/>
    <col min="4610" max="4610" width="35.42578125" style="15" customWidth="1"/>
    <col min="4611" max="4611" width="10.7109375" style="15" customWidth="1"/>
    <col min="4612" max="4612" width="16.140625" style="15" customWidth="1"/>
    <col min="4613" max="4613" width="16.42578125" style="15" customWidth="1"/>
    <col min="4614" max="4614" width="20.140625" style="15" customWidth="1"/>
    <col min="4615" max="4615" width="18" style="15" customWidth="1"/>
    <col min="4616" max="4623" width="10.140625" style="15" customWidth="1"/>
    <col min="4624" max="4864" width="9.140625" style="15"/>
    <col min="4865" max="4865" width="5" style="15" customWidth="1"/>
    <col min="4866" max="4866" width="35.42578125" style="15" customWidth="1"/>
    <col min="4867" max="4867" width="10.7109375" style="15" customWidth="1"/>
    <col min="4868" max="4868" width="16.140625" style="15" customWidth="1"/>
    <col min="4869" max="4869" width="16.42578125" style="15" customWidth="1"/>
    <col min="4870" max="4870" width="20.140625" style="15" customWidth="1"/>
    <col min="4871" max="4871" width="18" style="15" customWidth="1"/>
    <col min="4872" max="4879" width="10.140625" style="15" customWidth="1"/>
    <col min="4880" max="5120" width="9.140625" style="15"/>
    <col min="5121" max="5121" width="5" style="15" customWidth="1"/>
    <col min="5122" max="5122" width="35.42578125" style="15" customWidth="1"/>
    <col min="5123" max="5123" width="10.7109375" style="15" customWidth="1"/>
    <col min="5124" max="5124" width="16.140625" style="15" customWidth="1"/>
    <col min="5125" max="5125" width="16.42578125" style="15" customWidth="1"/>
    <col min="5126" max="5126" width="20.140625" style="15" customWidth="1"/>
    <col min="5127" max="5127" width="18" style="15" customWidth="1"/>
    <col min="5128" max="5135" width="10.140625" style="15" customWidth="1"/>
    <col min="5136" max="5376" width="9.140625" style="15"/>
    <col min="5377" max="5377" width="5" style="15" customWidth="1"/>
    <col min="5378" max="5378" width="35.42578125" style="15" customWidth="1"/>
    <col min="5379" max="5379" width="10.7109375" style="15" customWidth="1"/>
    <col min="5380" max="5380" width="16.140625" style="15" customWidth="1"/>
    <col min="5381" max="5381" width="16.42578125" style="15" customWidth="1"/>
    <col min="5382" max="5382" width="20.140625" style="15" customWidth="1"/>
    <col min="5383" max="5383" width="18" style="15" customWidth="1"/>
    <col min="5384" max="5391" width="10.140625" style="15" customWidth="1"/>
    <col min="5392" max="5632" width="9.140625" style="15"/>
    <col min="5633" max="5633" width="5" style="15" customWidth="1"/>
    <col min="5634" max="5634" width="35.42578125" style="15" customWidth="1"/>
    <col min="5635" max="5635" width="10.7109375" style="15" customWidth="1"/>
    <col min="5636" max="5636" width="16.140625" style="15" customWidth="1"/>
    <col min="5637" max="5637" width="16.42578125" style="15" customWidth="1"/>
    <col min="5638" max="5638" width="20.140625" style="15" customWidth="1"/>
    <col min="5639" max="5639" width="18" style="15" customWidth="1"/>
    <col min="5640" max="5647" width="10.140625" style="15" customWidth="1"/>
    <col min="5648" max="5888" width="9.140625" style="15"/>
    <col min="5889" max="5889" width="5" style="15" customWidth="1"/>
    <col min="5890" max="5890" width="35.42578125" style="15" customWidth="1"/>
    <col min="5891" max="5891" width="10.7109375" style="15" customWidth="1"/>
    <col min="5892" max="5892" width="16.140625" style="15" customWidth="1"/>
    <col min="5893" max="5893" width="16.42578125" style="15" customWidth="1"/>
    <col min="5894" max="5894" width="20.140625" style="15" customWidth="1"/>
    <col min="5895" max="5895" width="18" style="15" customWidth="1"/>
    <col min="5896" max="5903" width="10.140625" style="15" customWidth="1"/>
    <col min="5904" max="6144" width="9.140625" style="15"/>
    <col min="6145" max="6145" width="5" style="15" customWidth="1"/>
    <col min="6146" max="6146" width="35.42578125" style="15" customWidth="1"/>
    <col min="6147" max="6147" width="10.7109375" style="15" customWidth="1"/>
    <col min="6148" max="6148" width="16.140625" style="15" customWidth="1"/>
    <col min="6149" max="6149" width="16.42578125" style="15" customWidth="1"/>
    <col min="6150" max="6150" width="20.140625" style="15" customWidth="1"/>
    <col min="6151" max="6151" width="18" style="15" customWidth="1"/>
    <col min="6152" max="6159" width="10.140625" style="15" customWidth="1"/>
    <col min="6160" max="6400" width="9.140625" style="15"/>
    <col min="6401" max="6401" width="5" style="15" customWidth="1"/>
    <col min="6402" max="6402" width="35.42578125" style="15" customWidth="1"/>
    <col min="6403" max="6403" width="10.7109375" style="15" customWidth="1"/>
    <col min="6404" max="6404" width="16.140625" style="15" customWidth="1"/>
    <col min="6405" max="6405" width="16.42578125" style="15" customWidth="1"/>
    <col min="6406" max="6406" width="20.140625" style="15" customWidth="1"/>
    <col min="6407" max="6407" width="18" style="15" customWidth="1"/>
    <col min="6408" max="6415" width="10.140625" style="15" customWidth="1"/>
    <col min="6416" max="6656" width="9.140625" style="15"/>
    <col min="6657" max="6657" width="5" style="15" customWidth="1"/>
    <col min="6658" max="6658" width="35.42578125" style="15" customWidth="1"/>
    <col min="6659" max="6659" width="10.7109375" style="15" customWidth="1"/>
    <col min="6660" max="6660" width="16.140625" style="15" customWidth="1"/>
    <col min="6661" max="6661" width="16.42578125" style="15" customWidth="1"/>
    <col min="6662" max="6662" width="20.140625" style="15" customWidth="1"/>
    <col min="6663" max="6663" width="18" style="15" customWidth="1"/>
    <col min="6664" max="6671" width="10.140625" style="15" customWidth="1"/>
    <col min="6672" max="6912" width="9.140625" style="15"/>
    <col min="6913" max="6913" width="5" style="15" customWidth="1"/>
    <col min="6914" max="6914" width="35.42578125" style="15" customWidth="1"/>
    <col min="6915" max="6915" width="10.7109375" style="15" customWidth="1"/>
    <col min="6916" max="6916" width="16.140625" style="15" customWidth="1"/>
    <col min="6917" max="6917" width="16.42578125" style="15" customWidth="1"/>
    <col min="6918" max="6918" width="20.140625" style="15" customWidth="1"/>
    <col min="6919" max="6919" width="18" style="15" customWidth="1"/>
    <col min="6920" max="6927" width="10.140625" style="15" customWidth="1"/>
    <col min="6928" max="7168" width="9.140625" style="15"/>
    <col min="7169" max="7169" width="5" style="15" customWidth="1"/>
    <col min="7170" max="7170" width="35.42578125" style="15" customWidth="1"/>
    <col min="7171" max="7171" width="10.7109375" style="15" customWidth="1"/>
    <col min="7172" max="7172" width="16.140625" style="15" customWidth="1"/>
    <col min="7173" max="7173" width="16.42578125" style="15" customWidth="1"/>
    <col min="7174" max="7174" width="20.140625" style="15" customWidth="1"/>
    <col min="7175" max="7175" width="18" style="15" customWidth="1"/>
    <col min="7176" max="7183" width="10.140625" style="15" customWidth="1"/>
    <col min="7184" max="7424" width="9.140625" style="15"/>
    <col min="7425" max="7425" width="5" style="15" customWidth="1"/>
    <col min="7426" max="7426" width="35.42578125" style="15" customWidth="1"/>
    <col min="7427" max="7427" width="10.7109375" style="15" customWidth="1"/>
    <col min="7428" max="7428" width="16.140625" style="15" customWidth="1"/>
    <col min="7429" max="7429" width="16.42578125" style="15" customWidth="1"/>
    <col min="7430" max="7430" width="20.140625" style="15" customWidth="1"/>
    <col min="7431" max="7431" width="18" style="15" customWidth="1"/>
    <col min="7432" max="7439" width="10.140625" style="15" customWidth="1"/>
    <col min="7440" max="7680" width="9.140625" style="15"/>
    <col min="7681" max="7681" width="5" style="15" customWidth="1"/>
    <col min="7682" max="7682" width="35.42578125" style="15" customWidth="1"/>
    <col min="7683" max="7683" width="10.7109375" style="15" customWidth="1"/>
    <col min="7684" max="7684" width="16.140625" style="15" customWidth="1"/>
    <col min="7685" max="7685" width="16.42578125" style="15" customWidth="1"/>
    <col min="7686" max="7686" width="20.140625" style="15" customWidth="1"/>
    <col min="7687" max="7687" width="18" style="15" customWidth="1"/>
    <col min="7688" max="7695" width="10.140625" style="15" customWidth="1"/>
    <col min="7696" max="7936" width="9.140625" style="15"/>
    <col min="7937" max="7937" width="5" style="15" customWidth="1"/>
    <col min="7938" max="7938" width="35.42578125" style="15" customWidth="1"/>
    <col min="7939" max="7939" width="10.7109375" style="15" customWidth="1"/>
    <col min="7940" max="7940" width="16.140625" style="15" customWidth="1"/>
    <col min="7941" max="7941" width="16.42578125" style="15" customWidth="1"/>
    <col min="7942" max="7942" width="20.140625" style="15" customWidth="1"/>
    <col min="7943" max="7943" width="18" style="15" customWidth="1"/>
    <col min="7944" max="7951" width="10.140625" style="15" customWidth="1"/>
    <col min="7952" max="8192" width="9.140625" style="15"/>
    <col min="8193" max="8193" width="5" style="15" customWidth="1"/>
    <col min="8194" max="8194" width="35.42578125" style="15" customWidth="1"/>
    <col min="8195" max="8195" width="10.7109375" style="15" customWidth="1"/>
    <col min="8196" max="8196" width="16.140625" style="15" customWidth="1"/>
    <col min="8197" max="8197" width="16.42578125" style="15" customWidth="1"/>
    <col min="8198" max="8198" width="20.140625" style="15" customWidth="1"/>
    <col min="8199" max="8199" width="18" style="15" customWidth="1"/>
    <col min="8200" max="8207" width="10.140625" style="15" customWidth="1"/>
    <col min="8208" max="8448" width="9.140625" style="15"/>
    <col min="8449" max="8449" width="5" style="15" customWidth="1"/>
    <col min="8450" max="8450" width="35.42578125" style="15" customWidth="1"/>
    <col min="8451" max="8451" width="10.7109375" style="15" customWidth="1"/>
    <col min="8452" max="8452" width="16.140625" style="15" customWidth="1"/>
    <col min="8453" max="8453" width="16.42578125" style="15" customWidth="1"/>
    <col min="8454" max="8454" width="20.140625" style="15" customWidth="1"/>
    <col min="8455" max="8455" width="18" style="15" customWidth="1"/>
    <col min="8456" max="8463" width="10.140625" style="15" customWidth="1"/>
    <col min="8464" max="8704" width="9.140625" style="15"/>
    <col min="8705" max="8705" width="5" style="15" customWidth="1"/>
    <col min="8706" max="8706" width="35.42578125" style="15" customWidth="1"/>
    <col min="8707" max="8707" width="10.7109375" style="15" customWidth="1"/>
    <col min="8708" max="8708" width="16.140625" style="15" customWidth="1"/>
    <col min="8709" max="8709" width="16.42578125" style="15" customWidth="1"/>
    <col min="8710" max="8710" width="20.140625" style="15" customWidth="1"/>
    <col min="8711" max="8711" width="18" style="15" customWidth="1"/>
    <col min="8712" max="8719" width="10.140625" style="15" customWidth="1"/>
    <col min="8720" max="8960" width="9.140625" style="15"/>
    <col min="8961" max="8961" width="5" style="15" customWidth="1"/>
    <col min="8962" max="8962" width="35.42578125" style="15" customWidth="1"/>
    <col min="8963" max="8963" width="10.7109375" style="15" customWidth="1"/>
    <col min="8964" max="8964" width="16.140625" style="15" customWidth="1"/>
    <col min="8965" max="8965" width="16.42578125" style="15" customWidth="1"/>
    <col min="8966" max="8966" width="20.140625" style="15" customWidth="1"/>
    <col min="8967" max="8967" width="18" style="15" customWidth="1"/>
    <col min="8968" max="8975" width="10.140625" style="15" customWidth="1"/>
    <col min="8976" max="9216" width="9.140625" style="15"/>
    <col min="9217" max="9217" width="5" style="15" customWidth="1"/>
    <col min="9218" max="9218" width="35.42578125" style="15" customWidth="1"/>
    <col min="9219" max="9219" width="10.7109375" style="15" customWidth="1"/>
    <col min="9220" max="9220" width="16.140625" style="15" customWidth="1"/>
    <col min="9221" max="9221" width="16.42578125" style="15" customWidth="1"/>
    <col min="9222" max="9222" width="20.140625" style="15" customWidth="1"/>
    <col min="9223" max="9223" width="18" style="15" customWidth="1"/>
    <col min="9224" max="9231" width="10.140625" style="15" customWidth="1"/>
    <col min="9232" max="9472" width="9.140625" style="15"/>
    <col min="9473" max="9473" width="5" style="15" customWidth="1"/>
    <col min="9474" max="9474" width="35.42578125" style="15" customWidth="1"/>
    <col min="9475" max="9475" width="10.7109375" style="15" customWidth="1"/>
    <col min="9476" max="9476" width="16.140625" style="15" customWidth="1"/>
    <col min="9477" max="9477" width="16.42578125" style="15" customWidth="1"/>
    <col min="9478" max="9478" width="20.140625" style="15" customWidth="1"/>
    <col min="9479" max="9479" width="18" style="15" customWidth="1"/>
    <col min="9480" max="9487" width="10.140625" style="15" customWidth="1"/>
    <col min="9488" max="9728" width="9.140625" style="15"/>
    <col min="9729" max="9729" width="5" style="15" customWidth="1"/>
    <col min="9730" max="9730" width="35.42578125" style="15" customWidth="1"/>
    <col min="9731" max="9731" width="10.7109375" style="15" customWidth="1"/>
    <col min="9732" max="9732" width="16.140625" style="15" customWidth="1"/>
    <col min="9733" max="9733" width="16.42578125" style="15" customWidth="1"/>
    <col min="9734" max="9734" width="20.140625" style="15" customWidth="1"/>
    <col min="9735" max="9735" width="18" style="15" customWidth="1"/>
    <col min="9736" max="9743" width="10.140625" style="15" customWidth="1"/>
    <col min="9744" max="9984" width="9.140625" style="15"/>
    <col min="9985" max="9985" width="5" style="15" customWidth="1"/>
    <col min="9986" max="9986" width="35.42578125" style="15" customWidth="1"/>
    <col min="9987" max="9987" width="10.7109375" style="15" customWidth="1"/>
    <col min="9988" max="9988" width="16.140625" style="15" customWidth="1"/>
    <col min="9989" max="9989" width="16.42578125" style="15" customWidth="1"/>
    <col min="9990" max="9990" width="20.140625" style="15" customWidth="1"/>
    <col min="9991" max="9991" width="18" style="15" customWidth="1"/>
    <col min="9992" max="9999" width="10.140625" style="15" customWidth="1"/>
    <col min="10000" max="10240" width="9.140625" style="15"/>
    <col min="10241" max="10241" width="5" style="15" customWidth="1"/>
    <col min="10242" max="10242" width="35.42578125" style="15" customWidth="1"/>
    <col min="10243" max="10243" width="10.7109375" style="15" customWidth="1"/>
    <col min="10244" max="10244" width="16.140625" style="15" customWidth="1"/>
    <col min="10245" max="10245" width="16.42578125" style="15" customWidth="1"/>
    <col min="10246" max="10246" width="20.140625" style="15" customWidth="1"/>
    <col min="10247" max="10247" width="18" style="15" customWidth="1"/>
    <col min="10248" max="10255" width="10.140625" style="15" customWidth="1"/>
    <col min="10256" max="10496" width="9.140625" style="15"/>
    <col min="10497" max="10497" width="5" style="15" customWidth="1"/>
    <col min="10498" max="10498" width="35.42578125" style="15" customWidth="1"/>
    <col min="10499" max="10499" width="10.7109375" style="15" customWidth="1"/>
    <col min="10500" max="10500" width="16.140625" style="15" customWidth="1"/>
    <col min="10501" max="10501" width="16.42578125" style="15" customWidth="1"/>
    <col min="10502" max="10502" width="20.140625" style="15" customWidth="1"/>
    <col min="10503" max="10503" width="18" style="15" customWidth="1"/>
    <col min="10504" max="10511" width="10.140625" style="15" customWidth="1"/>
    <col min="10512" max="10752" width="9.140625" style="15"/>
    <col min="10753" max="10753" width="5" style="15" customWidth="1"/>
    <col min="10754" max="10754" width="35.42578125" style="15" customWidth="1"/>
    <col min="10755" max="10755" width="10.7109375" style="15" customWidth="1"/>
    <col min="10756" max="10756" width="16.140625" style="15" customWidth="1"/>
    <col min="10757" max="10757" width="16.42578125" style="15" customWidth="1"/>
    <col min="10758" max="10758" width="20.140625" style="15" customWidth="1"/>
    <col min="10759" max="10759" width="18" style="15" customWidth="1"/>
    <col min="10760" max="10767" width="10.140625" style="15" customWidth="1"/>
    <col min="10768" max="11008" width="9.140625" style="15"/>
    <col min="11009" max="11009" width="5" style="15" customWidth="1"/>
    <col min="11010" max="11010" width="35.42578125" style="15" customWidth="1"/>
    <col min="11011" max="11011" width="10.7109375" style="15" customWidth="1"/>
    <col min="11012" max="11012" width="16.140625" style="15" customWidth="1"/>
    <col min="11013" max="11013" width="16.42578125" style="15" customWidth="1"/>
    <col min="11014" max="11014" width="20.140625" style="15" customWidth="1"/>
    <col min="11015" max="11015" width="18" style="15" customWidth="1"/>
    <col min="11016" max="11023" width="10.140625" style="15" customWidth="1"/>
    <col min="11024" max="11264" width="9.140625" style="15"/>
    <col min="11265" max="11265" width="5" style="15" customWidth="1"/>
    <col min="11266" max="11266" width="35.42578125" style="15" customWidth="1"/>
    <col min="11267" max="11267" width="10.7109375" style="15" customWidth="1"/>
    <col min="11268" max="11268" width="16.140625" style="15" customWidth="1"/>
    <col min="11269" max="11269" width="16.42578125" style="15" customWidth="1"/>
    <col min="11270" max="11270" width="20.140625" style="15" customWidth="1"/>
    <col min="11271" max="11271" width="18" style="15" customWidth="1"/>
    <col min="11272" max="11279" width="10.140625" style="15" customWidth="1"/>
    <col min="11280" max="11520" width="9.140625" style="15"/>
    <col min="11521" max="11521" width="5" style="15" customWidth="1"/>
    <col min="11522" max="11522" width="35.42578125" style="15" customWidth="1"/>
    <col min="11523" max="11523" width="10.7109375" style="15" customWidth="1"/>
    <col min="11524" max="11524" width="16.140625" style="15" customWidth="1"/>
    <col min="11525" max="11525" width="16.42578125" style="15" customWidth="1"/>
    <col min="11526" max="11526" width="20.140625" style="15" customWidth="1"/>
    <col min="11527" max="11527" width="18" style="15" customWidth="1"/>
    <col min="11528" max="11535" width="10.140625" style="15" customWidth="1"/>
    <col min="11536" max="11776" width="9.140625" style="15"/>
    <col min="11777" max="11777" width="5" style="15" customWidth="1"/>
    <col min="11778" max="11778" width="35.42578125" style="15" customWidth="1"/>
    <col min="11779" max="11779" width="10.7109375" style="15" customWidth="1"/>
    <col min="11780" max="11780" width="16.140625" style="15" customWidth="1"/>
    <col min="11781" max="11781" width="16.42578125" style="15" customWidth="1"/>
    <col min="11782" max="11782" width="20.140625" style="15" customWidth="1"/>
    <col min="11783" max="11783" width="18" style="15" customWidth="1"/>
    <col min="11784" max="11791" width="10.140625" style="15" customWidth="1"/>
    <col min="11792" max="12032" width="9.140625" style="15"/>
    <col min="12033" max="12033" width="5" style="15" customWidth="1"/>
    <col min="12034" max="12034" width="35.42578125" style="15" customWidth="1"/>
    <col min="12035" max="12035" width="10.7109375" style="15" customWidth="1"/>
    <col min="12036" max="12036" width="16.140625" style="15" customWidth="1"/>
    <col min="12037" max="12037" width="16.42578125" style="15" customWidth="1"/>
    <col min="12038" max="12038" width="20.140625" style="15" customWidth="1"/>
    <col min="12039" max="12039" width="18" style="15" customWidth="1"/>
    <col min="12040" max="12047" width="10.140625" style="15" customWidth="1"/>
    <col min="12048" max="12288" width="9.140625" style="15"/>
    <col min="12289" max="12289" width="5" style="15" customWidth="1"/>
    <col min="12290" max="12290" width="35.42578125" style="15" customWidth="1"/>
    <col min="12291" max="12291" width="10.7109375" style="15" customWidth="1"/>
    <col min="12292" max="12292" width="16.140625" style="15" customWidth="1"/>
    <col min="12293" max="12293" width="16.42578125" style="15" customWidth="1"/>
    <col min="12294" max="12294" width="20.140625" style="15" customWidth="1"/>
    <col min="12295" max="12295" width="18" style="15" customWidth="1"/>
    <col min="12296" max="12303" width="10.140625" style="15" customWidth="1"/>
    <col min="12304" max="12544" width="9.140625" style="15"/>
    <col min="12545" max="12545" width="5" style="15" customWidth="1"/>
    <col min="12546" max="12546" width="35.42578125" style="15" customWidth="1"/>
    <col min="12547" max="12547" width="10.7109375" style="15" customWidth="1"/>
    <col min="12548" max="12548" width="16.140625" style="15" customWidth="1"/>
    <col min="12549" max="12549" width="16.42578125" style="15" customWidth="1"/>
    <col min="12550" max="12550" width="20.140625" style="15" customWidth="1"/>
    <col min="12551" max="12551" width="18" style="15" customWidth="1"/>
    <col min="12552" max="12559" width="10.140625" style="15" customWidth="1"/>
    <col min="12560" max="12800" width="9.140625" style="15"/>
    <col min="12801" max="12801" width="5" style="15" customWidth="1"/>
    <col min="12802" max="12802" width="35.42578125" style="15" customWidth="1"/>
    <col min="12803" max="12803" width="10.7109375" style="15" customWidth="1"/>
    <col min="12804" max="12804" width="16.140625" style="15" customWidth="1"/>
    <col min="12805" max="12805" width="16.42578125" style="15" customWidth="1"/>
    <col min="12806" max="12806" width="20.140625" style="15" customWidth="1"/>
    <col min="12807" max="12807" width="18" style="15" customWidth="1"/>
    <col min="12808" max="12815" width="10.140625" style="15" customWidth="1"/>
    <col min="12816" max="13056" width="9.140625" style="15"/>
    <col min="13057" max="13057" width="5" style="15" customWidth="1"/>
    <col min="13058" max="13058" width="35.42578125" style="15" customWidth="1"/>
    <col min="13059" max="13059" width="10.7109375" style="15" customWidth="1"/>
    <col min="13060" max="13060" width="16.140625" style="15" customWidth="1"/>
    <col min="13061" max="13061" width="16.42578125" style="15" customWidth="1"/>
    <col min="13062" max="13062" width="20.140625" style="15" customWidth="1"/>
    <col min="13063" max="13063" width="18" style="15" customWidth="1"/>
    <col min="13064" max="13071" width="10.140625" style="15" customWidth="1"/>
    <col min="13072" max="13312" width="9.140625" style="15"/>
    <col min="13313" max="13313" width="5" style="15" customWidth="1"/>
    <col min="13314" max="13314" width="35.42578125" style="15" customWidth="1"/>
    <col min="13315" max="13315" width="10.7109375" style="15" customWidth="1"/>
    <col min="13316" max="13316" width="16.140625" style="15" customWidth="1"/>
    <col min="13317" max="13317" width="16.42578125" style="15" customWidth="1"/>
    <col min="13318" max="13318" width="20.140625" style="15" customWidth="1"/>
    <col min="13319" max="13319" width="18" style="15" customWidth="1"/>
    <col min="13320" max="13327" width="10.140625" style="15" customWidth="1"/>
    <col min="13328" max="13568" width="9.140625" style="15"/>
    <col min="13569" max="13569" width="5" style="15" customWidth="1"/>
    <col min="13570" max="13570" width="35.42578125" style="15" customWidth="1"/>
    <col min="13571" max="13571" width="10.7109375" style="15" customWidth="1"/>
    <col min="13572" max="13572" width="16.140625" style="15" customWidth="1"/>
    <col min="13573" max="13573" width="16.42578125" style="15" customWidth="1"/>
    <col min="13574" max="13574" width="20.140625" style="15" customWidth="1"/>
    <col min="13575" max="13575" width="18" style="15" customWidth="1"/>
    <col min="13576" max="13583" width="10.140625" style="15" customWidth="1"/>
    <col min="13584" max="13824" width="9.140625" style="15"/>
    <col min="13825" max="13825" width="5" style="15" customWidth="1"/>
    <col min="13826" max="13826" width="35.42578125" style="15" customWidth="1"/>
    <col min="13827" max="13827" width="10.7109375" style="15" customWidth="1"/>
    <col min="13828" max="13828" width="16.140625" style="15" customWidth="1"/>
    <col min="13829" max="13829" width="16.42578125" style="15" customWidth="1"/>
    <col min="13830" max="13830" width="20.140625" style="15" customWidth="1"/>
    <col min="13831" max="13831" width="18" style="15" customWidth="1"/>
    <col min="13832" max="13839" width="10.140625" style="15" customWidth="1"/>
    <col min="13840" max="14080" width="9.140625" style="15"/>
    <col min="14081" max="14081" width="5" style="15" customWidth="1"/>
    <col min="14082" max="14082" width="35.42578125" style="15" customWidth="1"/>
    <col min="14083" max="14083" width="10.7109375" style="15" customWidth="1"/>
    <col min="14084" max="14084" width="16.140625" style="15" customWidth="1"/>
    <col min="14085" max="14085" width="16.42578125" style="15" customWidth="1"/>
    <col min="14086" max="14086" width="20.140625" style="15" customWidth="1"/>
    <col min="14087" max="14087" width="18" style="15" customWidth="1"/>
    <col min="14088" max="14095" width="10.140625" style="15" customWidth="1"/>
    <col min="14096" max="14336" width="9.140625" style="15"/>
    <col min="14337" max="14337" width="5" style="15" customWidth="1"/>
    <col min="14338" max="14338" width="35.42578125" style="15" customWidth="1"/>
    <col min="14339" max="14339" width="10.7109375" style="15" customWidth="1"/>
    <col min="14340" max="14340" width="16.140625" style="15" customWidth="1"/>
    <col min="14341" max="14341" width="16.42578125" style="15" customWidth="1"/>
    <col min="14342" max="14342" width="20.140625" style="15" customWidth="1"/>
    <col min="14343" max="14343" width="18" style="15" customWidth="1"/>
    <col min="14344" max="14351" width="10.140625" style="15" customWidth="1"/>
    <col min="14352" max="14592" width="9.140625" style="15"/>
    <col min="14593" max="14593" width="5" style="15" customWidth="1"/>
    <col min="14594" max="14594" width="35.42578125" style="15" customWidth="1"/>
    <col min="14595" max="14595" width="10.7109375" style="15" customWidth="1"/>
    <col min="14596" max="14596" width="16.140625" style="15" customWidth="1"/>
    <col min="14597" max="14597" width="16.42578125" style="15" customWidth="1"/>
    <col min="14598" max="14598" width="20.140625" style="15" customWidth="1"/>
    <col min="14599" max="14599" width="18" style="15" customWidth="1"/>
    <col min="14600" max="14607" width="10.140625" style="15" customWidth="1"/>
    <col min="14608" max="14848" width="9.140625" style="15"/>
    <col min="14849" max="14849" width="5" style="15" customWidth="1"/>
    <col min="14850" max="14850" width="35.42578125" style="15" customWidth="1"/>
    <col min="14851" max="14851" width="10.7109375" style="15" customWidth="1"/>
    <col min="14852" max="14852" width="16.140625" style="15" customWidth="1"/>
    <col min="14853" max="14853" width="16.42578125" style="15" customWidth="1"/>
    <col min="14854" max="14854" width="20.140625" style="15" customWidth="1"/>
    <col min="14855" max="14855" width="18" style="15" customWidth="1"/>
    <col min="14856" max="14863" width="10.140625" style="15" customWidth="1"/>
    <col min="14864" max="15104" width="9.140625" style="15"/>
    <col min="15105" max="15105" width="5" style="15" customWidth="1"/>
    <col min="15106" max="15106" width="35.42578125" style="15" customWidth="1"/>
    <col min="15107" max="15107" width="10.7109375" style="15" customWidth="1"/>
    <col min="15108" max="15108" width="16.140625" style="15" customWidth="1"/>
    <col min="15109" max="15109" width="16.42578125" style="15" customWidth="1"/>
    <col min="15110" max="15110" width="20.140625" style="15" customWidth="1"/>
    <col min="15111" max="15111" width="18" style="15" customWidth="1"/>
    <col min="15112" max="15119" width="10.140625" style="15" customWidth="1"/>
    <col min="15120" max="15360" width="9.140625" style="15"/>
    <col min="15361" max="15361" width="5" style="15" customWidth="1"/>
    <col min="15362" max="15362" width="35.42578125" style="15" customWidth="1"/>
    <col min="15363" max="15363" width="10.7109375" style="15" customWidth="1"/>
    <col min="15364" max="15364" width="16.140625" style="15" customWidth="1"/>
    <col min="15365" max="15365" width="16.42578125" style="15" customWidth="1"/>
    <col min="15366" max="15366" width="20.140625" style="15" customWidth="1"/>
    <col min="15367" max="15367" width="18" style="15" customWidth="1"/>
    <col min="15368" max="15375" width="10.140625" style="15" customWidth="1"/>
    <col min="15376" max="15616" width="9.140625" style="15"/>
    <col min="15617" max="15617" width="5" style="15" customWidth="1"/>
    <col min="15618" max="15618" width="35.42578125" style="15" customWidth="1"/>
    <col min="15619" max="15619" width="10.7109375" style="15" customWidth="1"/>
    <col min="15620" max="15620" width="16.140625" style="15" customWidth="1"/>
    <col min="15621" max="15621" width="16.42578125" style="15" customWidth="1"/>
    <col min="15622" max="15622" width="20.140625" style="15" customWidth="1"/>
    <col min="15623" max="15623" width="18" style="15" customWidth="1"/>
    <col min="15624" max="15631" width="10.140625" style="15" customWidth="1"/>
    <col min="15632" max="15872" width="9.140625" style="15"/>
    <col min="15873" max="15873" width="5" style="15" customWidth="1"/>
    <col min="15874" max="15874" width="35.42578125" style="15" customWidth="1"/>
    <col min="15875" max="15875" width="10.7109375" style="15" customWidth="1"/>
    <col min="15876" max="15876" width="16.140625" style="15" customWidth="1"/>
    <col min="15877" max="15877" width="16.42578125" style="15" customWidth="1"/>
    <col min="15878" max="15878" width="20.140625" style="15" customWidth="1"/>
    <col min="15879" max="15879" width="18" style="15" customWidth="1"/>
    <col min="15880" max="15887" width="10.140625" style="15" customWidth="1"/>
    <col min="15888" max="16128" width="9.140625" style="15"/>
    <col min="16129" max="16129" width="5" style="15" customWidth="1"/>
    <col min="16130" max="16130" width="35.42578125" style="15" customWidth="1"/>
    <col min="16131" max="16131" width="10.7109375" style="15" customWidth="1"/>
    <col min="16132" max="16132" width="16.140625" style="15" customWidth="1"/>
    <col min="16133" max="16133" width="16.42578125" style="15" customWidth="1"/>
    <col min="16134" max="16134" width="20.140625" style="15" customWidth="1"/>
    <col min="16135" max="16135" width="18" style="15" customWidth="1"/>
    <col min="16136" max="16143" width="10.140625" style="15" customWidth="1"/>
    <col min="16144" max="16384" width="9.140625" style="15"/>
  </cols>
  <sheetData>
    <row r="1" spans="1:6" ht="15" customHeight="1" x14ac:dyDescent="0.2">
      <c r="A1" s="16"/>
      <c r="B1" s="16"/>
      <c r="C1" s="16"/>
      <c r="D1" s="16"/>
      <c r="E1" s="16"/>
      <c r="F1" s="17" t="s">
        <v>0</v>
      </c>
    </row>
    <row r="2" spans="1:6" x14ac:dyDescent="0.2">
      <c r="A2" s="16"/>
      <c r="B2" s="16"/>
      <c r="C2" s="16"/>
      <c r="D2" s="17"/>
      <c r="E2" s="17"/>
      <c r="F2" s="17" t="s">
        <v>1</v>
      </c>
    </row>
    <row r="3" spans="1:6" x14ac:dyDescent="0.2">
      <c r="A3" s="16"/>
      <c r="B3" s="16"/>
      <c r="C3" s="16"/>
      <c r="D3" s="14"/>
      <c r="E3" s="14"/>
      <c r="F3" s="14"/>
    </row>
    <row r="4" spans="1:6" x14ac:dyDescent="0.2">
      <c r="A4" s="18" t="s">
        <v>2</v>
      </c>
      <c r="B4" s="19"/>
      <c r="C4" s="20"/>
      <c r="D4" s="20"/>
      <c r="E4" s="13" t="s">
        <v>3</v>
      </c>
      <c r="F4" s="13"/>
    </row>
    <row r="5" spans="1:6" x14ac:dyDescent="0.2">
      <c r="A5" s="21"/>
      <c r="B5" s="22"/>
      <c r="C5" s="20"/>
      <c r="D5" s="20"/>
      <c r="E5" s="12" t="s">
        <v>4</v>
      </c>
      <c r="F5" s="12"/>
    </row>
    <row r="6" spans="1:6" x14ac:dyDescent="0.2">
      <c r="A6" s="21"/>
      <c r="B6" s="22"/>
      <c r="C6" s="20"/>
      <c r="D6" s="20"/>
      <c r="E6" s="12" t="s">
        <v>5</v>
      </c>
      <c r="F6" s="12"/>
    </row>
    <row r="7" spans="1:6" ht="15" x14ac:dyDescent="0.25">
      <c r="A7" s="23" t="s">
        <v>6</v>
      </c>
      <c r="B7" s="24"/>
      <c r="C7" s="25"/>
      <c r="D7" s="25"/>
      <c r="E7" s="25"/>
      <c r="F7" s="26" t="s">
        <v>7</v>
      </c>
    </row>
    <row r="8" spans="1:6" ht="15" customHeight="1" x14ac:dyDescent="0.2">
      <c r="A8" s="27" t="s">
        <v>8</v>
      </c>
      <c r="B8" s="24"/>
      <c r="C8" s="25"/>
      <c r="D8" s="25"/>
      <c r="E8" s="25"/>
      <c r="F8" s="28" t="s">
        <v>9</v>
      </c>
    </row>
    <row r="9" spans="1:6" x14ac:dyDescent="0.2">
      <c r="A9" s="25"/>
      <c r="B9" s="25"/>
      <c r="C9" s="25"/>
      <c r="D9" s="25"/>
      <c r="E9" s="25"/>
      <c r="F9" s="25"/>
    </row>
    <row r="10" spans="1:6" ht="12" customHeight="1" x14ac:dyDescent="0.2">
      <c r="A10" s="29"/>
      <c r="B10" s="30"/>
      <c r="C10" s="16"/>
      <c r="D10" s="16"/>
      <c r="E10" s="16"/>
      <c r="F10" s="28"/>
    </row>
    <row r="11" spans="1:6" ht="5.25" customHeight="1" x14ac:dyDescent="0.2">
      <c r="A11" s="29"/>
      <c r="B11" s="30"/>
      <c r="C11" s="16"/>
      <c r="D11" s="16"/>
      <c r="F11" s="31"/>
    </row>
    <row r="12" spans="1:6" x14ac:dyDescent="0.2">
      <c r="A12" s="16"/>
      <c r="B12" s="16"/>
      <c r="C12" s="16"/>
      <c r="D12" s="16"/>
      <c r="E12" s="16"/>
      <c r="F12" s="16"/>
    </row>
    <row r="13" spans="1:6" x14ac:dyDescent="0.2">
      <c r="A13" s="32"/>
      <c r="B13" s="33"/>
      <c r="C13" s="16"/>
      <c r="D13" s="16"/>
      <c r="E13" s="16"/>
      <c r="F13" s="16"/>
    </row>
    <row r="14" spans="1:6" x14ac:dyDescent="0.2">
      <c r="A14" s="11" t="s">
        <v>10</v>
      </c>
      <c r="B14" s="11"/>
      <c r="C14" s="11"/>
      <c r="D14" s="11"/>
      <c r="E14" s="11"/>
      <c r="F14" s="11"/>
    </row>
    <row r="15" spans="1:6" x14ac:dyDescent="0.2">
      <c r="A15" s="10" t="s">
        <v>11</v>
      </c>
      <c r="B15" s="10"/>
      <c r="C15" s="10"/>
      <c r="D15" s="10"/>
      <c r="E15" s="10"/>
      <c r="F15" s="10"/>
    </row>
    <row r="16" spans="1:6" ht="12.75" customHeight="1" x14ac:dyDescent="0.2">
      <c r="A16" s="34"/>
      <c r="B16" s="35"/>
      <c r="C16" s="36"/>
      <c r="D16" s="36"/>
      <c r="E16" s="37"/>
      <c r="F16" s="37"/>
    </row>
    <row r="17" spans="1:10" ht="48" customHeight="1" x14ac:dyDescent="0.25">
      <c r="A17" s="9" t="s">
        <v>12</v>
      </c>
      <c r="B17" s="9"/>
      <c r="C17" s="9"/>
      <c r="D17" s="9"/>
      <c r="E17" s="9"/>
      <c r="F17" s="9"/>
    </row>
    <row r="18" spans="1:10" ht="12.75" customHeight="1" x14ac:dyDescent="0.2">
      <c r="A18" s="8" t="s">
        <v>13</v>
      </c>
      <c r="B18" s="8"/>
      <c r="C18" s="8"/>
      <c r="D18" s="8"/>
      <c r="E18" s="8"/>
      <c r="F18" s="8"/>
    </row>
    <row r="19" spans="1:10" ht="26.25" customHeight="1" x14ac:dyDescent="0.25">
      <c r="A19" s="38" t="s">
        <v>14</v>
      </c>
      <c r="B19" s="39"/>
      <c r="C19" s="40"/>
      <c r="D19" s="9" t="s">
        <v>15</v>
      </c>
      <c r="E19" s="9"/>
      <c r="F19" s="9"/>
    </row>
    <row r="20" spans="1:10" ht="28.5" customHeight="1" x14ac:dyDescent="0.25">
      <c r="A20" s="7" t="s">
        <v>16</v>
      </c>
      <c r="B20" s="7"/>
      <c r="C20" s="41"/>
      <c r="D20" s="6"/>
      <c r="E20" s="6"/>
      <c r="F20" s="6"/>
    </row>
    <row r="21" spans="1:10" ht="5.25" customHeight="1" x14ac:dyDescent="0.2">
      <c r="A21" s="5"/>
      <c r="B21" s="5"/>
      <c r="C21" s="5"/>
      <c r="D21" s="5"/>
      <c r="E21" s="5"/>
      <c r="F21" s="5"/>
    </row>
    <row r="22" spans="1:10" ht="5.25" customHeight="1" x14ac:dyDescent="0.2">
      <c r="A22" s="42"/>
      <c r="B22" s="42"/>
      <c r="C22" s="42"/>
      <c r="D22" s="42"/>
      <c r="E22" s="42"/>
      <c r="F22" s="42"/>
    </row>
    <row r="23" spans="1:10" ht="5.25" customHeight="1" x14ac:dyDescent="0.2">
      <c r="A23" s="42"/>
      <c r="B23" s="42"/>
      <c r="C23" s="42"/>
      <c r="D23" s="42"/>
      <c r="E23" s="42"/>
      <c r="F23" s="42"/>
    </row>
    <row r="24" spans="1:10" ht="15.75" customHeight="1" x14ac:dyDescent="0.2">
      <c r="A24" s="42" t="s">
        <v>17</v>
      </c>
      <c r="B24" s="42"/>
      <c r="C24" s="42"/>
      <c r="D24" s="42"/>
      <c r="E24" s="42"/>
      <c r="F24" s="42"/>
    </row>
    <row r="25" spans="1:10" ht="15" customHeight="1" x14ac:dyDescent="0.2">
      <c r="A25" s="4" t="s">
        <v>18</v>
      </c>
      <c r="B25" s="4" t="s">
        <v>19</v>
      </c>
      <c r="C25" s="4"/>
      <c r="D25" s="3" t="s">
        <v>20</v>
      </c>
      <c r="E25" s="2" t="s">
        <v>21</v>
      </c>
      <c r="F25" s="2"/>
    </row>
    <row r="26" spans="1:10" ht="12.75" customHeight="1" x14ac:dyDescent="0.2">
      <c r="A26" s="4"/>
      <c r="B26" s="4"/>
      <c r="C26" s="4"/>
      <c r="D26" s="3"/>
      <c r="E26" s="4" t="s">
        <v>22</v>
      </c>
      <c r="F26" s="4" t="s">
        <v>23</v>
      </c>
    </row>
    <row r="27" spans="1:10" ht="12.75" customHeight="1" x14ac:dyDescent="0.2">
      <c r="A27" s="4"/>
      <c r="B27" s="4"/>
      <c r="C27" s="4"/>
      <c r="D27" s="3"/>
      <c r="E27" s="4"/>
      <c r="F27" s="4"/>
    </row>
    <row r="28" spans="1:10" ht="29.25" customHeight="1" x14ac:dyDescent="0.2">
      <c r="A28" s="4"/>
      <c r="B28" s="4"/>
      <c r="C28" s="4"/>
      <c r="D28" s="3"/>
      <c r="E28" s="4"/>
      <c r="F28" s="4"/>
    </row>
    <row r="29" spans="1:10" x14ac:dyDescent="0.2">
      <c r="A29" s="45">
        <v>1</v>
      </c>
      <c r="B29" s="1">
        <v>2</v>
      </c>
      <c r="C29" s="1"/>
      <c r="D29" s="46" t="s">
        <v>24</v>
      </c>
      <c r="E29" s="45">
        <v>4</v>
      </c>
      <c r="F29" s="45">
        <v>5</v>
      </c>
    </row>
    <row r="30" spans="1:10" ht="19.5" customHeight="1" x14ac:dyDescent="0.2">
      <c r="A30" s="45" t="s">
        <v>25</v>
      </c>
      <c r="B30" s="261" t="s">
        <v>26</v>
      </c>
      <c r="C30" s="261"/>
      <c r="D30" s="47"/>
      <c r="E30" s="44"/>
      <c r="F30" s="48"/>
      <c r="G30" s="49"/>
      <c r="H30" s="50"/>
    </row>
    <row r="31" spans="1:10" ht="67.5" customHeight="1" x14ac:dyDescent="0.2">
      <c r="A31" s="45">
        <v>1</v>
      </c>
      <c r="B31" s="262" t="s">
        <v>27</v>
      </c>
      <c r="C31" s="262"/>
      <c r="D31" s="51" t="s">
        <v>28</v>
      </c>
      <c r="E31" s="52"/>
      <c r="F31" s="53">
        <f>'12-01'!J27</f>
        <v>1832631.99</v>
      </c>
      <c r="G31" s="54"/>
      <c r="H31" s="55"/>
      <c r="I31" s="56"/>
      <c r="J31" s="56"/>
    </row>
    <row r="32" spans="1:10" ht="72" customHeight="1" x14ac:dyDescent="0.2">
      <c r="A32" s="52">
        <v>2</v>
      </c>
      <c r="B32" s="262" t="s">
        <v>29</v>
      </c>
      <c r="C32" s="262"/>
      <c r="D32" s="51" t="s">
        <v>30</v>
      </c>
      <c r="E32" s="52"/>
      <c r="F32" s="53">
        <f>'12-02'!AB44</f>
        <v>1936232.53</v>
      </c>
      <c r="G32" s="57"/>
      <c r="H32" s="58">
        <v>3781891.16</v>
      </c>
      <c r="I32" s="59">
        <f>F34-H32</f>
        <v>-13026.64000000013</v>
      </c>
      <c r="J32" s="56"/>
    </row>
    <row r="33" spans="1:15" ht="21.75" customHeight="1" x14ac:dyDescent="0.2">
      <c r="A33" s="44"/>
      <c r="B33" s="261" t="s">
        <v>31</v>
      </c>
      <c r="C33" s="261"/>
      <c r="D33" s="47"/>
      <c r="E33" s="44"/>
      <c r="F33" s="48">
        <f>F32+F31</f>
        <v>3768864.52</v>
      </c>
      <c r="G33" s="59"/>
      <c r="H33" s="60" t="s">
        <v>32</v>
      </c>
      <c r="I33" s="56" t="s">
        <v>33</v>
      </c>
      <c r="J33" s="56"/>
    </row>
    <row r="34" spans="1:15" ht="12.75" customHeight="1" x14ac:dyDescent="0.2">
      <c r="A34" s="43"/>
      <c r="B34" s="263" t="s">
        <v>34</v>
      </c>
      <c r="C34" s="263"/>
      <c r="D34" s="61"/>
      <c r="E34" s="62"/>
      <c r="F34" s="63">
        <f>F33</f>
        <v>3768864.52</v>
      </c>
      <c r="G34" s="56"/>
      <c r="H34" s="60" t="e">
        <f>H33-F34</f>
        <v>#VALUE!</v>
      </c>
      <c r="I34" s="56"/>
      <c r="J34" s="56"/>
    </row>
    <row r="35" spans="1:15" ht="27.75" customHeight="1" x14ac:dyDescent="0.2">
      <c r="A35" s="64"/>
      <c r="B35" s="65"/>
      <c r="C35" s="65"/>
      <c r="D35" s="66"/>
      <c r="E35" s="67"/>
      <c r="F35" s="68"/>
      <c r="G35" s="56"/>
      <c r="H35" s="69"/>
      <c r="I35" s="56"/>
      <c r="J35" s="56"/>
    </row>
    <row r="36" spans="1:15" s="73" customFormat="1" x14ac:dyDescent="0.2">
      <c r="A36" s="70"/>
      <c r="B36" s="264"/>
      <c r="C36" s="264"/>
      <c r="D36" s="264"/>
      <c r="E36" s="264"/>
      <c r="F36" s="264"/>
      <c r="G36" s="71"/>
      <c r="H36" s="72"/>
      <c r="I36" s="71"/>
      <c r="J36" s="71"/>
    </row>
    <row r="37" spans="1:15" ht="31.5" customHeight="1" x14ac:dyDescent="0.2">
      <c r="A37" s="38"/>
      <c r="B37" s="265" t="s">
        <v>35</v>
      </c>
      <c r="C37" s="265"/>
      <c r="D37" s="74"/>
      <c r="E37" s="75"/>
      <c r="F37" s="76"/>
      <c r="G37" s="56"/>
      <c r="H37" s="56"/>
      <c r="I37" s="56"/>
      <c r="J37" s="56"/>
    </row>
    <row r="38" spans="1:15" ht="15" customHeight="1" x14ac:dyDescent="0.2">
      <c r="A38" s="38"/>
      <c r="B38" s="38"/>
      <c r="C38" s="38"/>
      <c r="D38" s="266" t="s">
        <v>36</v>
      </c>
      <c r="E38" s="266"/>
      <c r="F38" s="38"/>
    </row>
    <row r="39" spans="1:15" x14ac:dyDescent="0.2">
      <c r="A39" s="73"/>
      <c r="B39" s="73"/>
      <c r="C39" s="73"/>
      <c r="D39" s="73"/>
      <c r="E39" s="73"/>
      <c r="F39" s="73"/>
    </row>
    <row r="40" spans="1:15" ht="31.5" customHeight="1" x14ac:dyDescent="0.2">
      <c r="A40" s="38"/>
      <c r="B40" s="267" t="s">
        <v>37</v>
      </c>
      <c r="C40" s="267"/>
      <c r="D40" s="74"/>
      <c r="E40" s="75"/>
      <c r="F40" s="76"/>
    </row>
    <row r="41" spans="1:15" ht="15" customHeight="1" x14ac:dyDescent="0.2">
      <c r="A41" s="38"/>
      <c r="B41" s="38"/>
      <c r="C41" s="38"/>
      <c r="D41" s="266" t="s">
        <v>36</v>
      </c>
      <c r="E41" s="266"/>
      <c r="F41" s="38"/>
    </row>
    <row r="42" spans="1:15" s="78" customFormat="1" x14ac:dyDescent="0.2">
      <c r="A42" s="77"/>
      <c r="B42" s="77"/>
      <c r="C42" s="77"/>
      <c r="D42" s="77"/>
      <c r="E42" s="77"/>
      <c r="F42" s="77"/>
      <c r="I42" s="15"/>
      <c r="J42" s="15"/>
      <c r="K42" s="15"/>
      <c r="L42" s="15"/>
      <c r="M42" s="15"/>
      <c r="N42" s="15"/>
      <c r="O42" s="15"/>
    </row>
    <row r="43" spans="1:15" ht="12.75" hidden="1" customHeight="1" x14ac:dyDescent="0.2"/>
    <row r="44" spans="1:15" x14ac:dyDescent="0.2">
      <c r="G44" s="79"/>
    </row>
    <row r="45" spans="1:15" s="78" customFormat="1" x14ac:dyDescent="0.2">
      <c r="A45" s="77"/>
      <c r="B45" s="77"/>
      <c r="C45" s="77"/>
      <c r="D45" s="77"/>
      <c r="E45" s="77"/>
      <c r="F45" s="77"/>
      <c r="I45" s="15"/>
      <c r="J45" s="15"/>
      <c r="K45" s="15"/>
      <c r="L45" s="15"/>
      <c r="M45" s="15"/>
      <c r="N45" s="15"/>
      <c r="O45" s="15"/>
    </row>
    <row r="46" spans="1:15" hidden="1" x14ac:dyDescent="0.2"/>
    <row r="47" spans="1:15" s="78" customFormat="1" x14ac:dyDescent="0.2">
      <c r="A47" s="77"/>
      <c r="B47" s="77"/>
      <c r="C47" s="77"/>
      <c r="D47" s="77"/>
      <c r="E47" s="77"/>
      <c r="F47" s="77"/>
      <c r="I47" s="15"/>
      <c r="J47" s="15"/>
      <c r="K47" s="15"/>
      <c r="L47" s="15"/>
      <c r="M47" s="15"/>
      <c r="N47" s="15"/>
      <c r="O47" s="15"/>
    </row>
    <row r="48" spans="1:15" s="78" customFormat="1" x14ac:dyDescent="0.2">
      <c r="A48" s="77"/>
      <c r="B48" s="77"/>
      <c r="C48" s="77"/>
      <c r="D48" s="77"/>
      <c r="E48" s="77"/>
      <c r="F48" s="77"/>
      <c r="I48" s="15"/>
      <c r="J48" s="15"/>
      <c r="K48" s="15"/>
      <c r="L48" s="15"/>
      <c r="M48" s="15"/>
      <c r="N48" s="15"/>
      <c r="O48" s="15"/>
    </row>
    <row r="52" spans="1:1" x14ac:dyDescent="0.2">
      <c r="A52" s="78"/>
    </row>
    <row r="54" spans="1:1" ht="0.75" customHeight="1" x14ac:dyDescent="0.2"/>
    <row r="57" spans="1:1" ht="1.5" customHeight="1" x14ac:dyDescent="0.2"/>
    <row r="58" spans="1:1" ht="33" customHeight="1" x14ac:dyDescent="0.2"/>
  </sheetData>
  <sheetProtection password="C7A9" sheet="1" objects="1" scenarios="1"/>
  <mergeCells count="29">
    <mergeCell ref="D41:E41"/>
    <mergeCell ref="B34:C34"/>
    <mergeCell ref="B36:F36"/>
    <mergeCell ref="B37:C37"/>
    <mergeCell ref="D38:E38"/>
    <mergeCell ref="B40:C40"/>
    <mergeCell ref="B29:C29"/>
    <mergeCell ref="B30:C30"/>
    <mergeCell ref="B31:C31"/>
    <mergeCell ref="B32:C32"/>
    <mergeCell ref="B33:C33"/>
    <mergeCell ref="A21:F21"/>
    <mergeCell ref="A25:A28"/>
    <mergeCell ref="B25:C28"/>
    <mergeCell ref="D25:D28"/>
    <mergeCell ref="E25:F25"/>
    <mergeCell ref="E26:E28"/>
    <mergeCell ref="F26:F28"/>
    <mergeCell ref="A15:F15"/>
    <mergeCell ref="A17:F17"/>
    <mergeCell ref="A18:F18"/>
    <mergeCell ref="D19:F19"/>
    <mergeCell ref="A20:B20"/>
    <mergeCell ref="D20:F20"/>
    <mergeCell ref="D3:F3"/>
    <mergeCell ref="E4:F4"/>
    <mergeCell ref="E5:F5"/>
    <mergeCell ref="E6:F6"/>
    <mergeCell ref="A14:F14"/>
  </mergeCells>
  <pageMargins left="0.74027777777777803" right="0.39374999999999999" top="0.92986111111111103" bottom="0.49027777777777798" header="0.511811023622047" footer="0.511811023622047"/>
  <pageSetup paperSize="9" scale="9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0"/>
  <sheetViews>
    <sheetView view="pageBreakPreview" topLeftCell="A10" zoomScaleNormal="100" workbookViewId="0">
      <selection activeCell="A24" sqref="A24:I24"/>
    </sheetView>
  </sheetViews>
  <sheetFormatPr defaultColWidth="9.140625" defaultRowHeight="15" outlineLevelRow="1" x14ac:dyDescent="0.25"/>
  <cols>
    <col min="1" max="1" width="17.5703125" style="80" customWidth="1"/>
    <col min="2" max="2" width="17.28515625" style="80" customWidth="1"/>
    <col min="3" max="3" width="17.42578125" style="80" customWidth="1"/>
    <col min="4" max="4" width="21.7109375" style="80" customWidth="1"/>
    <col min="5" max="5" width="17.140625" style="80" customWidth="1"/>
    <col min="6" max="6" width="17.42578125" style="80" customWidth="1"/>
    <col min="7" max="7" width="18.42578125" style="80" customWidth="1"/>
    <col min="8" max="8" width="17.5703125" style="80" customWidth="1"/>
    <col min="9" max="9" width="17.7109375" style="80" customWidth="1"/>
    <col min="10" max="10" width="28.42578125" style="80" customWidth="1"/>
    <col min="11" max="11" width="9.140625" style="80"/>
    <col min="12" max="12" width="22" style="80" customWidth="1"/>
    <col min="13" max="16384" width="9.140625" style="80"/>
  </cols>
  <sheetData>
    <row r="1" spans="1:10" ht="15" customHeight="1" x14ac:dyDescent="0.25">
      <c r="F1" s="268" t="s">
        <v>38</v>
      </c>
      <c r="G1" s="268"/>
      <c r="H1" s="268"/>
      <c r="I1" s="268"/>
      <c r="J1" s="268"/>
    </row>
    <row r="3" spans="1:10" x14ac:dyDescent="0.25">
      <c r="A3" s="82"/>
    </row>
    <row r="4" spans="1:10" x14ac:dyDescent="0.25">
      <c r="A4" s="82"/>
    </row>
    <row r="5" spans="1:10" ht="15" customHeight="1" x14ac:dyDescent="0.3">
      <c r="A5" s="82"/>
      <c r="B5" s="269" t="s">
        <v>39</v>
      </c>
      <c r="C5" s="269"/>
      <c r="D5" s="269"/>
      <c r="E5" s="269"/>
      <c r="F5" s="269"/>
      <c r="G5" s="269"/>
      <c r="H5" s="269"/>
      <c r="I5" s="269"/>
    </row>
    <row r="6" spans="1:10" s="84" customFormat="1" ht="20.25" customHeight="1" x14ac:dyDescent="0.2">
      <c r="A6" s="83"/>
      <c r="B6" s="270" t="s">
        <v>40</v>
      </c>
      <c r="C6" s="270"/>
      <c r="D6" s="270"/>
      <c r="E6" s="270"/>
      <c r="F6" s="270"/>
      <c r="G6" s="270"/>
      <c r="H6" s="270"/>
      <c r="I6" s="270"/>
    </row>
    <row r="7" spans="1:10" s="84" customFormat="1" ht="5.25" customHeight="1" x14ac:dyDescent="0.2">
      <c r="A7" s="83"/>
      <c r="B7" s="85"/>
      <c r="C7" s="85"/>
      <c r="D7" s="85"/>
      <c r="E7" s="85"/>
      <c r="F7" s="85"/>
    </row>
    <row r="8" spans="1:10" s="84" customFormat="1" ht="38.25" customHeight="1" x14ac:dyDescent="0.2">
      <c r="A8" s="83"/>
      <c r="B8" s="271" t="s">
        <v>41</v>
      </c>
      <c r="C8" s="271"/>
      <c r="D8" s="271"/>
      <c r="E8" s="271"/>
      <c r="F8" s="271"/>
      <c r="G8" s="271"/>
      <c r="H8" s="271"/>
      <c r="I8" s="271"/>
    </row>
    <row r="9" spans="1:10" s="84" customFormat="1" ht="18.75" customHeight="1" x14ac:dyDescent="0.2">
      <c r="A9" s="83"/>
      <c r="B9" s="272" t="s">
        <v>42</v>
      </c>
      <c r="C9" s="272"/>
      <c r="D9" s="272"/>
      <c r="E9" s="272"/>
      <c r="F9" s="272"/>
      <c r="G9" s="272"/>
      <c r="H9" s="272"/>
      <c r="I9" s="272"/>
    </row>
    <row r="10" spans="1:10" s="84" customFormat="1" ht="12.75" x14ac:dyDescent="0.2">
      <c r="A10" s="83"/>
      <c r="B10" s="85"/>
      <c r="C10" s="85"/>
      <c r="D10" s="85"/>
      <c r="E10" s="85"/>
      <c r="F10" s="85"/>
    </row>
    <row r="11" spans="1:10" s="84" customFormat="1" ht="17.25" customHeight="1" x14ac:dyDescent="0.2">
      <c r="A11" s="86" t="s">
        <v>43</v>
      </c>
      <c r="C11" s="85"/>
      <c r="D11" s="273"/>
      <c r="E11" s="273"/>
      <c r="F11" s="273"/>
      <c r="G11" s="273"/>
      <c r="H11" s="273"/>
      <c r="I11" s="273"/>
    </row>
    <row r="12" spans="1:10" s="84" customFormat="1" ht="16.5" customHeight="1" x14ac:dyDescent="0.2">
      <c r="A12" s="83"/>
    </row>
    <row r="13" spans="1:10" s="84" customFormat="1" ht="24.75" customHeight="1" x14ac:dyDescent="0.25">
      <c r="A13" s="85" t="s">
        <v>44</v>
      </c>
      <c r="C13" s="87"/>
      <c r="D13" s="274" t="s">
        <v>45</v>
      </c>
      <c r="E13" s="274"/>
      <c r="F13" s="274"/>
      <c r="G13" s="274"/>
      <c r="H13" s="274"/>
      <c r="I13" s="274"/>
    </row>
    <row r="14" spans="1:10" s="84" customFormat="1" ht="24" customHeight="1" x14ac:dyDescent="0.2">
      <c r="A14" s="83"/>
    </row>
    <row r="15" spans="1:10" s="84" customFormat="1" ht="24" customHeight="1" x14ac:dyDescent="0.2">
      <c r="A15" s="83"/>
      <c r="C15" s="88"/>
      <c r="D15" s="88"/>
      <c r="E15" s="88"/>
      <c r="F15" s="88"/>
    </row>
    <row r="16" spans="1:10" s="84" customFormat="1" ht="15" customHeight="1" outlineLevel="1" x14ac:dyDescent="0.2">
      <c r="A16" s="83"/>
      <c r="B16" s="89" t="s">
        <v>46</v>
      </c>
      <c r="C16" s="90">
        <f>J27</f>
        <v>1832631.99</v>
      </c>
      <c r="D16" s="88" t="s">
        <v>47</v>
      </c>
      <c r="E16" s="88"/>
      <c r="F16" s="88"/>
    </row>
    <row r="17" spans="1:12" s="84" customFormat="1" ht="15" customHeight="1" outlineLevel="1" x14ac:dyDescent="0.2">
      <c r="A17" s="83"/>
      <c r="B17" s="89"/>
      <c r="C17" s="88"/>
      <c r="D17" s="88"/>
      <c r="E17" s="88"/>
      <c r="F17" s="88"/>
    </row>
    <row r="19" spans="1:12" x14ac:dyDescent="0.25">
      <c r="A19" s="275" t="s">
        <v>48</v>
      </c>
      <c r="B19" s="275"/>
      <c r="C19" s="275"/>
      <c r="D19" s="275"/>
      <c r="E19" s="275"/>
      <c r="F19" s="275"/>
      <c r="G19" s="275"/>
      <c r="H19" s="275"/>
      <c r="I19" s="275"/>
      <c r="J19" s="275"/>
    </row>
    <row r="20" spans="1:12" x14ac:dyDescent="0.25">
      <c r="A20" s="82"/>
    </row>
    <row r="21" spans="1:12" s="94" customFormat="1" ht="108" customHeight="1" x14ac:dyDescent="0.25">
      <c r="A21" s="91" t="s">
        <v>49</v>
      </c>
      <c r="B21" s="91" t="s">
        <v>50</v>
      </c>
      <c r="C21" s="92" t="s">
        <v>51</v>
      </c>
      <c r="D21" s="91" t="s">
        <v>52</v>
      </c>
      <c r="E21" s="92" t="s">
        <v>53</v>
      </c>
      <c r="F21" s="91" t="s">
        <v>54</v>
      </c>
      <c r="G21" s="92" t="s">
        <v>55</v>
      </c>
      <c r="H21" s="91" t="s">
        <v>56</v>
      </c>
      <c r="I21" s="92" t="s">
        <v>57</v>
      </c>
      <c r="J21" s="92" t="s">
        <v>58</v>
      </c>
      <c r="K21" s="93"/>
    </row>
    <row r="22" spans="1:12" s="82" customFormat="1" x14ac:dyDescent="0.25">
      <c r="A22" s="95">
        <v>1</v>
      </c>
      <c r="B22" s="95">
        <v>2</v>
      </c>
      <c r="C22" s="95">
        <v>3</v>
      </c>
      <c r="D22" s="95">
        <v>4</v>
      </c>
      <c r="E22" s="95">
        <v>5</v>
      </c>
      <c r="F22" s="95">
        <v>6</v>
      </c>
      <c r="G22" s="95">
        <v>7</v>
      </c>
      <c r="H22" s="95">
        <v>8</v>
      </c>
      <c r="I22" s="95">
        <v>9</v>
      </c>
      <c r="J22" s="95">
        <v>10</v>
      </c>
      <c r="K22" s="83"/>
    </row>
    <row r="23" spans="1:12" s="103" customFormat="1" ht="18.75" x14ac:dyDescent="0.3">
      <c r="A23" s="96">
        <v>137200.4</v>
      </c>
      <c r="B23" s="97">
        <f>1972/12/8</f>
        <v>20.541666666666668</v>
      </c>
      <c r="C23" s="96">
        <f>A23/B23</f>
        <v>6679.1269776876261</v>
      </c>
      <c r="D23" s="98">
        <v>0.4</v>
      </c>
      <c r="E23" s="99">
        <v>0.1</v>
      </c>
      <c r="F23" s="96">
        <f>C23*(1+0.1)/0.4</f>
        <v>18367.599188640972</v>
      </c>
      <c r="G23" s="98">
        <f>'прил.1 к 12-01'!D16</f>
        <v>122</v>
      </c>
      <c r="H23" s="98">
        <f>'прил.1 к 12-01'!E16</f>
        <v>6</v>
      </c>
      <c r="I23" s="100">
        <f>'прил.1 к 12-01'!G16</f>
        <v>0.13</v>
      </c>
      <c r="J23" s="101">
        <f>ROUND(F23*G23*H23*I23,2)</f>
        <v>1747860.74</v>
      </c>
      <c r="K23" s="83"/>
      <c r="L23" s="102">
        <v>6478196.3799999999</v>
      </c>
    </row>
    <row r="24" spans="1:12" s="107" customFormat="1" ht="18.75" x14ac:dyDescent="0.3">
      <c r="A24" s="276" t="s">
        <v>59</v>
      </c>
      <c r="B24" s="276"/>
      <c r="C24" s="276"/>
      <c r="D24" s="276"/>
      <c r="E24" s="276"/>
      <c r="F24" s="276"/>
      <c r="G24" s="276"/>
      <c r="H24" s="276"/>
      <c r="I24" s="276"/>
      <c r="J24" s="104">
        <v>1.0485</v>
      </c>
      <c r="K24" s="105"/>
      <c r="L24" s="106">
        <f>L23-Сводная!F33</f>
        <v>2709331.86</v>
      </c>
    </row>
    <row r="25" spans="1:12" s="107" customFormat="1" ht="18.75" x14ac:dyDescent="0.3">
      <c r="A25" s="276" t="s">
        <v>60</v>
      </c>
      <c r="B25" s="276"/>
      <c r="C25" s="276"/>
      <c r="D25" s="276"/>
      <c r="E25" s="276"/>
      <c r="F25" s="276"/>
      <c r="G25" s="276"/>
      <c r="H25" s="276"/>
      <c r="I25" s="276"/>
      <c r="J25" s="108">
        <f>ROUND(J23*J24,2)</f>
        <v>1832631.99</v>
      </c>
      <c r="K25" s="105"/>
    </row>
    <row r="26" spans="1:12" s="103" customFormat="1" ht="18.75" x14ac:dyDescent="0.3">
      <c r="A26" s="277" t="s">
        <v>61</v>
      </c>
      <c r="B26" s="277"/>
      <c r="C26" s="277"/>
      <c r="D26" s="277"/>
      <c r="E26" s="277"/>
      <c r="F26" s="277"/>
      <c r="G26" s="277"/>
      <c r="H26" s="277"/>
      <c r="I26" s="277"/>
      <c r="J26" s="109">
        <v>1</v>
      </c>
      <c r="K26" s="83"/>
    </row>
    <row r="27" spans="1:12" s="110" customFormat="1" ht="18.75" x14ac:dyDescent="0.3">
      <c r="A27" s="278" t="s">
        <v>62</v>
      </c>
      <c r="B27" s="278"/>
      <c r="C27" s="278"/>
      <c r="D27" s="278"/>
      <c r="E27" s="278"/>
      <c r="F27" s="278"/>
      <c r="G27" s="278"/>
      <c r="H27" s="278"/>
      <c r="I27" s="278"/>
      <c r="J27" s="101">
        <f>ROUND(J25*J26,2)</f>
        <v>1832631.99</v>
      </c>
      <c r="K27" s="84"/>
    </row>
    <row r="28" spans="1:12" x14ac:dyDescent="0.25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29" spans="1:12" x14ac:dyDescent="0.25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0" spans="1:12" s="110" customFormat="1" ht="18.75" x14ac:dyDescent="0.3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</row>
    <row r="31" spans="1:12" s="110" customFormat="1" ht="18.75" x14ac:dyDescent="0.3">
      <c r="A31" s="84"/>
      <c r="C31" s="84"/>
      <c r="D31" s="111" t="s">
        <v>63</v>
      </c>
      <c r="E31" s="84" t="s">
        <v>64</v>
      </c>
      <c r="F31" s="84"/>
      <c r="G31" s="84"/>
      <c r="H31" s="84"/>
      <c r="I31" s="84"/>
      <c r="J31" s="84"/>
      <c r="K31" s="84"/>
    </row>
    <row r="32" spans="1:12" s="110" customFormat="1" ht="18.75" x14ac:dyDescent="0.3">
      <c r="A32" s="84"/>
      <c r="B32" s="84"/>
      <c r="C32" s="84"/>
      <c r="D32" s="84"/>
      <c r="E32" s="112" t="s">
        <v>36</v>
      </c>
      <c r="F32" s="84"/>
      <c r="G32" s="84"/>
      <c r="H32" s="84"/>
      <c r="I32" s="84"/>
      <c r="J32" s="84"/>
      <c r="K32" s="84"/>
    </row>
    <row r="33" spans="1:11" s="110" customFormat="1" ht="18.75" x14ac:dyDescent="0.3">
      <c r="A33" s="84"/>
      <c r="B33" s="84"/>
      <c r="C33" s="84"/>
      <c r="D33" s="84"/>
      <c r="E33" s="112"/>
      <c r="F33" s="84"/>
      <c r="G33" s="84"/>
      <c r="H33" s="84"/>
      <c r="I33" s="84"/>
      <c r="J33" s="84"/>
      <c r="K33" s="84"/>
    </row>
    <row r="34" spans="1:11" s="110" customFormat="1" ht="18.75" x14ac:dyDescent="0.3">
      <c r="A34" s="84"/>
      <c r="C34" s="84"/>
      <c r="D34" s="111" t="s">
        <v>65</v>
      </c>
      <c r="E34" s="112" t="s">
        <v>64</v>
      </c>
      <c r="F34" s="84"/>
      <c r="G34" s="84"/>
      <c r="H34" s="84"/>
      <c r="I34" s="84"/>
      <c r="J34" s="84"/>
      <c r="K34" s="84"/>
    </row>
    <row r="35" spans="1:11" s="110" customFormat="1" ht="18.75" x14ac:dyDescent="0.3">
      <c r="A35" s="84"/>
      <c r="B35" s="84"/>
      <c r="C35" s="84"/>
      <c r="D35" s="84"/>
      <c r="E35" s="112" t="s">
        <v>36</v>
      </c>
      <c r="F35" s="84"/>
      <c r="G35" s="84"/>
      <c r="H35" s="84"/>
      <c r="I35" s="84"/>
      <c r="J35" s="84"/>
      <c r="K35" s="84"/>
    </row>
    <row r="36" spans="1:11" s="110" customFormat="1" ht="18.75" x14ac:dyDescent="0.3">
      <c r="A36" s="84"/>
      <c r="B36" s="84"/>
      <c r="C36" s="84"/>
      <c r="D36" s="84"/>
      <c r="E36" s="112"/>
      <c r="F36" s="84"/>
      <c r="G36" s="84"/>
      <c r="H36" s="84"/>
      <c r="I36" s="84"/>
      <c r="J36" s="84"/>
      <c r="K36" s="84"/>
    </row>
    <row r="37" spans="1:11" x14ac:dyDescent="0.25">
      <c r="A37" s="84"/>
      <c r="B37" s="84"/>
      <c r="C37" s="84"/>
      <c r="D37" s="84"/>
      <c r="E37" s="112"/>
      <c r="F37" s="84"/>
      <c r="G37" s="84"/>
      <c r="H37" s="84"/>
      <c r="I37" s="84"/>
      <c r="J37" s="84"/>
      <c r="K37" s="84"/>
    </row>
    <row r="38" spans="1:11" ht="39" customHeight="1" x14ac:dyDescent="0.25">
      <c r="A38" s="84"/>
      <c r="B38" s="279" t="s">
        <v>37</v>
      </c>
      <c r="C38" s="279"/>
      <c r="D38" s="279"/>
      <c r="E38" s="112" t="s">
        <v>64</v>
      </c>
      <c r="F38" s="84"/>
      <c r="G38" s="84"/>
      <c r="H38" s="84"/>
      <c r="I38" s="84"/>
      <c r="J38" s="84"/>
      <c r="K38" s="84"/>
    </row>
    <row r="39" spans="1:11" x14ac:dyDescent="0.25">
      <c r="A39" s="84"/>
      <c r="B39" s="84"/>
      <c r="C39" s="84"/>
      <c r="D39" s="84"/>
      <c r="E39" s="112" t="s">
        <v>36</v>
      </c>
      <c r="F39" s="84"/>
      <c r="G39" s="84"/>
      <c r="H39" s="84"/>
      <c r="I39" s="84"/>
      <c r="J39" s="84"/>
      <c r="K39" s="84"/>
    </row>
    <row r="40" spans="1:1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</row>
  </sheetData>
  <sheetProtection password="C7A9" sheet="1" objects="1" scenarios="1"/>
  <mergeCells count="13">
    <mergeCell ref="A26:I26"/>
    <mergeCell ref="A27:I27"/>
    <mergeCell ref="B38:D38"/>
    <mergeCell ref="D11:I11"/>
    <mergeCell ref="D13:I13"/>
    <mergeCell ref="A19:J19"/>
    <mergeCell ref="A24:I24"/>
    <mergeCell ref="A25:I25"/>
    <mergeCell ref="F1:J1"/>
    <mergeCell ref="B5:I5"/>
    <mergeCell ref="B6:I6"/>
    <mergeCell ref="B8:I8"/>
    <mergeCell ref="B9:I9"/>
  </mergeCells>
  <pageMargins left="0.70833333333333304" right="0.70833333333333304" top="0.74791666666666701" bottom="0.74791666666666701" header="0.511811023622047" footer="0.511811023622047"/>
  <pageSetup paperSize="9" scale="58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BreakPreview" topLeftCell="A7" zoomScaleNormal="115" workbookViewId="0">
      <selection activeCell="G16" sqref="G16"/>
    </sheetView>
  </sheetViews>
  <sheetFormatPr defaultColWidth="9.140625" defaultRowHeight="15" x14ac:dyDescent="0.25"/>
  <cols>
    <col min="1" max="1" width="9.140625" style="82"/>
    <col min="2" max="2" width="26.28515625" style="80" customWidth="1"/>
    <col min="3" max="3" width="17.85546875" style="82" customWidth="1"/>
    <col min="4" max="4" width="20" style="82" customWidth="1"/>
    <col min="5" max="5" width="17.85546875" style="82" customWidth="1"/>
    <col min="6" max="6" width="17.5703125" style="82" customWidth="1"/>
    <col min="7" max="7" width="22.5703125" style="80" customWidth="1"/>
    <col min="8" max="8" width="14.5703125" style="113" customWidth="1"/>
    <col min="9" max="9" width="22.85546875" style="113" customWidth="1"/>
    <col min="10" max="10" width="29.5703125" style="80" customWidth="1"/>
    <col min="11" max="16384" width="9.140625" style="80"/>
  </cols>
  <sheetData>
    <row r="1" spans="1:9" x14ac:dyDescent="0.25">
      <c r="G1" s="114" t="s">
        <v>66</v>
      </c>
    </row>
    <row r="4" spans="1:9" s="84" customFormat="1" ht="12.75" x14ac:dyDescent="0.2">
      <c r="A4" s="83"/>
      <c r="B4" s="85"/>
      <c r="C4" s="105"/>
      <c r="D4" s="115"/>
      <c r="E4" s="115"/>
      <c r="F4" s="115"/>
      <c r="H4" s="116"/>
      <c r="I4" s="116"/>
    </row>
    <row r="5" spans="1:9" ht="36.75" customHeight="1" x14ac:dyDescent="0.25">
      <c r="A5" s="280" t="s">
        <v>67</v>
      </c>
      <c r="B5" s="280"/>
      <c r="C5" s="280"/>
      <c r="D5" s="280"/>
      <c r="E5" s="280"/>
      <c r="F5" s="280"/>
      <c r="G5" s="280"/>
      <c r="H5" s="117"/>
      <c r="I5" s="118"/>
    </row>
    <row r="6" spans="1:9" ht="15.75" customHeight="1" x14ac:dyDescent="0.25">
      <c r="A6" s="281" t="s">
        <v>68</v>
      </c>
      <c r="B6" s="281"/>
      <c r="C6" s="281"/>
      <c r="D6" s="281"/>
      <c r="E6" s="281"/>
      <c r="F6" s="281"/>
      <c r="G6" s="281"/>
      <c r="H6" s="117"/>
      <c r="I6" s="118"/>
    </row>
    <row r="7" spans="1:9" ht="15" customHeight="1" x14ac:dyDescent="0.25">
      <c r="I7" s="118"/>
    </row>
    <row r="8" spans="1:9" s="122" customFormat="1" ht="122.25" customHeight="1" x14ac:dyDescent="0.25">
      <c r="A8" s="119" t="s">
        <v>69</v>
      </c>
      <c r="B8" s="119" t="s">
        <v>70</v>
      </c>
      <c r="C8" s="119" t="s">
        <v>71</v>
      </c>
      <c r="D8" s="119" t="s">
        <v>72</v>
      </c>
      <c r="E8" s="119" t="s">
        <v>73</v>
      </c>
      <c r="F8" s="119" t="s">
        <v>74</v>
      </c>
      <c r="G8" s="119" t="s">
        <v>75</v>
      </c>
      <c r="H8" s="120"/>
      <c r="I8" s="121"/>
    </row>
    <row r="9" spans="1:9" s="82" customFormat="1" ht="13.5" customHeight="1" x14ac:dyDescent="0.25">
      <c r="A9" s="123">
        <v>1</v>
      </c>
      <c r="B9" s="123">
        <v>2</v>
      </c>
      <c r="C9" s="123">
        <v>3</v>
      </c>
      <c r="D9" s="123">
        <v>4</v>
      </c>
      <c r="E9" s="124">
        <v>5</v>
      </c>
      <c r="F9" s="125">
        <v>6</v>
      </c>
      <c r="G9" s="123">
        <v>7</v>
      </c>
      <c r="H9" s="126"/>
      <c r="I9" s="126"/>
    </row>
    <row r="10" spans="1:9" ht="33" customHeight="1" x14ac:dyDescent="0.25">
      <c r="A10" s="127">
        <v>1</v>
      </c>
      <c r="B10" s="128" t="s">
        <v>76</v>
      </c>
      <c r="C10" s="127">
        <f>'прил.2 к 12-01'!F21</f>
        <v>4</v>
      </c>
      <c r="D10" s="129" t="s">
        <v>77</v>
      </c>
      <c r="E10" s="129">
        <v>1</v>
      </c>
      <c r="F10" s="129">
        <v>1.6</v>
      </c>
      <c r="G10" s="130">
        <f t="shared" ref="G10:G15" si="0">ROUND(C10/$D$16*E10*F10/$E$16,3)</f>
        <v>8.9999999999999993E-3</v>
      </c>
      <c r="H10" s="131"/>
    </row>
    <row r="11" spans="1:9" ht="32.25" customHeight="1" x14ac:dyDescent="0.25">
      <c r="A11" s="127">
        <v>2</v>
      </c>
      <c r="B11" s="128" t="s">
        <v>78</v>
      </c>
      <c r="C11" s="127">
        <f>'прил.2 к 12-01'!G21</f>
        <v>24</v>
      </c>
      <c r="D11" s="129" t="s">
        <v>77</v>
      </c>
      <c r="E11" s="129">
        <v>1</v>
      </c>
      <c r="F11" s="132">
        <v>1</v>
      </c>
      <c r="G11" s="130">
        <f t="shared" si="0"/>
        <v>3.3000000000000002E-2</v>
      </c>
      <c r="H11" s="131"/>
      <c r="I11" s="133"/>
    </row>
    <row r="12" spans="1:9" ht="32.25" customHeight="1" x14ac:dyDescent="0.25">
      <c r="A12" s="127">
        <v>3</v>
      </c>
      <c r="B12" s="128" t="s">
        <v>79</v>
      </c>
      <c r="C12" s="127">
        <f>'прил.2 к 12-01'!H21</f>
        <v>24</v>
      </c>
      <c r="D12" s="129" t="s">
        <v>77</v>
      </c>
      <c r="E12" s="129">
        <v>1</v>
      </c>
      <c r="F12" s="132">
        <v>1</v>
      </c>
      <c r="G12" s="130">
        <f t="shared" si="0"/>
        <v>3.3000000000000002E-2</v>
      </c>
      <c r="H12" s="131"/>
      <c r="I12" s="133"/>
    </row>
    <row r="13" spans="1:9" ht="32.25" customHeight="1" x14ac:dyDescent="0.25">
      <c r="A13" s="127">
        <v>4</v>
      </c>
      <c r="B13" s="128" t="s">
        <v>80</v>
      </c>
      <c r="C13" s="127">
        <f>'прил.2 к 12-01'!I21</f>
        <v>22</v>
      </c>
      <c r="D13" s="129" t="s">
        <v>77</v>
      </c>
      <c r="E13" s="129">
        <v>1</v>
      </c>
      <c r="F13" s="132">
        <v>1</v>
      </c>
      <c r="G13" s="130">
        <f t="shared" si="0"/>
        <v>0.03</v>
      </c>
      <c r="H13" s="131"/>
      <c r="I13" s="133"/>
    </row>
    <row r="14" spans="1:9" ht="32.25" customHeight="1" x14ac:dyDescent="0.25">
      <c r="A14" s="127">
        <v>5</v>
      </c>
      <c r="B14" s="128" t="s">
        <v>81</v>
      </c>
      <c r="C14" s="127">
        <f>'прил.2 к 12-01'!J21</f>
        <v>11</v>
      </c>
      <c r="D14" s="129" t="s">
        <v>77</v>
      </c>
      <c r="E14" s="129">
        <v>1</v>
      </c>
      <c r="F14" s="132">
        <v>0.9</v>
      </c>
      <c r="G14" s="130">
        <f t="shared" si="0"/>
        <v>1.4E-2</v>
      </c>
      <c r="H14" s="131"/>
      <c r="I14" s="133"/>
    </row>
    <row r="15" spans="1:9" ht="32.25" customHeight="1" x14ac:dyDescent="0.25">
      <c r="A15" s="127">
        <v>6</v>
      </c>
      <c r="B15" s="128" t="s">
        <v>82</v>
      </c>
      <c r="C15" s="127">
        <f>'прил.2 к 12-01'!K21</f>
        <v>11</v>
      </c>
      <c r="D15" s="129" t="s">
        <v>77</v>
      </c>
      <c r="E15" s="129">
        <v>1</v>
      </c>
      <c r="F15" s="132">
        <v>0.75</v>
      </c>
      <c r="G15" s="130">
        <f t="shared" si="0"/>
        <v>1.0999999999999999E-2</v>
      </c>
      <c r="H15" s="131"/>
      <c r="I15" s="133"/>
    </row>
    <row r="16" spans="1:9" s="140" customFormat="1" ht="14.25" x14ac:dyDescent="0.2">
      <c r="A16" s="134"/>
      <c r="B16" s="135" t="s">
        <v>83</v>
      </c>
      <c r="C16" s="134">
        <f>SUM(C10:C15)</f>
        <v>96</v>
      </c>
      <c r="D16" s="136">
        <v>122</v>
      </c>
      <c r="E16" s="136">
        <f>SUM(E10:E15)</f>
        <v>6</v>
      </c>
      <c r="F16" s="136"/>
      <c r="G16" s="137">
        <f>SUM(G10:G15)</f>
        <v>0.13</v>
      </c>
      <c r="H16" s="138"/>
      <c r="I16" s="139"/>
    </row>
    <row r="17" spans="1:8" x14ac:dyDescent="0.25">
      <c r="D17" s="141"/>
      <c r="E17" s="141"/>
      <c r="F17" s="141"/>
    </row>
    <row r="18" spans="1:8" x14ac:dyDescent="0.25">
      <c r="B18" s="142" t="s">
        <v>84</v>
      </c>
      <c r="C18" s="143" t="s">
        <v>85</v>
      </c>
    </row>
    <row r="19" spans="1:8" ht="45" x14ac:dyDescent="0.25">
      <c r="B19" s="142" t="s">
        <v>86</v>
      </c>
      <c r="C19" s="82">
        <f>122</f>
        <v>122</v>
      </c>
    </row>
    <row r="20" spans="1:8" ht="14.25" customHeight="1" x14ac:dyDescent="0.25">
      <c r="B20" s="282" t="s">
        <v>87</v>
      </c>
      <c r="C20" s="282"/>
    </row>
    <row r="22" spans="1:8" ht="18.75" x14ac:dyDescent="0.3">
      <c r="A22" s="84" t="s">
        <v>63</v>
      </c>
      <c r="B22" s="84"/>
      <c r="C22" s="110"/>
      <c r="D22" s="84" t="s">
        <v>64</v>
      </c>
      <c r="E22" s="84"/>
    </row>
    <row r="23" spans="1:8" x14ac:dyDescent="0.25">
      <c r="A23" s="84"/>
      <c r="B23" s="84"/>
      <c r="C23" s="84"/>
      <c r="D23" s="112" t="s">
        <v>36</v>
      </c>
      <c r="E23" s="84"/>
    </row>
    <row r="24" spans="1:8" x14ac:dyDescent="0.25">
      <c r="A24" s="84"/>
      <c r="B24" s="84"/>
      <c r="C24" s="84"/>
      <c r="D24" s="112"/>
      <c r="E24" s="84"/>
    </row>
    <row r="25" spans="1:8" ht="18.75" x14ac:dyDescent="0.3">
      <c r="A25" s="84" t="s">
        <v>65</v>
      </c>
      <c r="B25" s="84"/>
      <c r="C25" s="110"/>
      <c r="D25" s="112" t="s">
        <v>64</v>
      </c>
      <c r="E25" s="84"/>
      <c r="H25" s="144"/>
    </row>
    <row r="26" spans="1:8" x14ac:dyDescent="0.25">
      <c r="A26" s="84"/>
      <c r="B26" s="84"/>
      <c r="C26" s="84"/>
      <c r="D26" s="112" t="s">
        <v>36</v>
      </c>
      <c r="E26" s="84"/>
    </row>
  </sheetData>
  <sheetProtection password="C7A9" sheet="1" objects="1" scenarios="1"/>
  <mergeCells count="3">
    <mergeCell ref="A5:G5"/>
    <mergeCell ref="A6:G6"/>
    <mergeCell ref="B20:C20"/>
  </mergeCells>
  <pageMargins left="0.70833333333333304" right="0.70833333333333304" top="0.74791666666666701" bottom="0.74791666666666701" header="0.511811023622047" footer="0.511811023622047"/>
  <pageSetup paperSize="9" scale="7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topLeftCell="A4" zoomScaleNormal="100" workbookViewId="0">
      <selection activeCell="N19" sqref="N19"/>
    </sheetView>
  </sheetViews>
  <sheetFormatPr defaultColWidth="9.140625" defaultRowHeight="15" x14ac:dyDescent="0.25"/>
  <cols>
    <col min="1" max="1" width="9.140625" style="80"/>
    <col min="2" max="2" width="36.28515625" style="80" customWidth="1"/>
    <col min="3" max="3" width="14.7109375" style="145" customWidth="1"/>
    <col min="4" max="4" width="19.42578125" style="80" customWidth="1"/>
    <col min="5" max="5" width="19.7109375" style="82" customWidth="1"/>
    <col min="6" max="6" width="9.140625" style="82"/>
    <col min="7" max="11" width="9.140625" style="145"/>
    <col min="12" max="15" width="9.140625" style="80"/>
    <col min="16" max="16" width="26.42578125" style="80" customWidth="1"/>
    <col min="17" max="16384" width="9.140625" style="80"/>
  </cols>
  <sheetData>
    <row r="1" spans="1:15" x14ac:dyDescent="0.25">
      <c r="M1" s="114" t="s">
        <v>88</v>
      </c>
    </row>
    <row r="2" spans="1:15" x14ac:dyDescent="0.25">
      <c r="M2" s="114"/>
    </row>
    <row r="3" spans="1:15" x14ac:dyDescent="0.25">
      <c r="M3" s="114"/>
    </row>
    <row r="4" spans="1:15" x14ac:dyDescent="0.25">
      <c r="B4" s="140" t="s">
        <v>89</v>
      </c>
      <c r="C4" s="146"/>
    </row>
    <row r="5" spans="1:15" x14ac:dyDescent="0.25">
      <c r="A5" s="80" t="s">
        <v>90</v>
      </c>
      <c r="F5" s="283" t="s">
        <v>91</v>
      </c>
      <c r="G5" s="283"/>
      <c r="H5" s="283"/>
      <c r="I5" s="283"/>
      <c r="J5" s="283"/>
      <c r="K5" s="283"/>
      <c r="L5" s="147"/>
      <c r="M5" s="148"/>
    </row>
    <row r="6" spans="1:15" s="93" customFormat="1" ht="44.25" customHeight="1" x14ac:dyDescent="0.25">
      <c r="A6" s="149" t="s">
        <v>92</v>
      </c>
      <c r="B6" s="150" t="s">
        <v>93</v>
      </c>
      <c r="C6" s="151" t="s">
        <v>94</v>
      </c>
      <c r="D6" s="152" t="s">
        <v>95</v>
      </c>
      <c r="E6" s="153" t="s">
        <v>96</v>
      </c>
      <c r="F6" s="154" t="s">
        <v>97</v>
      </c>
      <c r="G6" s="154" t="s">
        <v>98</v>
      </c>
      <c r="H6" s="154" t="s">
        <v>99</v>
      </c>
      <c r="I6" s="154" t="s">
        <v>100</v>
      </c>
      <c r="J6" s="154" t="s">
        <v>101</v>
      </c>
      <c r="K6" s="154" t="s">
        <v>102</v>
      </c>
      <c r="L6" s="154" t="s">
        <v>103</v>
      </c>
      <c r="M6" s="154" t="s">
        <v>104</v>
      </c>
      <c r="O6" s="155"/>
    </row>
    <row r="7" spans="1:15" s="93" customFormat="1" ht="11.25" customHeight="1" x14ac:dyDescent="0.25">
      <c r="A7" s="156">
        <v>1</v>
      </c>
      <c r="B7" s="157">
        <f t="shared" ref="B7:M7" si="0">A7+1</f>
        <v>2</v>
      </c>
      <c r="C7" s="157">
        <f t="shared" si="0"/>
        <v>3</v>
      </c>
      <c r="D7" s="157">
        <f t="shared" si="0"/>
        <v>4</v>
      </c>
      <c r="E7" s="157">
        <f t="shared" si="0"/>
        <v>5</v>
      </c>
      <c r="F7" s="157">
        <f t="shared" si="0"/>
        <v>6</v>
      </c>
      <c r="G7" s="157">
        <f t="shared" si="0"/>
        <v>7</v>
      </c>
      <c r="H7" s="157">
        <f t="shared" si="0"/>
        <v>8</v>
      </c>
      <c r="I7" s="157">
        <f t="shared" si="0"/>
        <v>9</v>
      </c>
      <c r="J7" s="157">
        <f t="shared" si="0"/>
        <v>10</v>
      </c>
      <c r="K7" s="158">
        <f t="shared" si="0"/>
        <v>11</v>
      </c>
      <c r="L7" s="158">
        <f t="shared" si="0"/>
        <v>12</v>
      </c>
      <c r="M7" s="157">
        <f t="shared" si="0"/>
        <v>13</v>
      </c>
    </row>
    <row r="8" spans="1:15" s="93" customFormat="1" ht="11.25" customHeight="1" x14ac:dyDescent="0.25">
      <c r="A8" s="159">
        <v>1</v>
      </c>
      <c r="B8" s="160" t="s">
        <v>105</v>
      </c>
      <c r="C8" s="161"/>
      <c r="D8" s="161"/>
      <c r="E8" s="284">
        <v>1</v>
      </c>
      <c r="F8" s="285">
        <v>1</v>
      </c>
      <c r="G8" s="162"/>
      <c r="H8" s="163"/>
      <c r="I8" s="163"/>
      <c r="J8" s="163"/>
      <c r="K8" s="164"/>
      <c r="L8" s="165"/>
      <c r="M8" s="165"/>
      <c r="O8" s="166"/>
    </row>
    <row r="9" spans="1:15" s="93" customFormat="1" ht="24" customHeight="1" x14ac:dyDescent="0.25">
      <c r="A9" s="163">
        <v>11</v>
      </c>
      <c r="B9" s="167" t="s">
        <v>106</v>
      </c>
      <c r="C9" s="168">
        <v>10257.1</v>
      </c>
      <c r="D9" s="169"/>
      <c r="E9" s="284"/>
      <c r="F9" s="285"/>
      <c r="G9" s="162"/>
      <c r="H9" s="163"/>
      <c r="I9" s="163"/>
      <c r="J9" s="163"/>
      <c r="K9" s="164"/>
      <c r="L9" s="165"/>
      <c r="M9" s="165"/>
    </row>
    <row r="10" spans="1:15" s="84" customFormat="1" ht="15" customHeight="1" x14ac:dyDescent="0.2">
      <c r="A10" s="170">
        <v>1</v>
      </c>
      <c r="B10" s="171" t="s">
        <v>107</v>
      </c>
      <c r="C10" s="172"/>
      <c r="D10" s="173"/>
      <c r="E10" s="174"/>
      <c r="F10" s="175"/>
      <c r="G10" s="176"/>
      <c r="H10" s="177"/>
      <c r="I10" s="177"/>
      <c r="J10" s="177"/>
      <c r="K10" s="178"/>
      <c r="L10" s="179"/>
      <c r="M10" s="179"/>
    </row>
    <row r="11" spans="1:15" s="84" customFormat="1" ht="15.75" customHeight="1" x14ac:dyDescent="0.2">
      <c r="A11" s="180"/>
      <c r="B11" s="181" t="s">
        <v>108</v>
      </c>
      <c r="C11" s="182"/>
      <c r="D11" s="183"/>
      <c r="E11" s="286">
        <f>F11+G11+H11+J11+K11+I18</f>
        <v>75</v>
      </c>
      <c r="F11" s="286">
        <v>1</v>
      </c>
      <c r="G11" s="287">
        <v>17</v>
      </c>
      <c r="H11" s="288">
        <v>17</v>
      </c>
      <c r="I11" s="184"/>
      <c r="J11" s="288">
        <v>11</v>
      </c>
      <c r="K11" s="288">
        <v>11</v>
      </c>
      <c r="L11" s="179"/>
      <c r="M11" s="179"/>
    </row>
    <row r="12" spans="1:15" s="84" customFormat="1" ht="30.75" customHeight="1" x14ac:dyDescent="0.2">
      <c r="A12" s="185"/>
      <c r="B12" s="186" t="s">
        <v>109</v>
      </c>
      <c r="C12" s="187"/>
      <c r="D12" s="188"/>
      <c r="E12" s="286"/>
      <c r="F12" s="286"/>
      <c r="G12" s="286"/>
      <c r="H12" s="288"/>
      <c r="I12" s="184"/>
      <c r="J12" s="288"/>
      <c r="K12" s="288"/>
      <c r="L12" s="179"/>
      <c r="M12" s="179"/>
    </row>
    <row r="13" spans="1:15" s="84" customFormat="1" ht="16.5" customHeight="1" x14ac:dyDescent="0.2">
      <c r="A13" s="185"/>
      <c r="B13" s="186" t="s">
        <v>110</v>
      </c>
      <c r="C13" s="187"/>
      <c r="D13" s="188"/>
      <c r="E13" s="286"/>
      <c r="F13" s="286"/>
      <c r="G13" s="286"/>
      <c r="H13" s="288"/>
      <c r="I13" s="184"/>
      <c r="J13" s="288"/>
      <c r="K13" s="288"/>
      <c r="L13" s="179"/>
      <c r="M13" s="179"/>
    </row>
    <row r="14" spans="1:15" s="84" customFormat="1" ht="16.5" customHeight="1" x14ac:dyDescent="0.2">
      <c r="A14" s="185"/>
      <c r="B14" s="186" t="s">
        <v>111</v>
      </c>
      <c r="C14" s="187"/>
      <c r="D14" s="188"/>
      <c r="E14" s="286"/>
      <c r="F14" s="286"/>
      <c r="G14" s="286"/>
      <c r="H14" s="288"/>
      <c r="I14" s="184"/>
      <c r="J14" s="288"/>
      <c r="K14" s="288"/>
      <c r="L14" s="179"/>
      <c r="M14" s="179"/>
    </row>
    <row r="15" spans="1:15" s="84" customFormat="1" ht="36" customHeight="1" x14ac:dyDescent="0.2">
      <c r="A15" s="185"/>
      <c r="B15" s="186" t="s">
        <v>112</v>
      </c>
      <c r="C15" s="187"/>
      <c r="D15" s="188"/>
      <c r="E15" s="286"/>
      <c r="F15" s="286"/>
      <c r="G15" s="286"/>
      <c r="H15" s="288"/>
      <c r="I15" s="184"/>
      <c r="J15" s="288"/>
      <c r="K15" s="288"/>
      <c r="L15" s="179"/>
      <c r="M15" s="179"/>
    </row>
    <row r="16" spans="1:15" s="84" customFormat="1" ht="14.25" customHeight="1" x14ac:dyDescent="0.2">
      <c r="A16" s="185"/>
      <c r="B16" s="186" t="s">
        <v>113</v>
      </c>
      <c r="C16" s="176"/>
      <c r="D16" s="188"/>
      <c r="E16" s="286"/>
      <c r="F16" s="286"/>
      <c r="G16" s="286"/>
      <c r="H16" s="288"/>
      <c r="I16" s="184"/>
      <c r="J16" s="288"/>
      <c r="K16" s="288"/>
      <c r="L16" s="179"/>
      <c r="M16" s="179"/>
    </row>
    <row r="17" spans="1:14" s="84" customFormat="1" ht="28.5" customHeight="1" x14ac:dyDescent="0.2">
      <c r="A17" s="185"/>
      <c r="B17" s="186" t="s">
        <v>114</v>
      </c>
      <c r="C17" s="187"/>
      <c r="D17" s="188"/>
      <c r="E17" s="286"/>
      <c r="F17" s="286"/>
      <c r="G17" s="286"/>
      <c r="H17" s="288"/>
      <c r="I17" s="184"/>
      <c r="J17" s="288"/>
      <c r="K17" s="288"/>
      <c r="L17" s="179"/>
      <c r="M17" s="179"/>
    </row>
    <row r="18" spans="1:14" s="84" customFormat="1" ht="15" customHeight="1" x14ac:dyDescent="0.2">
      <c r="A18" s="185"/>
      <c r="B18" s="186" t="s">
        <v>115</v>
      </c>
      <c r="C18" s="187"/>
      <c r="D18" s="188"/>
      <c r="E18" s="286"/>
      <c r="F18" s="286"/>
      <c r="G18" s="286"/>
      <c r="H18" s="288"/>
      <c r="I18" s="177">
        <v>18</v>
      </c>
      <c r="J18" s="288"/>
      <c r="K18" s="288"/>
      <c r="L18" s="179"/>
      <c r="M18" s="179"/>
    </row>
    <row r="19" spans="1:14" x14ac:dyDescent="0.25">
      <c r="A19" s="189">
        <v>2</v>
      </c>
      <c r="B19" s="190" t="s">
        <v>116</v>
      </c>
      <c r="C19" s="189"/>
      <c r="D19" s="191"/>
      <c r="E19" s="192">
        <f>F19+G19+H19+I19</f>
        <v>13</v>
      </c>
      <c r="F19" s="127">
        <v>1</v>
      </c>
      <c r="G19" s="189">
        <v>4</v>
      </c>
      <c r="H19" s="189">
        <v>4</v>
      </c>
      <c r="I19" s="189">
        <v>4</v>
      </c>
      <c r="J19" s="189"/>
      <c r="K19" s="192"/>
      <c r="L19" s="193"/>
      <c r="M19" s="193"/>
    </row>
    <row r="20" spans="1:14" s="84" customFormat="1" ht="69" customHeight="1" x14ac:dyDescent="0.2">
      <c r="A20" s="185" t="s">
        <v>24</v>
      </c>
      <c r="B20" s="194" t="s">
        <v>117</v>
      </c>
      <c r="C20" s="187"/>
      <c r="D20" s="188"/>
      <c r="E20" s="195">
        <f>F20+G20+H20</f>
        <v>7</v>
      </c>
      <c r="F20" s="176">
        <v>1</v>
      </c>
      <c r="G20" s="196">
        <v>3</v>
      </c>
      <c r="H20" s="197">
        <v>3</v>
      </c>
      <c r="I20" s="197"/>
      <c r="J20" s="197"/>
      <c r="K20" s="170"/>
      <c r="L20" s="179"/>
      <c r="M20" s="179"/>
    </row>
    <row r="21" spans="1:14" s="140" customFormat="1" ht="14.25" x14ac:dyDescent="0.2">
      <c r="A21" s="198"/>
      <c r="B21" s="198" t="s">
        <v>62</v>
      </c>
      <c r="C21" s="199"/>
      <c r="D21" s="198"/>
      <c r="E21" s="200">
        <f t="shared" ref="E21:M21" si="1">SUM(E8:E20)</f>
        <v>96</v>
      </c>
      <c r="F21" s="200">
        <f t="shared" si="1"/>
        <v>4</v>
      </c>
      <c r="G21" s="200">
        <f t="shared" si="1"/>
        <v>24</v>
      </c>
      <c r="H21" s="200">
        <f t="shared" si="1"/>
        <v>24</v>
      </c>
      <c r="I21" s="200">
        <f t="shared" si="1"/>
        <v>22</v>
      </c>
      <c r="J21" s="200">
        <f t="shared" si="1"/>
        <v>11</v>
      </c>
      <c r="K21" s="200">
        <f t="shared" si="1"/>
        <v>11</v>
      </c>
      <c r="L21" s="200">
        <f t="shared" si="1"/>
        <v>0</v>
      </c>
      <c r="M21" s="200">
        <f t="shared" si="1"/>
        <v>0</v>
      </c>
      <c r="N21" s="201"/>
    </row>
    <row r="24" spans="1:14" ht="18.75" x14ac:dyDescent="0.3">
      <c r="A24" s="84" t="s">
        <v>63</v>
      </c>
      <c r="B24" s="84"/>
      <c r="C24" s="110"/>
      <c r="D24" s="84" t="s">
        <v>64</v>
      </c>
      <c r="E24" s="84"/>
    </row>
    <row r="25" spans="1:14" x14ac:dyDescent="0.25">
      <c r="A25" s="84"/>
      <c r="B25" s="84"/>
      <c r="C25" s="84"/>
      <c r="D25" s="112" t="s">
        <v>36</v>
      </c>
      <c r="E25" s="84"/>
    </row>
    <row r="26" spans="1:14" x14ac:dyDescent="0.25">
      <c r="A26" s="84"/>
      <c r="B26" s="84"/>
      <c r="C26" s="84"/>
      <c r="D26" s="112"/>
      <c r="E26" s="84"/>
    </row>
    <row r="27" spans="1:14" ht="18.75" x14ac:dyDescent="0.3">
      <c r="A27" s="84" t="s">
        <v>65</v>
      </c>
      <c r="B27" s="84"/>
      <c r="C27" s="110"/>
      <c r="D27" s="112" t="s">
        <v>64</v>
      </c>
      <c r="E27" s="84"/>
    </row>
    <row r="28" spans="1:14" x14ac:dyDescent="0.25">
      <c r="A28" s="84"/>
      <c r="B28" s="84"/>
      <c r="C28" s="84"/>
      <c r="D28" s="112" t="s">
        <v>36</v>
      </c>
      <c r="E28" s="84"/>
    </row>
  </sheetData>
  <sheetProtection password="C7A9" sheet="1" objects="1" scenarios="1"/>
  <mergeCells count="9">
    <mergeCell ref="F5:K5"/>
    <mergeCell ref="E8:E9"/>
    <mergeCell ref="F8:F9"/>
    <mergeCell ref="E11:E18"/>
    <mergeCell ref="F11:F18"/>
    <mergeCell ref="G11:G18"/>
    <mergeCell ref="H11:H18"/>
    <mergeCell ref="J11:J18"/>
    <mergeCell ref="K11:K18"/>
  </mergeCells>
  <pageMargins left="0.70833333333333304" right="0.70833333333333304" top="0.74791666666666701" bottom="0.74791666666666701" header="0.511811023622047" footer="0.511811023622047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WI67"/>
  <sheetViews>
    <sheetView tabSelected="1" view="pageBreakPreview" topLeftCell="A16" zoomScaleNormal="100" workbookViewId="0">
      <selection activeCell="R42" sqref="R42:T42"/>
    </sheetView>
  </sheetViews>
  <sheetFormatPr defaultColWidth="9.140625" defaultRowHeight="12.75" x14ac:dyDescent="0.2"/>
  <cols>
    <col min="1" max="1" width="4.5703125" style="202" customWidth="1"/>
    <col min="2" max="2" width="6.7109375" style="202" customWidth="1"/>
    <col min="3" max="3" width="2.7109375" style="202" customWidth="1"/>
    <col min="4" max="4" width="5.140625" style="202" customWidth="1"/>
    <col min="5" max="5" width="9.42578125" style="202" customWidth="1"/>
    <col min="6" max="6" width="0.140625" style="202" hidden="1" customWidth="1"/>
    <col min="7" max="7" width="6.85546875" style="202" customWidth="1"/>
    <col min="8" max="8" width="7.140625" style="202" customWidth="1"/>
    <col min="9" max="9" width="4.5703125" style="202" customWidth="1"/>
    <col min="10" max="10" width="5.85546875" style="202" customWidth="1"/>
    <col min="11" max="11" width="20.85546875" style="202" customWidth="1"/>
    <col min="12" max="12" width="11" style="202" customWidth="1"/>
    <col min="13" max="13" width="12" style="202" customWidth="1"/>
    <col min="14" max="14" width="10.7109375" style="202" customWidth="1"/>
    <col min="15" max="15" width="12.5703125" style="202" customWidth="1"/>
    <col min="16" max="16" width="12" style="202" customWidth="1"/>
    <col min="17" max="17" width="10.28515625" style="202" customWidth="1"/>
    <col min="18" max="19" width="4.5703125" style="202" customWidth="1"/>
    <col min="20" max="20" width="13.42578125" style="202" customWidth="1"/>
    <col min="21" max="21" width="10.7109375" style="202" hidden="1" customWidth="1"/>
    <col min="22" max="27" width="11.5703125" style="202" hidden="1" customWidth="1"/>
    <col min="28" max="28" width="45.85546875" style="202" customWidth="1"/>
    <col min="29" max="29" width="14.28515625" style="202" customWidth="1"/>
    <col min="30" max="31" width="9.140625" style="202"/>
    <col min="32" max="32" width="14.7109375" style="202" customWidth="1"/>
    <col min="33" max="256" width="9.140625" style="202"/>
    <col min="257" max="257" width="4.5703125" style="202" customWidth="1"/>
    <col min="258" max="258" width="6.7109375" style="202" customWidth="1"/>
    <col min="259" max="259" width="2.7109375" style="202" customWidth="1"/>
    <col min="260" max="260" width="3.5703125" style="202" customWidth="1"/>
    <col min="261" max="261" width="9.42578125" style="202" customWidth="1"/>
    <col min="262" max="262" width="11.5703125" style="202" hidden="1" customWidth="1"/>
    <col min="263" max="263" width="6.85546875" style="202" customWidth="1"/>
    <col min="264" max="264" width="7.140625" style="202" customWidth="1"/>
    <col min="265" max="265" width="4.5703125" style="202" customWidth="1"/>
    <col min="266" max="267" width="5.85546875" style="202" customWidth="1"/>
    <col min="268" max="273" width="7.28515625" style="202" customWidth="1"/>
    <col min="274" max="276" width="4.5703125" style="202" customWidth="1"/>
    <col min="277" max="283" width="11.5703125" style="202" hidden="1" customWidth="1"/>
    <col min="284" max="284" width="9.140625" style="202"/>
    <col min="285" max="285" width="14.28515625" style="202" customWidth="1"/>
    <col min="286" max="287" width="9.140625" style="202"/>
    <col min="288" max="288" width="14.7109375" style="202" customWidth="1"/>
    <col min="289" max="512" width="9.140625" style="202"/>
    <col min="513" max="513" width="4.5703125" style="202" customWidth="1"/>
    <col min="514" max="514" width="6.7109375" style="202" customWidth="1"/>
    <col min="515" max="515" width="2.7109375" style="202" customWidth="1"/>
    <col min="516" max="516" width="3.5703125" style="202" customWidth="1"/>
    <col min="517" max="517" width="9.42578125" style="202" customWidth="1"/>
    <col min="518" max="518" width="11.5703125" style="202" hidden="1" customWidth="1"/>
    <col min="519" max="519" width="6.85546875" style="202" customWidth="1"/>
    <col min="520" max="520" width="7.140625" style="202" customWidth="1"/>
    <col min="521" max="521" width="4.5703125" style="202" customWidth="1"/>
    <col min="522" max="523" width="5.85546875" style="202" customWidth="1"/>
    <col min="524" max="529" width="7.28515625" style="202" customWidth="1"/>
    <col min="530" max="532" width="4.5703125" style="202" customWidth="1"/>
    <col min="533" max="539" width="11.5703125" style="202" hidden="1" customWidth="1"/>
    <col min="540" max="540" width="9.140625" style="202"/>
    <col min="541" max="541" width="14.28515625" style="202" customWidth="1"/>
    <col min="542" max="543" width="9.140625" style="202"/>
    <col min="544" max="544" width="14.7109375" style="202" customWidth="1"/>
    <col min="545" max="768" width="9.140625" style="202"/>
    <col min="769" max="769" width="4.5703125" style="202" customWidth="1"/>
    <col min="770" max="770" width="6.7109375" style="202" customWidth="1"/>
    <col min="771" max="771" width="2.7109375" style="202" customWidth="1"/>
    <col min="772" max="772" width="3.5703125" style="202" customWidth="1"/>
    <col min="773" max="773" width="9.42578125" style="202" customWidth="1"/>
    <col min="774" max="774" width="11.5703125" style="202" hidden="1" customWidth="1"/>
    <col min="775" max="775" width="6.85546875" style="202" customWidth="1"/>
    <col min="776" max="776" width="7.140625" style="202" customWidth="1"/>
    <col min="777" max="777" width="4.5703125" style="202" customWidth="1"/>
    <col min="778" max="779" width="5.85546875" style="202" customWidth="1"/>
    <col min="780" max="785" width="7.28515625" style="202" customWidth="1"/>
    <col min="786" max="788" width="4.5703125" style="202" customWidth="1"/>
    <col min="789" max="795" width="11.5703125" style="202" hidden="1" customWidth="1"/>
    <col min="796" max="796" width="9.140625" style="202"/>
    <col min="797" max="797" width="14.28515625" style="202" customWidth="1"/>
    <col min="798" max="799" width="9.140625" style="202"/>
    <col min="800" max="800" width="14.7109375" style="202" customWidth="1"/>
    <col min="801" max="1024" width="9.140625" style="202"/>
    <col min="1025" max="1025" width="4.5703125" style="202" customWidth="1"/>
    <col min="1026" max="1026" width="6.7109375" style="202" customWidth="1"/>
    <col min="1027" max="1027" width="2.7109375" style="202" customWidth="1"/>
    <col min="1028" max="1028" width="3.5703125" style="202" customWidth="1"/>
    <col min="1029" max="1029" width="9.42578125" style="202" customWidth="1"/>
    <col min="1030" max="1030" width="11.5703125" style="202" hidden="1" customWidth="1"/>
    <col min="1031" max="1031" width="6.85546875" style="202" customWidth="1"/>
    <col min="1032" max="1032" width="7.140625" style="202" customWidth="1"/>
    <col min="1033" max="1033" width="4.5703125" style="202" customWidth="1"/>
    <col min="1034" max="1035" width="5.85546875" style="202" customWidth="1"/>
    <col min="1036" max="1041" width="7.28515625" style="202" customWidth="1"/>
    <col min="1042" max="1044" width="4.5703125" style="202" customWidth="1"/>
    <col min="1045" max="1051" width="11.5703125" style="202" hidden="1" customWidth="1"/>
    <col min="1052" max="1052" width="9.140625" style="202"/>
    <col min="1053" max="1053" width="14.28515625" style="202" customWidth="1"/>
    <col min="1054" max="1055" width="9.140625" style="202"/>
    <col min="1056" max="1056" width="14.7109375" style="202" customWidth="1"/>
    <col min="1057" max="1280" width="9.140625" style="202"/>
    <col min="1281" max="1281" width="4.5703125" style="202" customWidth="1"/>
    <col min="1282" max="1282" width="6.7109375" style="202" customWidth="1"/>
    <col min="1283" max="1283" width="2.7109375" style="202" customWidth="1"/>
    <col min="1284" max="1284" width="3.5703125" style="202" customWidth="1"/>
    <col min="1285" max="1285" width="9.42578125" style="202" customWidth="1"/>
    <col min="1286" max="1286" width="11.5703125" style="202" hidden="1" customWidth="1"/>
    <col min="1287" max="1287" width="6.85546875" style="202" customWidth="1"/>
    <col min="1288" max="1288" width="7.140625" style="202" customWidth="1"/>
    <col min="1289" max="1289" width="4.5703125" style="202" customWidth="1"/>
    <col min="1290" max="1291" width="5.85546875" style="202" customWidth="1"/>
    <col min="1292" max="1297" width="7.28515625" style="202" customWidth="1"/>
    <col min="1298" max="1300" width="4.5703125" style="202" customWidth="1"/>
    <col min="1301" max="1307" width="11.5703125" style="202" hidden="1" customWidth="1"/>
    <col min="1308" max="1308" width="9.140625" style="202"/>
    <col min="1309" max="1309" width="14.28515625" style="202" customWidth="1"/>
    <col min="1310" max="1311" width="9.140625" style="202"/>
    <col min="1312" max="1312" width="14.7109375" style="202" customWidth="1"/>
    <col min="1313" max="1536" width="9.140625" style="202"/>
    <col min="1537" max="1537" width="4.5703125" style="202" customWidth="1"/>
    <col min="1538" max="1538" width="6.7109375" style="202" customWidth="1"/>
    <col min="1539" max="1539" width="2.7109375" style="202" customWidth="1"/>
    <col min="1540" max="1540" width="3.5703125" style="202" customWidth="1"/>
    <col min="1541" max="1541" width="9.42578125" style="202" customWidth="1"/>
    <col min="1542" max="1542" width="11.5703125" style="202" hidden="1" customWidth="1"/>
    <col min="1543" max="1543" width="6.85546875" style="202" customWidth="1"/>
    <col min="1544" max="1544" width="7.140625" style="202" customWidth="1"/>
    <col min="1545" max="1545" width="4.5703125" style="202" customWidth="1"/>
    <col min="1546" max="1547" width="5.85546875" style="202" customWidth="1"/>
    <col min="1548" max="1553" width="7.28515625" style="202" customWidth="1"/>
    <col min="1554" max="1556" width="4.5703125" style="202" customWidth="1"/>
    <col min="1557" max="1563" width="11.5703125" style="202" hidden="1" customWidth="1"/>
    <col min="1564" max="1564" width="9.140625" style="202"/>
    <col min="1565" max="1565" width="14.28515625" style="202" customWidth="1"/>
    <col min="1566" max="1567" width="9.140625" style="202"/>
    <col min="1568" max="1568" width="14.7109375" style="202" customWidth="1"/>
    <col min="1569" max="1792" width="9.140625" style="202"/>
    <col min="1793" max="1793" width="4.5703125" style="202" customWidth="1"/>
    <col min="1794" max="1794" width="6.7109375" style="202" customWidth="1"/>
    <col min="1795" max="1795" width="2.7109375" style="202" customWidth="1"/>
    <col min="1796" max="1796" width="3.5703125" style="202" customWidth="1"/>
    <col min="1797" max="1797" width="9.42578125" style="202" customWidth="1"/>
    <col min="1798" max="1798" width="11.5703125" style="202" hidden="1" customWidth="1"/>
    <col min="1799" max="1799" width="6.85546875" style="202" customWidth="1"/>
    <col min="1800" max="1800" width="7.140625" style="202" customWidth="1"/>
    <col min="1801" max="1801" width="4.5703125" style="202" customWidth="1"/>
    <col min="1802" max="1803" width="5.85546875" style="202" customWidth="1"/>
    <col min="1804" max="1809" width="7.28515625" style="202" customWidth="1"/>
    <col min="1810" max="1812" width="4.5703125" style="202" customWidth="1"/>
    <col min="1813" max="1819" width="11.5703125" style="202" hidden="1" customWidth="1"/>
    <col min="1820" max="1820" width="9.140625" style="202"/>
    <col min="1821" max="1821" width="14.28515625" style="202" customWidth="1"/>
    <col min="1822" max="1823" width="9.140625" style="202"/>
    <col min="1824" max="1824" width="14.7109375" style="202" customWidth="1"/>
    <col min="1825" max="2048" width="9.140625" style="202"/>
    <col min="2049" max="2049" width="4.5703125" style="202" customWidth="1"/>
    <col min="2050" max="2050" width="6.7109375" style="202" customWidth="1"/>
    <col min="2051" max="2051" width="2.7109375" style="202" customWidth="1"/>
    <col min="2052" max="2052" width="3.5703125" style="202" customWidth="1"/>
    <col min="2053" max="2053" width="9.42578125" style="202" customWidth="1"/>
    <col min="2054" max="2054" width="11.5703125" style="202" hidden="1" customWidth="1"/>
    <col min="2055" max="2055" width="6.85546875" style="202" customWidth="1"/>
    <col min="2056" max="2056" width="7.140625" style="202" customWidth="1"/>
    <col min="2057" max="2057" width="4.5703125" style="202" customWidth="1"/>
    <col min="2058" max="2059" width="5.85546875" style="202" customWidth="1"/>
    <col min="2060" max="2065" width="7.28515625" style="202" customWidth="1"/>
    <col min="2066" max="2068" width="4.5703125" style="202" customWidth="1"/>
    <col min="2069" max="2075" width="11.5703125" style="202" hidden="1" customWidth="1"/>
    <col min="2076" max="2076" width="9.140625" style="202"/>
    <col min="2077" max="2077" width="14.28515625" style="202" customWidth="1"/>
    <col min="2078" max="2079" width="9.140625" style="202"/>
    <col min="2080" max="2080" width="14.7109375" style="202" customWidth="1"/>
    <col min="2081" max="2304" width="9.140625" style="202"/>
    <col min="2305" max="2305" width="4.5703125" style="202" customWidth="1"/>
    <col min="2306" max="2306" width="6.7109375" style="202" customWidth="1"/>
    <col min="2307" max="2307" width="2.7109375" style="202" customWidth="1"/>
    <col min="2308" max="2308" width="3.5703125" style="202" customWidth="1"/>
    <col min="2309" max="2309" width="9.42578125" style="202" customWidth="1"/>
    <col min="2310" max="2310" width="11.5703125" style="202" hidden="1" customWidth="1"/>
    <col min="2311" max="2311" width="6.85546875" style="202" customWidth="1"/>
    <col min="2312" max="2312" width="7.140625" style="202" customWidth="1"/>
    <col min="2313" max="2313" width="4.5703125" style="202" customWidth="1"/>
    <col min="2314" max="2315" width="5.85546875" style="202" customWidth="1"/>
    <col min="2316" max="2321" width="7.28515625" style="202" customWidth="1"/>
    <col min="2322" max="2324" width="4.5703125" style="202" customWidth="1"/>
    <col min="2325" max="2331" width="11.5703125" style="202" hidden="1" customWidth="1"/>
    <col min="2332" max="2332" width="9.140625" style="202"/>
    <col min="2333" max="2333" width="14.28515625" style="202" customWidth="1"/>
    <col min="2334" max="2335" width="9.140625" style="202"/>
    <col min="2336" max="2336" width="14.7109375" style="202" customWidth="1"/>
    <col min="2337" max="2560" width="9.140625" style="202"/>
    <col min="2561" max="2561" width="4.5703125" style="202" customWidth="1"/>
    <col min="2562" max="2562" width="6.7109375" style="202" customWidth="1"/>
    <col min="2563" max="2563" width="2.7109375" style="202" customWidth="1"/>
    <col min="2564" max="2564" width="3.5703125" style="202" customWidth="1"/>
    <col min="2565" max="2565" width="9.42578125" style="202" customWidth="1"/>
    <col min="2566" max="2566" width="11.5703125" style="202" hidden="1" customWidth="1"/>
    <col min="2567" max="2567" width="6.85546875" style="202" customWidth="1"/>
    <col min="2568" max="2568" width="7.140625" style="202" customWidth="1"/>
    <col min="2569" max="2569" width="4.5703125" style="202" customWidth="1"/>
    <col min="2570" max="2571" width="5.85546875" style="202" customWidth="1"/>
    <col min="2572" max="2577" width="7.28515625" style="202" customWidth="1"/>
    <col min="2578" max="2580" width="4.5703125" style="202" customWidth="1"/>
    <col min="2581" max="2587" width="11.5703125" style="202" hidden="1" customWidth="1"/>
    <col min="2588" max="2588" width="9.140625" style="202"/>
    <col min="2589" max="2589" width="14.28515625" style="202" customWidth="1"/>
    <col min="2590" max="2591" width="9.140625" style="202"/>
    <col min="2592" max="2592" width="14.7109375" style="202" customWidth="1"/>
    <col min="2593" max="2816" width="9.140625" style="202"/>
    <col min="2817" max="2817" width="4.5703125" style="202" customWidth="1"/>
    <col min="2818" max="2818" width="6.7109375" style="202" customWidth="1"/>
    <col min="2819" max="2819" width="2.7109375" style="202" customWidth="1"/>
    <col min="2820" max="2820" width="3.5703125" style="202" customWidth="1"/>
    <col min="2821" max="2821" width="9.42578125" style="202" customWidth="1"/>
    <col min="2822" max="2822" width="11.5703125" style="202" hidden="1" customWidth="1"/>
    <col min="2823" max="2823" width="6.85546875" style="202" customWidth="1"/>
    <col min="2824" max="2824" width="7.140625" style="202" customWidth="1"/>
    <col min="2825" max="2825" width="4.5703125" style="202" customWidth="1"/>
    <col min="2826" max="2827" width="5.85546875" style="202" customWidth="1"/>
    <col min="2828" max="2833" width="7.28515625" style="202" customWidth="1"/>
    <col min="2834" max="2836" width="4.5703125" style="202" customWidth="1"/>
    <col min="2837" max="2843" width="11.5703125" style="202" hidden="1" customWidth="1"/>
    <col min="2844" max="2844" width="9.140625" style="202"/>
    <col min="2845" max="2845" width="14.28515625" style="202" customWidth="1"/>
    <col min="2846" max="2847" width="9.140625" style="202"/>
    <col min="2848" max="2848" width="14.7109375" style="202" customWidth="1"/>
    <col min="2849" max="3072" width="9.140625" style="202"/>
    <col min="3073" max="3073" width="4.5703125" style="202" customWidth="1"/>
    <col min="3074" max="3074" width="6.7109375" style="202" customWidth="1"/>
    <col min="3075" max="3075" width="2.7109375" style="202" customWidth="1"/>
    <col min="3076" max="3076" width="3.5703125" style="202" customWidth="1"/>
    <col min="3077" max="3077" width="9.42578125" style="202" customWidth="1"/>
    <col min="3078" max="3078" width="11.5703125" style="202" hidden="1" customWidth="1"/>
    <col min="3079" max="3079" width="6.85546875" style="202" customWidth="1"/>
    <col min="3080" max="3080" width="7.140625" style="202" customWidth="1"/>
    <col min="3081" max="3081" width="4.5703125" style="202" customWidth="1"/>
    <col min="3082" max="3083" width="5.85546875" style="202" customWidth="1"/>
    <col min="3084" max="3089" width="7.28515625" style="202" customWidth="1"/>
    <col min="3090" max="3092" width="4.5703125" style="202" customWidth="1"/>
    <col min="3093" max="3099" width="11.5703125" style="202" hidden="1" customWidth="1"/>
    <col min="3100" max="3100" width="9.140625" style="202"/>
    <col min="3101" max="3101" width="14.28515625" style="202" customWidth="1"/>
    <col min="3102" max="3103" width="9.140625" style="202"/>
    <col min="3104" max="3104" width="14.7109375" style="202" customWidth="1"/>
    <col min="3105" max="3328" width="9.140625" style="202"/>
    <col min="3329" max="3329" width="4.5703125" style="202" customWidth="1"/>
    <col min="3330" max="3330" width="6.7109375" style="202" customWidth="1"/>
    <col min="3331" max="3331" width="2.7109375" style="202" customWidth="1"/>
    <col min="3332" max="3332" width="3.5703125" style="202" customWidth="1"/>
    <col min="3333" max="3333" width="9.42578125" style="202" customWidth="1"/>
    <col min="3334" max="3334" width="11.5703125" style="202" hidden="1" customWidth="1"/>
    <col min="3335" max="3335" width="6.85546875" style="202" customWidth="1"/>
    <col min="3336" max="3336" width="7.140625" style="202" customWidth="1"/>
    <col min="3337" max="3337" width="4.5703125" style="202" customWidth="1"/>
    <col min="3338" max="3339" width="5.85546875" style="202" customWidth="1"/>
    <col min="3340" max="3345" width="7.28515625" style="202" customWidth="1"/>
    <col min="3346" max="3348" width="4.5703125" style="202" customWidth="1"/>
    <col min="3349" max="3355" width="11.5703125" style="202" hidden="1" customWidth="1"/>
    <col min="3356" max="3356" width="9.140625" style="202"/>
    <col min="3357" max="3357" width="14.28515625" style="202" customWidth="1"/>
    <col min="3358" max="3359" width="9.140625" style="202"/>
    <col min="3360" max="3360" width="14.7109375" style="202" customWidth="1"/>
    <col min="3361" max="3584" width="9.140625" style="202"/>
    <col min="3585" max="3585" width="4.5703125" style="202" customWidth="1"/>
    <col min="3586" max="3586" width="6.7109375" style="202" customWidth="1"/>
    <col min="3587" max="3587" width="2.7109375" style="202" customWidth="1"/>
    <col min="3588" max="3588" width="3.5703125" style="202" customWidth="1"/>
    <col min="3589" max="3589" width="9.42578125" style="202" customWidth="1"/>
    <col min="3590" max="3590" width="11.5703125" style="202" hidden="1" customWidth="1"/>
    <col min="3591" max="3591" width="6.85546875" style="202" customWidth="1"/>
    <col min="3592" max="3592" width="7.140625" style="202" customWidth="1"/>
    <col min="3593" max="3593" width="4.5703125" style="202" customWidth="1"/>
    <col min="3594" max="3595" width="5.85546875" style="202" customWidth="1"/>
    <col min="3596" max="3601" width="7.28515625" style="202" customWidth="1"/>
    <col min="3602" max="3604" width="4.5703125" style="202" customWidth="1"/>
    <col min="3605" max="3611" width="11.5703125" style="202" hidden="1" customWidth="1"/>
    <col min="3612" max="3612" width="9.140625" style="202"/>
    <col min="3613" max="3613" width="14.28515625" style="202" customWidth="1"/>
    <col min="3614" max="3615" width="9.140625" style="202"/>
    <col min="3616" max="3616" width="14.7109375" style="202" customWidth="1"/>
    <col min="3617" max="3840" width="9.140625" style="202"/>
    <col min="3841" max="3841" width="4.5703125" style="202" customWidth="1"/>
    <col min="3842" max="3842" width="6.7109375" style="202" customWidth="1"/>
    <col min="3843" max="3843" width="2.7109375" style="202" customWidth="1"/>
    <col min="3844" max="3844" width="3.5703125" style="202" customWidth="1"/>
    <col min="3845" max="3845" width="9.42578125" style="202" customWidth="1"/>
    <col min="3846" max="3846" width="11.5703125" style="202" hidden="1" customWidth="1"/>
    <col min="3847" max="3847" width="6.85546875" style="202" customWidth="1"/>
    <col min="3848" max="3848" width="7.140625" style="202" customWidth="1"/>
    <col min="3849" max="3849" width="4.5703125" style="202" customWidth="1"/>
    <col min="3850" max="3851" width="5.85546875" style="202" customWidth="1"/>
    <col min="3852" max="3857" width="7.28515625" style="202" customWidth="1"/>
    <col min="3858" max="3860" width="4.5703125" style="202" customWidth="1"/>
    <col min="3861" max="3867" width="11.5703125" style="202" hidden="1" customWidth="1"/>
    <col min="3868" max="3868" width="9.140625" style="202"/>
    <col min="3869" max="3869" width="14.28515625" style="202" customWidth="1"/>
    <col min="3870" max="3871" width="9.140625" style="202"/>
    <col min="3872" max="3872" width="14.7109375" style="202" customWidth="1"/>
    <col min="3873" max="4096" width="9.140625" style="202"/>
    <col min="4097" max="4097" width="4.5703125" style="202" customWidth="1"/>
    <col min="4098" max="4098" width="6.7109375" style="202" customWidth="1"/>
    <col min="4099" max="4099" width="2.7109375" style="202" customWidth="1"/>
    <col min="4100" max="4100" width="3.5703125" style="202" customWidth="1"/>
    <col min="4101" max="4101" width="9.42578125" style="202" customWidth="1"/>
    <col min="4102" max="4102" width="11.5703125" style="202" hidden="1" customWidth="1"/>
    <col min="4103" max="4103" width="6.85546875" style="202" customWidth="1"/>
    <col min="4104" max="4104" width="7.140625" style="202" customWidth="1"/>
    <col min="4105" max="4105" width="4.5703125" style="202" customWidth="1"/>
    <col min="4106" max="4107" width="5.85546875" style="202" customWidth="1"/>
    <col min="4108" max="4113" width="7.28515625" style="202" customWidth="1"/>
    <col min="4114" max="4116" width="4.5703125" style="202" customWidth="1"/>
    <col min="4117" max="4123" width="11.5703125" style="202" hidden="1" customWidth="1"/>
    <col min="4124" max="4124" width="9.140625" style="202"/>
    <col min="4125" max="4125" width="14.28515625" style="202" customWidth="1"/>
    <col min="4126" max="4127" width="9.140625" style="202"/>
    <col min="4128" max="4128" width="14.7109375" style="202" customWidth="1"/>
    <col min="4129" max="4352" width="9.140625" style="202"/>
    <col min="4353" max="4353" width="4.5703125" style="202" customWidth="1"/>
    <col min="4354" max="4354" width="6.7109375" style="202" customWidth="1"/>
    <col min="4355" max="4355" width="2.7109375" style="202" customWidth="1"/>
    <col min="4356" max="4356" width="3.5703125" style="202" customWidth="1"/>
    <col min="4357" max="4357" width="9.42578125" style="202" customWidth="1"/>
    <col min="4358" max="4358" width="11.5703125" style="202" hidden="1" customWidth="1"/>
    <col min="4359" max="4359" width="6.85546875" style="202" customWidth="1"/>
    <col min="4360" max="4360" width="7.140625" style="202" customWidth="1"/>
    <col min="4361" max="4361" width="4.5703125" style="202" customWidth="1"/>
    <col min="4362" max="4363" width="5.85546875" style="202" customWidth="1"/>
    <col min="4364" max="4369" width="7.28515625" style="202" customWidth="1"/>
    <col min="4370" max="4372" width="4.5703125" style="202" customWidth="1"/>
    <col min="4373" max="4379" width="11.5703125" style="202" hidden="1" customWidth="1"/>
    <col min="4380" max="4380" width="9.140625" style="202"/>
    <col min="4381" max="4381" width="14.28515625" style="202" customWidth="1"/>
    <col min="4382" max="4383" width="9.140625" style="202"/>
    <col min="4384" max="4384" width="14.7109375" style="202" customWidth="1"/>
    <col min="4385" max="4608" width="9.140625" style="202"/>
    <col min="4609" max="4609" width="4.5703125" style="202" customWidth="1"/>
    <col min="4610" max="4610" width="6.7109375" style="202" customWidth="1"/>
    <col min="4611" max="4611" width="2.7109375" style="202" customWidth="1"/>
    <col min="4612" max="4612" width="3.5703125" style="202" customWidth="1"/>
    <col min="4613" max="4613" width="9.42578125" style="202" customWidth="1"/>
    <col min="4614" max="4614" width="11.5703125" style="202" hidden="1" customWidth="1"/>
    <col min="4615" max="4615" width="6.85546875" style="202" customWidth="1"/>
    <col min="4616" max="4616" width="7.140625" style="202" customWidth="1"/>
    <col min="4617" max="4617" width="4.5703125" style="202" customWidth="1"/>
    <col min="4618" max="4619" width="5.85546875" style="202" customWidth="1"/>
    <col min="4620" max="4625" width="7.28515625" style="202" customWidth="1"/>
    <col min="4626" max="4628" width="4.5703125" style="202" customWidth="1"/>
    <col min="4629" max="4635" width="11.5703125" style="202" hidden="1" customWidth="1"/>
    <col min="4636" max="4636" width="9.140625" style="202"/>
    <col min="4637" max="4637" width="14.28515625" style="202" customWidth="1"/>
    <col min="4638" max="4639" width="9.140625" style="202"/>
    <col min="4640" max="4640" width="14.7109375" style="202" customWidth="1"/>
    <col min="4641" max="4864" width="9.140625" style="202"/>
    <col min="4865" max="4865" width="4.5703125" style="202" customWidth="1"/>
    <col min="4866" max="4866" width="6.7109375" style="202" customWidth="1"/>
    <col min="4867" max="4867" width="2.7109375" style="202" customWidth="1"/>
    <col min="4868" max="4868" width="3.5703125" style="202" customWidth="1"/>
    <col min="4869" max="4869" width="9.42578125" style="202" customWidth="1"/>
    <col min="4870" max="4870" width="11.5703125" style="202" hidden="1" customWidth="1"/>
    <col min="4871" max="4871" width="6.85546875" style="202" customWidth="1"/>
    <col min="4872" max="4872" width="7.140625" style="202" customWidth="1"/>
    <col min="4873" max="4873" width="4.5703125" style="202" customWidth="1"/>
    <col min="4874" max="4875" width="5.85546875" style="202" customWidth="1"/>
    <col min="4876" max="4881" width="7.28515625" style="202" customWidth="1"/>
    <col min="4882" max="4884" width="4.5703125" style="202" customWidth="1"/>
    <col min="4885" max="4891" width="11.5703125" style="202" hidden="1" customWidth="1"/>
    <col min="4892" max="4892" width="9.140625" style="202"/>
    <col min="4893" max="4893" width="14.28515625" style="202" customWidth="1"/>
    <col min="4894" max="4895" width="9.140625" style="202"/>
    <col min="4896" max="4896" width="14.7109375" style="202" customWidth="1"/>
    <col min="4897" max="5120" width="9.140625" style="202"/>
    <col min="5121" max="5121" width="4.5703125" style="202" customWidth="1"/>
    <col min="5122" max="5122" width="6.7109375" style="202" customWidth="1"/>
    <col min="5123" max="5123" width="2.7109375" style="202" customWidth="1"/>
    <col min="5124" max="5124" width="3.5703125" style="202" customWidth="1"/>
    <col min="5125" max="5125" width="9.42578125" style="202" customWidth="1"/>
    <col min="5126" max="5126" width="11.5703125" style="202" hidden="1" customWidth="1"/>
    <col min="5127" max="5127" width="6.85546875" style="202" customWidth="1"/>
    <col min="5128" max="5128" width="7.140625" style="202" customWidth="1"/>
    <col min="5129" max="5129" width="4.5703125" style="202" customWidth="1"/>
    <col min="5130" max="5131" width="5.85546875" style="202" customWidth="1"/>
    <col min="5132" max="5137" width="7.28515625" style="202" customWidth="1"/>
    <col min="5138" max="5140" width="4.5703125" style="202" customWidth="1"/>
    <col min="5141" max="5147" width="11.5703125" style="202" hidden="1" customWidth="1"/>
    <col min="5148" max="5148" width="9.140625" style="202"/>
    <col min="5149" max="5149" width="14.28515625" style="202" customWidth="1"/>
    <col min="5150" max="5151" width="9.140625" style="202"/>
    <col min="5152" max="5152" width="14.7109375" style="202" customWidth="1"/>
    <col min="5153" max="5376" width="9.140625" style="202"/>
    <col min="5377" max="5377" width="4.5703125" style="202" customWidth="1"/>
    <col min="5378" max="5378" width="6.7109375" style="202" customWidth="1"/>
    <col min="5379" max="5379" width="2.7109375" style="202" customWidth="1"/>
    <col min="5380" max="5380" width="3.5703125" style="202" customWidth="1"/>
    <col min="5381" max="5381" width="9.42578125" style="202" customWidth="1"/>
    <col min="5382" max="5382" width="11.5703125" style="202" hidden="1" customWidth="1"/>
    <col min="5383" max="5383" width="6.85546875" style="202" customWidth="1"/>
    <col min="5384" max="5384" width="7.140625" style="202" customWidth="1"/>
    <col min="5385" max="5385" width="4.5703125" style="202" customWidth="1"/>
    <col min="5386" max="5387" width="5.85546875" style="202" customWidth="1"/>
    <col min="5388" max="5393" width="7.28515625" style="202" customWidth="1"/>
    <col min="5394" max="5396" width="4.5703125" style="202" customWidth="1"/>
    <col min="5397" max="5403" width="11.5703125" style="202" hidden="1" customWidth="1"/>
    <col min="5404" max="5404" width="9.140625" style="202"/>
    <col min="5405" max="5405" width="14.28515625" style="202" customWidth="1"/>
    <col min="5406" max="5407" width="9.140625" style="202"/>
    <col min="5408" max="5408" width="14.7109375" style="202" customWidth="1"/>
    <col min="5409" max="5632" width="9.140625" style="202"/>
    <col min="5633" max="5633" width="4.5703125" style="202" customWidth="1"/>
    <col min="5634" max="5634" width="6.7109375" style="202" customWidth="1"/>
    <col min="5635" max="5635" width="2.7109375" style="202" customWidth="1"/>
    <col min="5636" max="5636" width="3.5703125" style="202" customWidth="1"/>
    <col min="5637" max="5637" width="9.42578125" style="202" customWidth="1"/>
    <col min="5638" max="5638" width="11.5703125" style="202" hidden="1" customWidth="1"/>
    <col min="5639" max="5639" width="6.85546875" style="202" customWidth="1"/>
    <col min="5640" max="5640" width="7.140625" style="202" customWidth="1"/>
    <col min="5641" max="5641" width="4.5703125" style="202" customWidth="1"/>
    <col min="5642" max="5643" width="5.85546875" style="202" customWidth="1"/>
    <col min="5644" max="5649" width="7.28515625" style="202" customWidth="1"/>
    <col min="5650" max="5652" width="4.5703125" style="202" customWidth="1"/>
    <col min="5653" max="5659" width="11.5703125" style="202" hidden="1" customWidth="1"/>
    <col min="5660" max="5660" width="9.140625" style="202"/>
    <col min="5661" max="5661" width="14.28515625" style="202" customWidth="1"/>
    <col min="5662" max="5663" width="9.140625" style="202"/>
    <col min="5664" max="5664" width="14.7109375" style="202" customWidth="1"/>
    <col min="5665" max="5888" width="9.140625" style="202"/>
    <col min="5889" max="5889" width="4.5703125" style="202" customWidth="1"/>
    <col min="5890" max="5890" width="6.7109375" style="202" customWidth="1"/>
    <col min="5891" max="5891" width="2.7109375" style="202" customWidth="1"/>
    <col min="5892" max="5892" width="3.5703125" style="202" customWidth="1"/>
    <col min="5893" max="5893" width="9.42578125" style="202" customWidth="1"/>
    <col min="5894" max="5894" width="11.5703125" style="202" hidden="1" customWidth="1"/>
    <col min="5895" max="5895" width="6.85546875" style="202" customWidth="1"/>
    <col min="5896" max="5896" width="7.140625" style="202" customWidth="1"/>
    <col min="5897" max="5897" width="4.5703125" style="202" customWidth="1"/>
    <col min="5898" max="5899" width="5.85546875" style="202" customWidth="1"/>
    <col min="5900" max="5905" width="7.28515625" style="202" customWidth="1"/>
    <col min="5906" max="5908" width="4.5703125" style="202" customWidth="1"/>
    <col min="5909" max="5915" width="11.5703125" style="202" hidden="1" customWidth="1"/>
    <col min="5916" max="5916" width="9.140625" style="202"/>
    <col min="5917" max="5917" width="14.28515625" style="202" customWidth="1"/>
    <col min="5918" max="5919" width="9.140625" style="202"/>
    <col min="5920" max="5920" width="14.7109375" style="202" customWidth="1"/>
    <col min="5921" max="6144" width="9.140625" style="202"/>
    <col min="6145" max="6145" width="4.5703125" style="202" customWidth="1"/>
    <col min="6146" max="6146" width="6.7109375" style="202" customWidth="1"/>
    <col min="6147" max="6147" width="2.7109375" style="202" customWidth="1"/>
    <col min="6148" max="6148" width="3.5703125" style="202" customWidth="1"/>
    <col min="6149" max="6149" width="9.42578125" style="202" customWidth="1"/>
    <col min="6150" max="6150" width="11.5703125" style="202" hidden="1" customWidth="1"/>
    <col min="6151" max="6151" width="6.85546875" style="202" customWidth="1"/>
    <col min="6152" max="6152" width="7.140625" style="202" customWidth="1"/>
    <col min="6153" max="6153" width="4.5703125" style="202" customWidth="1"/>
    <col min="6154" max="6155" width="5.85546875" style="202" customWidth="1"/>
    <col min="6156" max="6161" width="7.28515625" style="202" customWidth="1"/>
    <col min="6162" max="6164" width="4.5703125" style="202" customWidth="1"/>
    <col min="6165" max="6171" width="11.5703125" style="202" hidden="1" customWidth="1"/>
    <col min="6172" max="6172" width="9.140625" style="202"/>
    <col min="6173" max="6173" width="14.28515625" style="202" customWidth="1"/>
    <col min="6174" max="6175" width="9.140625" style="202"/>
    <col min="6176" max="6176" width="14.7109375" style="202" customWidth="1"/>
    <col min="6177" max="6400" width="9.140625" style="202"/>
    <col min="6401" max="6401" width="4.5703125" style="202" customWidth="1"/>
    <col min="6402" max="6402" width="6.7109375" style="202" customWidth="1"/>
    <col min="6403" max="6403" width="2.7109375" style="202" customWidth="1"/>
    <col min="6404" max="6404" width="3.5703125" style="202" customWidth="1"/>
    <col min="6405" max="6405" width="9.42578125" style="202" customWidth="1"/>
    <col min="6406" max="6406" width="11.5703125" style="202" hidden="1" customWidth="1"/>
    <col min="6407" max="6407" width="6.85546875" style="202" customWidth="1"/>
    <col min="6408" max="6408" width="7.140625" style="202" customWidth="1"/>
    <col min="6409" max="6409" width="4.5703125" style="202" customWidth="1"/>
    <col min="6410" max="6411" width="5.85546875" style="202" customWidth="1"/>
    <col min="6412" max="6417" width="7.28515625" style="202" customWidth="1"/>
    <col min="6418" max="6420" width="4.5703125" style="202" customWidth="1"/>
    <col min="6421" max="6427" width="11.5703125" style="202" hidden="1" customWidth="1"/>
    <col min="6428" max="6428" width="9.140625" style="202"/>
    <col min="6429" max="6429" width="14.28515625" style="202" customWidth="1"/>
    <col min="6430" max="6431" width="9.140625" style="202"/>
    <col min="6432" max="6432" width="14.7109375" style="202" customWidth="1"/>
    <col min="6433" max="6656" width="9.140625" style="202"/>
    <col min="6657" max="6657" width="4.5703125" style="202" customWidth="1"/>
    <col min="6658" max="6658" width="6.7109375" style="202" customWidth="1"/>
    <col min="6659" max="6659" width="2.7109375" style="202" customWidth="1"/>
    <col min="6660" max="6660" width="3.5703125" style="202" customWidth="1"/>
    <col min="6661" max="6661" width="9.42578125" style="202" customWidth="1"/>
    <col min="6662" max="6662" width="11.5703125" style="202" hidden="1" customWidth="1"/>
    <col min="6663" max="6663" width="6.85546875" style="202" customWidth="1"/>
    <col min="6664" max="6664" width="7.140625" style="202" customWidth="1"/>
    <col min="6665" max="6665" width="4.5703125" style="202" customWidth="1"/>
    <col min="6666" max="6667" width="5.85546875" style="202" customWidth="1"/>
    <col min="6668" max="6673" width="7.28515625" style="202" customWidth="1"/>
    <col min="6674" max="6676" width="4.5703125" style="202" customWidth="1"/>
    <col min="6677" max="6683" width="11.5703125" style="202" hidden="1" customWidth="1"/>
    <col min="6684" max="6684" width="9.140625" style="202"/>
    <col min="6685" max="6685" width="14.28515625" style="202" customWidth="1"/>
    <col min="6686" max="6687" width="9.140625" style="202"/>
    <col min="6688" max="6688" width="14.7109375" style="202" customWidth="1"/>
    <col min="6689" max="6912" width="9.140625" style="202"/>
    <col min="6913" max="6913" width="4.5703125" style="202" customWidth="1"/>
    <col min="6914" max="6914" width="6.7109375" style="202" customWidth="1"/>
    <col min="6915" max="6915" width="2.7109375" style="202" customWidth="1"/>
    <col min="6916" max="6916" width="3.5703125" style="202" customWidth="1"/>
    <col min="6917" max="6917" width="9.42578125" style="202" customWidth="1"/>
    <col min="6918" max="6918" width="11.5703125" style="202" hidden="1" customWidth="1"/>
    <col min="6919" max="6919" width="6.85546875" style="202" customWidth="1"/>
    <col min="6920" max="6920" width="7.140625" style="202" customWidth="1"/>
    <col min="6921" max="6921" width="4.5703125" style="202" customWidth="1"/>
    <col min="6922" max="6923" width="5.85546875" style="202" customWidth="1"/>
    <col min="6924" max="6929" width="7.28515625" style="202" customWidth="1"/>
    <col min="6930" max="6932" width="4.5703125" style="202" customWidth="1"/>
    <col min="6933" max="6939" width="11.5703125" style="202" hidden="1" customWidth="1"/>
    <col min="6940" max="6940" width="9.140625" style="202"/>
    <col min="6941" max="6941" width="14.28515625" style="202" customWidth="1"/>
    <col min="6942" max="6943" width="9.140625" style="202"/>
    <col min="6944" max="6944" width="14.7109375" style="202" customWidth="1"/>
    <col min="6945" max="7168" width="9.140625" style="202"/>
    <col min="7169" max="7169" width="4.5703125" style="202" customWidth="1"/>
    <col min="7170" max="7170" width="6.7109375" style="202" customWidth="1"/>
    <col min="7171" max="7171" width="2.7109375" style="202" customWidth="1"/>
    <col min="7172" max="7172" width="3.5703125" style="202" customWidth="1"/>
    <col min="7173" max="7173" width="9.42578125" style="202" customWidth="1"/>
    <col min="7174" max="7174" width="11.5703125" style="202" hidden="1" customWidth="1"/>
    <col min="7175" max="7175" width="6.85546875" style="202" customWidth="1"/>
    <col min="7176" max="7176" width="7.140625" style="202" customWidth="1"/>
    <col min="7177" max="7177" width="4.5703125" style="202" customWidth="1"/>
    <col min="7178" max="7179" width="5.85546875" style="202" customWidth="1"/>
    <col min="7180" max="7185" width="7.28515625" style="202" customWidth="1"/>
    <col min="7186" max="7188" width="4.5703125" style="202" customWidth="1"/>
    <col min="7189" max="7195" width="11.5703125" style="202" hidden="1" customWidth="1"/>
    <col min="7196" max="7196" width="9.140625" style="202"/>
    <col min="7197" max="7197" width="14.28515625" style="202" customWidth="1"/>
    <col min="7198" max="7199" width="9.140625" style="202"/>
    <col min="7200" max="7200" width="14.7109375" style="202" customWidth="1"/>
    <col min="7201" max="7424" width="9.140625" style="202"/>
    <col min="7425" max="7425" width="4.5703125" style="202" customWidth="1"/>
    <col min="7426" max="7426" width="6.7109375" style="202" customWidth="1"/>
    <col min="7427" max="7427" width="2.7109375" style="202" customWidth="1"/>
    <col min="7428" max="7428" width="3.5703125" style="202" customWidth="1"/>
    <col min="7429" max="7429" width="9.42578125" style="202" customWidth="1"/>
    <col min="7430" max="7430" width="11.5703125" style="202" hidden="1" customWidth="1"/>
    <col min="7431" max="7431" width="6.85546875" style="202" customWidth="1"/>
    <col min="7432" max="7432" width="7.140625" style="202" customWidth="1"/>
    <col min="7433" max="7433" width="4.5703125" style="202" customWidth="1"/>
    <col min="7434" max="7435" width="5.85546875" style="202" customWidth="1"/>
    <col min="7436" max="7441" width="7.28515625" style="202" customWidth="1"/>
    <col min="7442" max="7444" width="4.5703125" style="202" customWidth="1"/>
    <col min="7445" max="7451" width="11.5703125" style="202" hidden="1" customWidth="1"/>
    <col min="7452" max="7452" width="9.140625" style="202"/>
    <col min="7453" max="7453" width="14.28515625" style="202" customWidth="1"/>
    <col min="7454" max="7455" width="9.140625" style="202"/>
    <col min="7456" max="7456" width="14.7109375" style="202" customWidth="1"/>
    <col min="7457" max="7680" width="9.140625" style="202"/>
    <col min="7681" max="7681" width="4.5703125" style="202" customWidth="1"/>
    <col min="7682" max="7682" width="6.7109375" style="202" customWidth="1"/>
    <col min="7683" max="7683" width="2.7109375" style="202" customWidth="1"/>
    <col min="7684" max="7684" width="3.5703125" style="202" customWidth="1"/>
    <col min="7685" max="7685" width="9.42578125" style="202" customWidth="1"/>
    <col min="7686" max="7686" width="11.5703125" style="202" hidden="1" customWidth="1"/>
    <col min="7687" max="7687" width="6.85546875" style="202" customWidth="1"/>
    <col min="7688" max="7688" width="7.140625" style="202" customWidth="1"/>
    <col min="7689" max="7689" width="4.5703125" style="202" customWidth="1"/>
    <col min="7690" max="7691" width="5.85546875" style="202" customWidth="1"/>
    <col min="7692" max="7697" width="7.28515625" style="202" customWidth="1"/>
    <col min="7698" max="7700" width="4.5703125" style="202" customWidth="1"/>
    <col min="7701" max="7707" width="11.5703125" style="202" hidden="1" customWidth="1"/>
    <col min="7708" max="7708" width="9.140625" style="202"/>
    <col min="7709" max="7709" width="14.28515625" style="202" customWidth="1"/>
    <col min="7710" max="7711" width="9.140625" style="202"/>
    <col min="7712" max="7712" width="14.7109375" style="202" customWidth="1"/>
    <col min="7713" max="7936" width="9.140625" style="202"/>
    <col min="7937" max="7937" width="4.5703125" style="202" customWidth="1"/>
    <col min="7938" max="7938" width="6.7109375" style="202" customWidth="1"/>
    <col min="7939" max="7939" width="2.7109375" style="202" customWidth="1"/>
    <col min="7940" max="7940" width="3.5703125" style="202" customWidth="1"/>
    <col min="7941" max="7941" width="9.42578125" style="202" customWidth="1"/>
    <col min="7942" max="7942" width="11.5703125" style="202" hidden="1" customWidth="1"/>
    <col min="7943" max="7943" width="6.85546875" style="202" customWidth="1"/>
    <col min="7944" max="7944" width="7.140625" style="202" customWidth="1"/>
    <col min="7945" max="7945" width="4.5703125" style="202" customWidth="1"/>
    <col min="7946" max="7947" width="5.85546875" style="202" customWidth="1"/>
    <col min="7948" max="7953" width="7.28515625" style="202" customWidth="1"/>
    <col min="7954" max="7956" width="4.5703125" style="202" customWidth="1"/>
    <col min="7957" max="7963" width="11.5703125" style="202" hidden="1" customWidth="1"/>
    <col min="7964" max="7964" width="9.140625" style="202"/>
    <col min="7965" max="7965" width="14.28515625" style="202" customWidth="1"/>
    <col min="7966" max="7967" width="9.140625" style="202"/>
    <col min="7968" max="7968" width="14.7109375" style="202" customWidth="1"/>
    <col min="7969" max="8192" width="9.140625" style="202"/>
    <col min="8193" max="8193" width="4.5703125" style="202" customWidth="1"/>
    <col min="8194" max="8194" width="6.7109375" style="202" customWidth="1"/>
    <col min="8195" max="8195" width="2.7109375" style="202" customWidth="1"/>
    <col min="8196" max="8196" width="3.5703125" style="202" customWidth="1"/>
    <col min="8197" max="8197" width="9.42578125" style="202" customWidth="1"/>
    <col min="8198" max="8198" width="11.5703125" style="202" hidden="1" customWidth="1"/>
    <col min="8199" max="8199" width="6.85546875" style="202" customWidth="1"/>
    <col min="8200" max="8200" width="7.140625" style="202" customWidth="1"/>
    <col min="8201" max="8201" width="4.5703125" style="202" customWidth="1"/>
    <col min="8202" max="8203" width="5.85546875" style="202" customWidth="1"/>
    <col min="8204" max="8209" width="7.28515625" style="202" customWidth="1"/>
    <col min="8210" max="8212" width="4.5703125" style="202" customWidth="1"/>
    <col min="8213" max="8219" width="11.5703125" style="202" hidden="1" customWidth="1"/>
    <col min="8220" max="8220" width="9.140625" style="202"/>
    <col min="8221" max="8221" width="14.28515625" style="202" customWidth="1"/>
    <col min="8222" max="8223" width="9.140625" style="202"/>
    <col min="8224" max="8224" width="14.7109375" style="202" customWidth="1"/>
    <col min="8225" max="8448" width="9.140625" style="202"/>
    <col min="8449" max="8449" width="4.5703125" style="202" customWidth="1"/>
    <col min="8450" max="8450" width="6.7109375" style="202" customWidth="1"/>
    <col min="8451" max="8451" width="2.7109375" style="202" customWidth="1"/>
    <col min="8452" max="8452" width="3.5703125" style="202" customWidth="1"/>
    <col min="8453" max="8453" width="9.42578125" style="202" customWidth="1"/>
    <col min="8454" max="8454" width="11.5703125" style="202" hidden="1" customWidth="1"/>
    <col min="8455" max="8455" width="6.85546875" style="202" customWidth="1"/>
    <col min="8456" max="8456" width="7.140625" style="202" customWidth="1"/>
    <col min="8457" max="8457" width="4.5703125" style="202" customWidth="1"/>
    <col min="8458" max="8459" width="5.85546875" style="202" customWidth="1"/>
    <col min="8460" max="8465" width="7.28515625" style="202" customWidth="1"/>
    <col min="8466" max="8468" width="4.5703125" style="202" customWidth="1"/>
    <col min="8469" max="8475" width="11.5703125" style="202" hidden="1" customWidth="1"/>
    <col min="8476" max="8476" width="9.140625" style="202"/>
    <col min="8477" max="8477" width="14.28515625" style="202" customWidth="1"/>
    <col min="8478" max="8479" width="9.140625" style="202"/>
    <col min="8480" max="8480" width="14.7109375" style="202" customWidth="1"/>
    <col min="8481" max="8704" width="9.140625" style="202"/>
    <col min="8705" max="8705" width="4.5703125" style="202" customWidth="1"/>
    <col min="8706" max="8706" width="6.7109375" style="202" customWidth="1"/>
    <col min="8707" max="8707" width="2.7109375" style="202" customWidth="1"/>
    <col min="8708" max="8708" width="3.5703125" style="202" customWidth="1"/>
    <col min="8709" max="8709" width="9.42578125" style="202" customWidth="1"/>
    <col min="8710" max="8710" width="11.5703125" style="202" hidden="1" customWidth="1"/>
    <col min="8711" max="8711" width="6.85546875" style="202" customWidth="1"/>
    <col min="8712" max="8712" width="7.140625" style="202" customWidth="1"/>
    <col min="8713" max="8713" width="4.5703125" style="202" customWidth="1"/>
    <col min="8714" max="8715" width="5.85546875" style="202" customWidth="1"/>
    <col min="8716" max="8721" width="7.28515625" style="202" customWidth="1"/>
    <col min="8722" max="8724" width="4.5703125" style="202" customWidth="1"/>
    <col min="8725" max="8731" width="11.5703125" style="202" hidden="1" customWidth="1"/>
    <col min="8732" max="8732" width="9.140625" style="202"/>
    <col min="8733" max="8733" width="14.28515625" style="202" customWidth="1"/>
    <col min="8734" max="8735" width="9.140625" style="202"/>
    <col min="8736" max="8736" width="14.7109375" style="202" customWidth="1"/>
    <col min="8737" max="8960" width="9.140625" style="202"/>
    <col min="8961" max="8961" width="4.5703125" style="202" customWidth="1"/>
    <col min="8962" max="8962" width="6.7109375" style="202" customWidth="1"/>
    <col min="8963" max="8963" width="2.7109375" style="202" customWidth="1"/>
    <col min="8964" max="8964" width="3.5703125" style="202" customWidth="1"/>
    <col min="8965" max="8965" width="9.42578125" style="202" customWidth="1"/>
    <col min="8966" max="8966" width="11.5703125" style="202" hidden="1" customWidth="1"/>
    <col min="8967" max="8967" width="6.85546875" style="202" customWidth="1"/>
    <col min="8968" max="8968" width="7.140625" style="202" customWidth="1"/>
    <col min="8969" max="8969" width="4.5703125" style="202" customWidth="1"/>
    <col min="8970" max="8971" width="5.85546875" style="202" customWidth="1"/>
    <col min="8972" max="8977" width="7.28515625" style="202" customWidth="1"/>
    <col min="8978" max="8980" width="4.5703125" style="202" customWidth="1"/>
    <col min="8981" max="8987" width="11.5703125" style="202" hidden="1" customWidth="1"/>
    <col min="8988" max="8988" width="9.140625" style="202"/>
    <col min="8989" max="8989" width="14.28515625" style="202" customWidth="1"/>
    <col min="8990" max="8991" width="9.140625" style="202"/>
    <col min="8992" max="8992" width="14.7109375" style="202" customWidth="1"/>
    <col min="8993" max="9216" width="9.140625" style="202"/>
    <col min="9217" max="9217" width="4.5703125" style="202" customWidth="1"/>
    <col min="9218" max="9218" width="6.7109375" style="202" customWidth="1"/>
    <col min="9219" max="9219" width="2.7109375" style="202" customWidth="1"/>
    <col min="9220" max="9220" width="3.5703125" style="202" customWidth="1"/>
    <col min="9221" max="9221" width="9.42578125" style="202" customWidth="1"/>
    <col min="9222" max="9222" width="11.5703125" style="202" hidden="1" customWidth="1"/>
    <col min="9223" max="9223" width="6.85546875" style="202" customWidth="1"/>
    <col min="9224" max="9224" width="7.140625" style="202" customWidth="1"/>
    <col min="9225" max="9225" width="4.5703125" style="202" customWidth="1"/>
    <col min="9226" max="9227" width="5.85546875" style="202" customWidth="1"/>
    <col min="9228" max="9233" width="7.28515625" style="202" customWidth="1"/>
    <col min="9234" max="9236" width="4.5703125" style="202" customWidth="1"/>
    <col min="9237" max="9243" width="11.5703125" style="202" hidden="1" customWidth="1"/>
    <col min="9244" max="9244" width="9.140625" style="202"/>
    <col min="9245" max="9245" width="14.28515625" style="202" customWidth="1"/>
    <col min="9246" max="9247" width="9.140625" style="202"/>
    <col min="9248" max="9248" width="14.7109375" style="202" customWidth="1"/>
    <col min="9249" max="9472" width="9.140625" style="202"/>
    <col min="9473" max="9473" width="4.5703125" style="202" customWidth="1"/>
    <col min="9474" max="9474" width="6.7109375" style="202" customWidth="1"/>
    <col min="9475" max="9475" width="2.7109375" style="202" customWidth="1"/>
    <col min="9476" max="9476" width="3.5703125" style="202" customWidth="1"/>
    <col min="9477" max="9477" width="9.42578125" style="202" customWidth="1"/>
    <col min="9478" max="9478" width="11.5703125" style="202" hidden="1" customWidth="1"/>
    <col min="9479" max="9479" width="6.85546875" style="202" customWidth="1"/>
    <col min="9480" max="9480" width="7.140625" style="202" customWidth="1"/>
    <col min="9481" max="9481" width="4.5703125" style="202" customWidth="1"/>
    <col min="9482" max="9483" width="5.85546875" style="202" customWidth="1"/>
    <col min="9484" max="9489" width="7.28515625" style="202" customWidth="1"/>
    <col min="9490" max="9492" width="4.5703125" style="202" customWidth="1"/>
    <col min="9493" max="9499" width="11.5703125" style="202" hidden="1" customWidth="1"/>
    <col min="9500" max="9500" width="9.140625" style="202"/>
    <col min="9501" max="9501" width="14.28515625" style="202" customWidth="1"/>
    <col min="9502" max="9503" width="9.140625" style="202"/>
    <col min="9504" max="9504" width="14.7109375" style="202" customWidth="1"/>
    <col min="9505" max="9728" width="9.140625" style="202"/>
    <col min="9729" max="9729" width="4.5703125" style="202" customWidth="1"/>
    <col min="9730" max="9730" width="6.7109375" style="202" customWidth="1"/>
    <col min="9731" max="9731" width="2.7109375" style="202" customWidth="1"/>
    <col min="9732" max="9732" width="3.5703125" style="202" customWidth="1"/>
    <col min="9733" max="9733" width="9.42578125" style="202" customWidth="1"/>
    <col min="9734" max="9734" width="11.5703125" style="202" hidden="1" customWidth="1"/>
    <col min="9735" max="9735" width="6.85546875" style="202" customWidth="1"/>
    <col min="9736" max="9736" width="7.140625" style="202" customWidth="1"/>
    <col min="9737" max="9737" width="4.5703125" style="202" customWidth="1"/>
    <col min="9738" max="9739" width="5.85546875" style="202" customWidth="1"/>
    <col min="9740" max="9745" width="7.28515625" style="202" customWidth="1"/>
    <col min="9746" max="9748" width="4.5703125" style="202" customWidth="1"/>
    <col min="9749" max="9755" width="11.5703125" style="202" hidden="1" customWidth="1"/>
    <col min="9756" max="9756" width="9.140625" style="202"/>
    <col min="9757" max="9757" width="14.28515625" style="202" customWidth="1"/>
    <col min="9758" max="9759" width="9.140625" style="202"/>
    <col min="9760" max="9760" width="14.7109375" style="202" customWidth="1"/>
    <col min="9761" max="9984" width="9.140625" style="202"/>
    <col min="9985" max="9985" width="4.5703125" style="202" customWidth="1"/>
    <col min="9986" max="9986" width="6.7109375" style="202" customWidth="1"/>
    <col min="9987" max="9987" width="2.7109375" style="202" customWidth="1"/>
    <col min="9988" max="9988" width="3.5703125" style="202" customWidth="1"/>
    <col min="9989" max="9989" width="9.42578125" style="202" customWidth="1"/>
    <col min="9990" max="9990" width="11.5703125" style="202" hidden="1" customWidth="1"/>
    <col min="9991" max="9991" width="6.85546875" style="202" customWidth="1"/>
    <col min="9992" max="9992" width="7.140625" style="202" customWidth="1"/>
    <col min="9993" max="9993" width="4.5703125" style="202" customWidth="1"/>
    <col min="9994" max="9995" width="5.85546875" style="202" customWidth="1"/>
    <col min="9996" max="10001" width="7.28515625" style="202" customWidth="1"/>
    <col min="10002" max="10004" width="4.5703125" style="202" customWidth="1"/>
    <col min="10005" max="10011" width="11.5703125" style="202" hidden="1" customWidth="1"/>
    <col min="10012" max="10012" width="9.140625" style="202"/>
    <col min="10013" max="10013" width="14.28515625" style="202" customWidth="1"/>
    <col min="10014" max="10015" width="9.140625" style="202"/>
    <col min="10016" max="10016" width="14.7109375" style="202" customWidth="1"/>
    <col min="10017" max="10240" width="9.140625" style="202"/>
    <col min="10241" max="10241" width="4.5703125" style="202" customWidth="1"/>
    <col min="10242" max="10242" width="6.7109375" style="202" customWidth="1"/>
    <col min="10243" max="10243" width="2.7109375" style="202" customWidth="1"/>
    <col min="10244" max="10244" width="3.5703125" style="202" customWidth="1"/>
    <col min="10245" max="10245" width="9.42578125" style="202" customWidth="1"/>
    <col min="10246" max="10246" width="11.5703125" style="202" hidden="1" customWidth="1"/>
    <col min="10247" max="10247" width="6.85546875" style="202" customWidth="1"/>
    <col min="10248" max="10248" width="7.140625" style="202" customWidth="1"/>
    <col min="10249" max="10249" width="4.5703125" style="202" customWidth="1"/>
    <col min="10250" max="10251" width="5.85546875" style="202" customWidth="1"/>
    <col min="10252" max="10257" width="7.28515625" style="202" customWidth="1"/>
    <col min="10258" max="10260" width="4.5703125" style="202" customWidth="1"/>
    <col min="10261" max="10267" width="11.5703125" style="202" hidden="1" customWidth="1"/>
    <col min="10268" max="10268" width="9.140625" style="202"/>
    <col min="10269" max="10269" width="14.28515625" style="202" customWidth="1"/>
    <col min="10270" max="10271" width="9.140625" style="202"/>
    <col min="10272" max="10272" width="14.7109375" style="202" customWidth="1"/>
    <col min="10273" max="10496" width="9.140625" style="202"/>
    <col min="10497" max="10497" width="4.5703125" style="202" customWidth="1"/>
    <col min="10498" max="10498" width="6.7109375" style="202" customWidth="1"/>
    <col min="10499" max="10499" width="2.7109375" style="202" customWidth="1"/>
    <col min="10500" max="10500" width="3.5703125" style="202" customWidth="1"/>
    <col min="10501" max="10501" width="9.42578125" style="202" customWidth="1"/>
    <col min="10502" max="10502" width="11.5703125" style="202" hidden="1" customWidth="1"/>
    <col min="10503" max="10503" width="6.85546875" style="202" customWidth="1"/>
    <col min="10504" max="10504" width="7.140625" style="202" customWidth="1"/>
    <col min="10505" max="10505" width="4.5703125" style="202" customWidth="1"/>
    <col min="10506" max="10507" width="5.85546875" style="202" customWidth="1"/>
    <col min="10508" max="10513" width="7.28515625" style="202" customWidth="1"/>
    <col min="10514" max="10516" width="4.5703125" style="202" customWidth="1"/>
    <col min="10517" max="10523" width="11.5703125" style="202" hidden="1" customWidth="1"/>
    <col min="10524" max="10524" width="9.140625" style="202"/>
    <col min="10525" max="10525" width="14.28515625" style="202" customWidth="1"/>
    <col min="10526" max="10527" width="9.140625" style="202"/>
    <col min="10528" max="10528" width="14.7109375" style="202" customWidth="1"/>
    <col min="10529" max="10752" width="9.140625" style="202"/>
    <col min="10753" max="10753" width="4.5703125" style="202" customWidth="1"/>
    <col min="10754" max="10754" width="6.7109375" style="202" customWidth="1"/>
    <col min="10755" max="10755" width="2.7109375" style="202" customWidth="1"/>
    <col min="10756" max="10756" width="3.5703125" style="202" customWidth="1"/>
    <col min="10757" max="10757" width="9.42578125" style="202" customWidth="1"/>
    <col min="10758" max="10758" width="11.5703125" style="202" hidden="1" customWidth="1"/>
    <col min="10759" max="10759" width="6.85546875" style="202" customWidth="1"/>
    <col min="10760" max="10760" width="7.140625" style="202" customWidth="1"/>
    <col min="10761" max="10761" width="4.5703125" style="202" customWidth="1"/>
    <col min="10762" max="10763" width="5.85546875" style="202" customWidth="1"/>
    <col min="10764" max="10769" width="7.28515625" style="202" customWidth="1"/>
    <col min="10770" max="10772" width="4.5703125" style="202" customWidth="1"/>
    <col min="10773" max="10779" width="11.5703125" style="202" hidden="1" customWidth="1"/>
    <col min="10780" max="10780" width="9.140625" style="202"/>
    <col min="10781" max="10781" width="14.28515625" style="202" customWidth="1"/>
    <col min="10782" max="10783" width="9.140625" style="202"/>
    <col min="10784" max="10784" width="14.7109375" style="202" customWidth="1"/>
    <col min="10785" max="11008" width="9.140625" style="202"/>
    <col min="11009" max="11009" width="4.5703125" style="202" customWidth="1"/>
    <col min="11010" max="11010" width="6.7109375" style="202" customWidth="1"/>
    <col min="11011" max="11011" width="2.7109375" style="202" customWidth="1"/>
    <col min="11012" max="11012" width="3.5703125" style="202" customWidth="1"/>
    <col min="11013" max="11013" width="9.42578125" style="202" customWidth="1"/>
    <col min="11014" max="11014" width="11.5703125" style="202" hidden="1" customWidth="1"/>
    <col min="11015" max="11015" width="6.85546875" style="202" customWidth="1"/>
    <col min="11016" max="11016" width="7.140625" style="202" customWidth="1"/>
    <col min="11017" max="11017" width="4.5703125" style="202" customWidth="1"/>
    <col min="11018" max="11019" width="5.85546875" style="202" customWidth="1"/>
    <col min="11020" max="11025" width="7.28515625" style="202" customWidth="1"/>
    <col min="11026" max="11028" width="4.5703125" style="202" customWidth="1"/>
    <col min="11029" max="11035" width="11.5703125" style="202" hidden="1" customWidth="1"/>
    <col min="11036" max="11036" width="9.140625" style="202"/>
    <col min="11037" max="11037" width="14.28515625" style="202" customWidth="1"/>
    <col min="11038" max="11039" width="9.140625" style="202"/>
    <col min="11040" max="11040" width="14.7109375" style="202" customWidth="1"/>
    <col min="11041" max="11264" width="9.140625" style="202"/>
    <col min="11265" max="11265" width="4.5703125" style="202" customWidth="1"/>
    <col min="11266" max="11266" width="6.7109375" style="202" customWidth="1"/>
    <col min="11267" max="11267" width="2.7109375" style="202" customWidth="1"/>
    <col min="11268" max="11268" width="3.5703125" style="202" customWidth="1"/>
    <col min="11269" max="11269" width="9.42578125" style="202" customWidth="1"/>
    <col min="11270" max="11270" width="11.5703125" style="202" hidden="1" customWidth="1"/>
    <col min="11271" max="11271" width="6.85546875" style="202" customWidth="1"/>
    <col min="11272" max="11272" width="7.140625" style="202" customWidth="1"/>
    <col min="11273" max="11273" width="4.5703125" style="202" customWidth="1"/>
    <col min="11274" max="11275" width="5.85546875" style="202" customWidth="1"/>
    <col min="11276" max="11281" width="7.28515625" style="202" customWidth="1"/>
    <col min="11282" max="11284" width="4.5703125" style="202" customWidth="1"/>
    <col min="11285" max="11291" width="11.5703125" style="202" hidden="1" customWidth="1"/>
    <col min="11292" max="11292" width="9.140625" style="202"/>
    <col min="11293" max="11293" width="14.28515625" style="202" customWidth="1"/>
    <col min="11294" max="11295" width="9.140625" style="202"/>
    <col min="11296" max="11296" width="14.7109375" style="202" customWidth="1"/>
    <col min="11297" max="11520" width="9.140625" style="202"/>
    <col min="11521" max="11521" width="4.5703125" style="202" customWidth="1"/>
    <col min="11522" max="11522" width="6.7109375" style="202" customWidth="1"/>
    <col min="11523" max="11523" width="2.7109375" style="202" customWidth="1"/>
    <col min="11524" max="11524" width="3.5703125" style="202" customWidth="1"/>
    <col min="11525" max="11525" width="9.42578125" style="202" customWidth="1"/>
    <col min="11526" max="11526" width="11.5703125" style="202" hidden="1" customWidth="1"/>
    <col min="11527" max="11527" width="6.85546875" style="202" customWidth="1"/>
    <col min="11528" max="11528" width="7.140625" style="202" customWidth="1"/>
    <col min="11529" max="11529" width="4.5703125" style="202" customWidth="1"/>
    <col min="11530" max="11531" width="5.85546875" style="202" customWidth="1"/>
    <col min="11532" max="11537" width="7.28515625" style="202" customWidth="1"/>
    <col min="11538" max="11540" width="4.5703125" style="202" customWidth="1"/>
    <col min="11541" max="11547" width="11.5703125" style="202" hidden="1" customWidth="1"/>
    <col min="11548" max="11548" width="9.140625" style="202"/>
    <col min="11549" max="11549" width="14.28515625" style="202" customWidth="1"/>
    <col min="11550" max="11551" width="9.140625" style="202"/>
    <col min="11552" max="11552" width="14.7109375" style="202" customWidth="1"/>
    <col min="11553" max="11776" width="9.140625" style="202"/>
    <col min="11777" max="11777" width="4.5703125" style="202" customWidth="1"/>
    <col min="11778" max="11778" width="6.7109375" style="202" customWidth="1"/>
    <col min="11779" max="11779" width="2.7109375" style="202" customWidth="1"/>
    <col min="11780" max="11780" width="3.5703125" style="202" customWidth="1"/>
    <col min="11781" max="11781" width="9.42578125" style="202" customWidth="1"/>
    <col min="11782" max="11782" width="11.5703125" style="202" hidden="1" customWidth="1"/>
    <col min="11783" max="11783" width="6.85546875" style="202" customWidth="1"/>
    <col min="11784" max="11784" width="7.140625" style="202" customWidth="1"/>
    <col min="11785" max="11785" width="4.5703125" style="202" customWidth="1"/>
    <col min="11786" max="11787" width="5.85546875" style="202" customWidth="1"/>
    <col min="11788" max="11793" width="7.28515625" style="202" customWidth="1"/>
    <col min="11794" max="11796" width="4.5703125" style="202" customWidth="1"/>
    <col min="11797" max="11803" width="11.5703125" style="202" hidden="1" customWidth="1"/>
    <col min="11804" max="11804" width="9.140625" style="202"/>
    <col min="11805" max="11805" width="14.28515625" style="202" customWidth="1"/>
    <col min="11806" max="11807" width="9.140625" style="202"/>
    <col min="11808" max="11808" width="14.7109375" style="202" customWidth="1"/>
    <col min="11809" max="12032" width="9.140625" style="202"/>
    <col min="12033" max="12033" width="4.5703125" style="202" customWidth="1"/>
    <col min="12034" max="12034" width="6.7109375" style="202" customWidth="1"/>
    <col min="12035" max="12035" width="2.7109375" style="202" customWidth="1"/>
    <col min="12036" max="12036" width="3.5703125" style="202" customWidth="1"/>
    <col min="12037" max="12037" width="9.42578125" style="202" customWidth="1"/>
    <col min="12038" max="12038" width="11.5703125" style="202" hidden="1" customWidth="1"/>
    <col min="12039" max="12039" width="6.85546875" style="202" customWidth="1"/>
    <col min="12040" max="12040" width="7.140625" style="202" customWidth="1"/>
    <col min="12041" max="12041" width="4.5703125" style="202" customWidth="1"/>
    <col min="12042" max="12043" width="5.85546875" style="202" customWidth="1"/>
    <col min="12044" max="12049" width="7.28515625" style="202" customWidth="1"/>
    <col min="12050" max="12052" width="4.5703125" style="202" customWidth="1"/>
    <col min="12053" max="12059" width="11.5703125" style="202" hidden="1" customWidth="1"/>
    <col min="12060" max="12060" width="9.140625" style="202"/>
    <col min="12061" max="12061" width="14.28515625" style="202" customWidth="1"/>
    <col min="12062" max="12063" width="9.140625" style="202"/>
    <col min="12064" max="12064" width="14.7109375" style="202" customWidth="1"/>
    <col min="12065" max="12288" width="9.140625" style="202"/>
    <col min="12289" max="12289" width="4.5703125" style="202" customWidth="1"/>
    <col min="12290" max="12290" width="6.7109375" style="202" customWidth="1"/>
    <col min="12291" max="12291" width="2.7109375" style="202" customWidth="1"/>
    <col min="12292" max="12292" width="3.5703125" style="202" customWidth="1"/>
    <col min="12293" max="12293" width="9.42578125" style="202" customWidth="1"/>
    <col min="12294" max="12294" width="11.5703125" style="202" hidden="1" customWidth="1"/>
    <col min="12295" max="12295" width="6.85546875" style="202" customWidth="1"/>
    <col min="12296" max="12296" width="7.140625" style="202" customWidth="1"/>
    <col min="12297" max="12297" width="4.5703125" style="202" customWidth="1"/>
    <col min="12298" max="12299" width="5.85546875" style="202" customWidth="1"/>
    <col min="12300" max="12305" width="7.28515625" style="202" customWidth="1"/>
    <col min="12306" max="12308" width="4.5703125" style="202" customWidth="1"/>
    <col min="12309" max="12315" width="11.5703125" style="202" hidden="1" customWidth="1"/>
    <col min="12316" max="12316" width="9.140625" style="202"/>
    <col min="12317" max="12317" width="14.28515625" style="202" customWidth="1"/>
    <col min="12318" max="12319" width="9.140625" style="202"/>
    <col min="12320" max="12320" width="14.7109375" style="202" customWidth="1"/>
    <col min="12321" max="12544" width="9.140625" style="202"/>
    <col min="12545" max="12545" width="4.5703125" style="202" customWidth="1"/>
    <col min="12546" max="12546" width="6.7109375" style="202" customWidth="1"/>
    <col min="12547" max="12547" width="2.7109375" style="202" customWidth="1"/>
    <col min="12548" max="12548" width="3.5703125" style="202" customWidth="1"/>
    <col min="12549" max="12549" width="9.42578125" style="202" customWidth="1"/>
    <col min="12550" max="12550" width="11.5703125" style="202" hidden="1" customWidth="1"/>
    <col min="12551" max="12551" width="6.85546875" style="202" customWidth="1"/>
    <col min="12552" max="12552" width="7.140625" style="202" customWidth="1"/>
    <col min="12553" max="12553" width="4.5703125" style="202" customWidth="1"/>
    <col min="12554" max="12555" width="5.85546875" style="202" customWidth="1"/>
    <col min="12556" max="12561" width="7.28515625" style="202" customWidth="1"/>
    <col min="12562" max="12564" width="4.5703125" style="202" customWidth="1"/>
    <col min="12565" max="12571" width="11.5703125" style="202" hidden="1" customWidth="1"/>
    <col min="12572" max="12572" width="9.140625" style="202"/>
    <col min="12573" max="12573" width="14.28515625" style="202" customWidth="1"/>
    <col min="12574" max="12575" width="9.140625" style="202"/>
    <col min="12576" max="12576" width="14.7109375" style="202" customWidth="1"/>
    <col min="12577" max="12800" width="9.140625" style="202"/>
    <col min="12801" max="12801" width="4.5703125" style="202" customWidth="1"/>
    <col min="12802" max="12802" width="6.7109375" style="202" customWidth="1"/>
    <col min="12803" max="12803" width="2.7109375" style="202" customWidth="1"/>
    <col min="12804" max="12804" width="3.5703125" style="202" customWidth="1"/>
    <col min="12805" max="12805" width="9.42578125" style="202" customWidth="1"/>
    <col min="12806" max="12806" width="11.5703125" style="202" hidden="1" customWidth="1"/>
    <col min="12807" max="12807" width="6.85546875" style="202" customWidth="1"/>
    <col min="12808" max="12808" width="7.140625" style="202" customWidth="1"/>
    <col min="12809" max="12809" width="4.5703125" style="202" customWidth="1"/>
    <col min="12810" max="12811" width="5.85546875" style="202" customWidth="1"/>
    <col min="12812" max="12817" width="7.28515625" style="202" customWidth="1"/>
    <col min="12818" max="12820" width="4.5703125" style="202" customWidth="1"/>
    <col min="12821" max="12827" width="11.5703125" style="202" hidden="1" customWidth="1"/>
    <col min="12828" max="12828" width="9.140625" style="202"/>
    <col min="12829" max="12829" width="14.28515625" style="202" customWidth="1"/>
    <col min="12830" max="12831" width="9.140625" style="202"/>
    <col min="12832" max="12832" width="14.7109375" style="202" customWidth="1"/>
    <col min="12833" max="13056" width="9.140625" style="202"/>
    <col min="13057" max="13057" width="4.5703125" style="202" customWidth="1"/>
    <col min="13058" max="13058" width="6.7109375" style="202" customWidth="1"/>
    <col min="13059" max="13059" width="2.7109375" style="202" customWidth="1"/>
    <col min="13060" max="13060" width="3.5703125" style="202" customWidth="1"/>
    <col min="13061" max="13061" width="9.42578125" style="202" customWidth="1"/>
    <col min="13062" max="13062" width="11.5703125" style="202" hidden="1" customWidth="1"/>
    <col min="13063" max="13063" width="6.85546875" style="202" customWidth="1"/>
    <col min="13064" max="13064" width="7.140625" style="202" customWidth="1"/>
    <col min="13065" max="13065" width="4.5703125" style="202" customWidth="1"/>
    <col min="13066" max="13067" width="5.85546875" style="202" customWidth="1"/>
    <col min="13068" max="13073" width="7.28515625" style="202" customWidth="1"/>
    <col min="13074" max="13076" width="4.5703125" style="202" customWidth="1"/>
    <col min="13077" max="13083" width="11.5703125" style="202" hidden="1" customWidth="1"/>
    <col min="13084" max="13084" width="9.140625" style="202"/>
    <col min="13085" max="13085" width="14.28515625" style="202" customWidth="1"/>
    <col min="13086" max="13087" width="9.140625" style="202"/>
    <col min="13088" max="13088" width="14.7109375" style="202" customWidth="1"/>
    <col min="13089" max="13312" width="9.140625" style="202"/>
    <col min="13313" max="13313" width="4.5703125" style="202" customWidth="1"/>
    <col min="13314" max="13314" width="6.7109375" style="202" customWidth="1"/>
    <col min="13315" max="13315" width="2.7109375" style="202" customWidth="1"/>
    <col min="13316" max="13316" width="3.5703125" style="202" customWidth="1"/>
    <col min="13317" max="13317" width="9.42578125" style="202" customWidth="1"/>
    <col min="13318" max="13318" width="11.5703125" style="202" hidden="1" customWidth="1"/>
    <col min="13319" max="13319" width="6.85546875" style="202" customWidth="1"/>
    <col min="13320" max="13320" width="7.140625" style="202" customWidth="1"/>
    <col min="13321" max="13321" width="4.5703125" style="202" customWidth="1"/>
    <col min="13322" max="13323" width="5.85546875" style="202" customWidth="1"/>
    <col min="13324" max="13329" width="7.28515625" style="202" customWidth="1"/>
    <col min="13330" max="13332" width="4.5703125" style="202" customWidth="1"/>
    <col min="13333" max="13339" width="11.5703125" style="202" hidden="1" customWidth="1"/>
    <col min="13340" max="13340" width="9.140625" style="202"/>
    <col min="13341" max="13341" width="14.28515625" style="202" customWidth="1"/>
    <col min="13342" max="13343" width="9.140625" style="202"/>
    <col min="13344" max="13344" width="14.7109375" style="202" customWidth="1"/>
    <col min="13345" max="13568" width="9.140625" style="202"/>
    <col min="13569" max="13569" width="4.5703125" style="202" customWidth="1"/>
    <col min="13570" max="13570" width="6.7109375" style="202" customWidth="1"/>
    <col min="13571" max="13571" width="2.7109375" style="202" customWidth="1"/>
    <col min="13572" max="13572" width="3.5703125" style="202" customWidth="1"/>
    <col min="13573" max="13573" width="9.42578125" style="202" customWidth="1"/>
    <col min="13574" max="13574" width="11.5703125" style="202" hidden="1" customWidth="1"/>
    <col min="13575" max="13575" width="6.85546875" style="202" customWidth="1"/>
    <col min="13576" max="13576" width="7.140625" style="202" customWidth="1"/>
    <col min="13577" max="13577" width="4.5703125" style="202" customWidth="1"/>
    <col min="13578" max="13579" width="5.85546875" style="202" customWidth="1"/>
    <col min="13580" max="13585" width="7.28515625" style="202" customWidth="1"/>
    <col min="13586" max="13588" width="4.5703125" style="202" customWidth="1"/>
    <col min="13589" max="13595" width="11.5703125" style="202" hidden="1" customWidth="1"/>
    <col min="13596" max="13596" width="9.140625" style="202"/>
    <col min="13597" max="13597" width="14.28515625" style="202" customWidth="1"/>
    <col min="13598" max="13599" width="9.140625" style="202"/>
    <col min="13600" max="13600" width="14.7109375" style="202" customWidth="1"/>
    <col min="13601" max="13824" width="9.140625" style="202"/>
    <col min="13825" max="13825" width="4.5703125" style="202" customWidth="1"/>
    <col min="13826" max="13826" width="6.7109375" style="202" customWidth="1"/>
    <col min="13827" max="13827" width="2.7109375" style="202" customWidth="1"/>
    <col min="13828" max="13828" width="3.5703125" style="202" customWidth="1"/>
    <col min="13829" max="13829" width="9.42578125" style="202" customWidth="1"/>
    <col min="13830" max="13830" width="11.5703125" style="202" hidden="1" customWidth="1"/>
    <col min="13831" max="13831" width="6.85546875" style="202" customWidth="1"/>
    <col min="13832" max="13832" width="7.140625" style="202" customWidth="1"/>
    <col min="13833" max="13833" width="4.5703125" style="202" customWidth="1"/>
    <col min="13834" max="13835" width="5.85546875" style="202" customWidth="1"/>
    <col min="13836" max="13841" width="7.28515625" style="202" customWidth="1"/>
    <col min="13842" max="13844" width="4.5703125" style="202" customWidth="1"/>
    <col min="13845" max="13851" width="11.5703125" style="202" hidden="1" customWidth="1"/>
    <col min="13852" max="13852" width="9.140625" style="202"/>
    <col min="13853" max="13853" width="14.28515625" style="202" customWidth="1"/>
    <col min="13854" max="13855" width="9.140625" style="202"/>
    <col min="13856" max="13856" width="14.7109375" style="202" customWidth="1"/>
    <col min="13857" max="14080" width="9.140625" style="202"/>
    <col min="14081" max="14081" width="4.5703125" style="202" customWidth="1"/>
    <col min="14082" max="14082" width="6.7109375" style="202" customWidth="1"/>
    <col min="14083" max="14083" width="2.7109375" style="202" customWidth="1"/>
    <col min="14084" max="14084" width="3.5703125" style="202" customWidth="1"/>
    <col min="14085" max="14085" width="9.42578125" style="202" customWidth="1"/>
    <col min="14086" max="14086" width="11.5703125" style="202" hidden="1" customWidth="1"/>
    <col min="14087" max="14087" width="6.85546875" style="202" customWidth="1"/>
    <col min="14088" max="14088" width="7.140625" style="202" customWidth="1"/>
    <col min="14089" max="14089" width="4.5703125" style="202" customWidth="1"/>
    <col min="14090" max="14091" width="5.85546875" style="202" customWidth="1"/>
    <col min="14092" max="14097" width="7.28515625" style="202" customWidth="1"/>
    <col min="14098" max="14100" width="4.5703125" style="202" customWidth="1"/>
    <col min="14101" max="14107" width="11.5703125" style="202" hidden="1" customWidth="1"/>
    <col min="14108" max="14108" width="9.140625" style="202"/>
    <col min="14109" max="14109" width="14.28515625" style="202" customWidth="1"/>
    <col min="14110" max="14111" width="9.140625" style="202"/>
    <col min="14112" max="14112" width="14.7109375" style="202" customWidth="1"/>
    <col min="14113" max="14336" width="9.140625" style="202"/>
    <col min="14337" max="14337" width="4.5703125" style="202" customWidth="1"/>
    <col min="14338" max="14338" width="6.7109375" style="202" customWidth="1"/>
    <col min="14339" max="14339" width="2.7109375" style="202" customWidth="1"/>
    <col min="14340" max="14340" width="3.5703125" style="202" customWidth="1"/>
    <col min="14341" max="14341" width="9.42578125" style="202" customWidth="1"/>
    <col min="14342" max="14342" width="11.5703125" style="202" hidden="1" customWidth="1"/>
    <col min="14343" max="14343" width="6.85546875" style="202" customWidth="1"/>
    <col min="14344" max="14344" width="7.140625" style="202" customWidth="1"/>
    <col min="14345" max="14345" width="4.5703125" style="202" customWidth="1"/>
    <col min="14346" max="14347" width="5.85546875" style="202" customWidth="1"/>
    <col min="14348" max="14353" width="7.28515625" style="202" customWidth="1"/>
    <col min="14354" max="14356" width="4.5703125" style="202" customWidth="1"/>
    <col min="14357" max="14363" width="11.5703125" style="202" hidden="1" customWidth="1"/>
    <col min="14364" max="14364" width="9.140625" style="202"/>
    <col min="14365" max="14365" width="14.28515625" style="202" customWidth="1"/>
    <col min="14366" max="14367" width="9.140625" style="202"/>
    <col min="14368" max="14368" width="14.7109375" style="202" customWidth="1"/>
    <col min="14369" max="14592" width="9.140625" style="202"/>
    <col min="14593" max="14593" width="4.5703125" style="202" customWidth="1"/>
    <col min="14594" max="14594" width="6.7109375" style="202" customWidth="1"/>
    <col min="14595" max="14595" width="2.7109375" style="202" customWidth="1"/>
    <col min="14596" max="14596" width="3.5703125" style="202" customWidth="1"/>
    <col min="14597" max="14597" width="9.42578125" style="202" customWidth="1"/>
    <col min="14598" max="14598" width="11.5703125" style="202" hidden="1" customWidth="1"/>
    <col min="14599" max="14599" width="6.85546875" style="202" customWidth="1"/>
    <col min="14600" max="14600" width="7.140625" style="202" customWidth="1"/>
    <col min="14601" max="14601" width="4.5703125" style="202" customWidth="1"/>
    <col min="14602" max="14603" width="5.85546875" style="202" customWidth="1"/>
    <col min="14604" max="14609" width="7.28515625" style="202" customWidth="1"/>
    <col min="14610" max="14612" width="4.5703125" style="202" customWidth="1"/>
    <col min="14613" max="14619" width="11.5703125" style="202" hidden="1" customWidth="1"/>
    <col min="14620" max="14620" width="9.140625" style="202"/>
    <col min="14621" max="14621" width="14.28515625" style="202" customWidth="1"/>
    <col min="14622" max="14623" width="9.140625" style="202"/>
    <col min="14624" max="14624" width="14.7109375" style="202" customWidth="1"/>
    <col min="14625" max="14848" width="9.140625" style="202"/>
    <col min="14849" max="14849" width="4.5703125" style="202" customWidth="1"/>
    <col min="14850" max="14850" width="6.7109375" style="202" customWidth="1"/>
    <col min="14851" max="14851" width="2.7109375" style="202" customWidth="1"/>
    <col min="14852" max="14852" width="3.5703125" style="202" customWidth="1"/>
    <col min="14853" max="14853" width="9.42578125" style="202" customWidth="1"/>
    <col min="14854" max="14854" width="11.5703125" style="202" hidden="1" customWidth="1"/>
    <col min="14855" max="14855" width="6.85546875" style="202" customWidth="1"/>
    <col min="14856" max="14856" width="7.140625" style="202" customWidth="1"/>
    <col min="14857" max="14857" width="4.5703125" style="202" customWidth="1"/>
    <col min="14858" max="14859" width="5.85546875" style="202" customWidth="1"/>
    <col min="14860" max="14865" width="7.28515625" style="202" customWidth="1"/>
    <col min="14866" max="14868" width="4.5703125" style="202" customWidth="1"/>
    <col min="14869" max="14875" width="11.5703125" style="202" hidden="1" customWidth="1"/>
    <col min="14876" max="14876" width="9.140625" style="202"/>
    <col min="14877" max="14877" width="14.28515625" style="202" customWidth="1"/>
    <col min="14878" max="14879" width="9.140625" style="202"/>
    <col min="14880" max="14880" width="14.7109375" style="202" customWidth="1"/>
    <col min="14881" max="15104" width="9.140625" style="202"/>
    <col min="15105" max="15105" width="4.5703125" style="202" customWidth="1"/>
    <col min="15106" max="15106" width="6.7109375" style="202" customWidth="1"/>
    <col min="15107" max="15107" width="2.7109375" style="202" customWidth="1"/>
    <col min="15108" max="15108" width="3.5703125" style="202" customWidth="1"/>
    <col min="15109" max="15109" width="9.42578125" style="202" customWidth="1"/>
    <col min="15110" max="15110" width="11.5703125" style="202" hidden="1" customWidth="1"/>
    <col min="15111" max="15111" width="6.85546875" style="202" customWidth="1"/>
    <col min="15112" max="15112" width="7.140625" style="202" customWidth="1"/>
    <col min="15113" max="15113" width="4.5703125" style="202" customWidth="1"/>
    <col min="15114" max="15115" width="5.85546875" style="202" customWidth="1"/>
    <col min="15116" max="15121" width="7.28515625" style="202" customWidth="1"/>
    <col min="15122" max="15124" width="4.5703125" style="202" customWidth="1"/>
    <col min="15125" max="15131" width="11.5703125" style="202" hidden="1" customWidth="1"/>
    <col min="15132" max="15132" width="9.140625" style="202"/>
    <col min="15133" max="15133" width="14.28515625" style="202" customWidth="1"/>
    <col min="15134" max="15135" width="9.140625" style="202"/>
    <col min="15136" max="15136" width="14.7109375" style="202" customWidth="1"/>
    <col min="15137" max="15360" width="9.140625" style="202"/>
    <col min="15361" max="15361" width="4.5703125" style="202" customWidth="1"/>
    <col min="15362" max="15362" width="6.7109375" style="202" customWidth="1"/>
    <col min="15363" max="15363" width="2.7109375" style="202" customWidth="1"/>
    <col min="15364" max="15364" width="3.5703125" style="202" customWidth="1"/>
    <col min="15365" max="15365" width="9.42578125" style="202" customWidth="1"/>
    <col min="15366" max="15366" width="11.5703125" style="202" hidden="1" customWidth="1"/>
    <col min="15367" max="15367" width="6.85546875" style="202" customWidth="1"/>
    <col min="15368" max="15368" width="7.140625" style="202" customWidth="1"/>
    <col min="15369" max="15369" width="4.5703125" style="202" customWidth="1"/>
    <col min="15370" max="15371" width="5.85546875" style="202" customWidth="1"/>
    <col min="15372" max="15377" width="7.28515625" style="202" customWidth="1"/>
    <col min="15378" max="15380" width="4.5703125" style="202" customWidth="1"/>
    <col min="15381" max="15387" width="11.5703125" style="202" hidden="1" customWidth="1"/>
    <col min="15388" max="15388" width="9.140625" style="202"/>
    <col min="15389" max="15389" width="14.28515625" style="202" customWidth="1"/>
    <col min="15390" max="15391" width="9.140625" style="202"/>
    <col min="15392" max="15392" width="14.7109375" style="202" customWidth="1"/>
    <col min="15393" max="15616" width="9.140625" style="202"/>
    <col min="15617" max="15617" width="4.5703125" style="202" customWidth="1"/>
    <col min="15618" max="15618" width="6.7109375" style="202" customWidth="1"/>
    <col min="15619" max="15619" width="2.7109375" style="202" customWidth="1"/>
    <col min="15620" max="15620" width="3.5703125" style="202" customWidth="1"/>
    <col min="15621" max="15621" width="9.42578125" style="202" customWidth="1"/>
    <col min="15622" max="15622" width="11.5703125" style="202" hidden="1" customWidth="1"/>
    <col min="15623" max="15623" width="6.85546875" style="202" customWidth="1"/>
    <col min="15624" max="15624" width="7.140625" style="202" customWidth="1"/>
    <col min="15625" max="15625" width="4.5703125" style="202" customWidth="1"/>
    <col min="15626" max="15627" width="5.85546875" style="202" customWidth="1"/>
    <col min="15628" max="15633" width="7.28515625" style="202" customWidth="1"/>
    <col min="15634" max="15636" width="4.5703125" style="202" customWidth="1"/>
    <col min="15637" max="15643" width="11.5703125" style="202" hidden="1" customWidth="1"/>
    <col min="15644" max="15644" width="9.140625" style="202"/>
    <col min="15645" max="15645" width="14.28515625" style="202" customWidth="1"/>
    <col min="15646" max="15647" width="9.140625" style="202"/>
    <col min="15648" max="15648" width="14.7109375" style="202" customWidth="1"/>
    <col min="15649" max="15872" width="9.140625" style="202"/>
    <col min="15873" max="15873" width="4.5703125" style="202" customWidth="1"/>
    <col min="15874" max="15874" width="6.7109375" style="202" customWidth="1"/>
    <col min="15875" max="15875" width="2.7109375" style="202" customWidth="1"/>
    <col min="15876" max="15876" width="3.5703125" style="202" customWidth="1"/>
    <col min="15877" max="15877" width="9.42578125" style="202" customWidth="1"/>
    <col min="15878" max="15878" width="11.5703125" style="202" hidden="1" customWidth="1"/>
    <col min="15879" max="15879" width="6.85546875" style="202" customWidth="1"/>
    <col min="15880" max="15880" width="7.140625" style="202" customWidth="1"/>
    <col min="15881" max="15881" width="4.5703125" style="202" customWidth="1"/>
    <col min="15882" max="15883" width="5.85546875" style="202" customWidth="1"/>
    <col min="15884" max="15889" width="7.28515625" style="202" customWidth="1"/>
    <col min="15890" max="15892" width="4.5703125" style="202" customWidth="1"/>
    <col min="15893" max="15899" width="11.5703125" style="202" hidden="1" customWidth="1"/>
    <col min="15900" max="15900" width="9.140625" style="202"/>
    <col min="15901" max="15901" width="14.28515625" style="202" customWidth="1"/>
    <col min="15902" max="15903" width="9.140625" style="202"/>
    <col min="15904" max="15904" width="14.7109375" style="202" customWidth="1"/>
    <col min="15905" max="16128" width="9.140625" style="202"/>
    <col min="16129" max="16129" width="4.5703125" style="202" customWidth="1"/>
    <col min="16130" max="16130" width="6.7109375" style="202" customWidth="1"/>
    <col min="16131" max="16131" width="2.7109375" style="202" customWidth="1"/>
    <col min="16132" max="16132" width="3.5703125" style="202" customWidth="1"/>
    <col min="16133" max="16133" width="9.42578125" style="202" customWidth="1"/>
    <col min="16134" max="16134" width="11.5703125" style="202" hidden="1" customWidth="1"/>
    <col min="16135" max="16135" width="6.85546875" style="202" customWidth="1"/>
    <col min="16136" max="16136" width="7.140625" style="202" customWidth="1"/>
    <col min="16137" max="16137" width="4.5703125" style="202" customWidth="1"/>
    <col min="16138" max="16139" width="5.85546875" style="202" customWidth="1"/>
    <col min="16140" max="16145" width="7.28515625" style="202" customWidth="1"/>
    <col min="16146" max="16148" width="4.5703125" style="202" customWidth="1"/>
    <col min="16149" max="16155" width="11.5703125" style="202" hidden="1" customWidth="1"/>
    <col min="16156" max="16156" width="9.140625" style="202"/>
    <col min="16157" max="16157" width="14.28515625" style="202" customWidth="1"/>
    <col min="16158" max="16159" width="9.140625" style="202"/>
    <col min="16160" max="16160" width="14.7109375" style="202" customWidth="1"/>
    <col min="16161" max="16384" width="9.140625" style="202"/>
  </cols>
  <sheetData>
    <row r="1" spans="1:20" ht="15" customHeight="1" x14ac:dyDescent="0.2">
      <c r="A1" s="289"/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90" t="s">
        <v>118</v>
      </c>
      <c r="S1" s="290"/>
      <c r="T1" s="290"/>
    </row>
    <row r="2" spans="1:20" ht="15" customHeight="1" x14ac:dyDescent="0.2">
      <c r="A2" s="203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68" t="s">
        <v>119</v>
      </c>
      <c r="Q2" s="268"/>
      <c r="R2" s="268"/>
      <c r="S2" s="268"/>
      <c r="T2" s="268"/>
    </row>
    <row r="3" spans="1:20" ht="15" x14ac:dyDescent="0.2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81"/>
      <c r="Q3" s="81"/>
      <c r="R3" s="81"/>
      <c r="S3" s="81"/>
      <c r="T3" s="81"/>
    </row>
    <row r="4" spans="1:20" ht="15" x14ac:dyDescent="0.2">
      <c r="A4" s="203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81"/>
      <c r="Q4" s="81"/>
      <c r="R4" s="81"/>
      <c r="S4" s="81"/>
      <c r="T4" s="81"/>
    </row>
    <row r="5" spans="1:20" ht="18.75" x14ac:dyDescent="0.3">
      <c r="A5" s="291" t="s">
        <v>120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</row>
    <row r="6" spans="1:20" ht="15" x14ac:dyDescent="0.25">
      <c r="A6" s="292" t="s">
        <v>121</v>
      </c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ht="15" x14ac:dyDescent="0.25">
      <c r="A7" s="292"/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</row>
    <row r="8" spans="1:20" ht="15" customHeight="1" x14ac:dyDescent="0.2">
      <c r="A8" s="293" t="s">
        <v>122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4" t="s">
        <v>123</v>
      </c>
      <c r="M8" s="294"/>
      <c r="N8" s="294"/>
      <c r="O8" s="294"/>
      <c r="P8" s="294"/>
      <c r="Q8" s="294"/>
      <c r="R8" s="294"/>
      <c r="S8" s="294"/>
      <c r="T8" s="294"/>
    </row>
    <row r="9" spans="1:20" ht="15" customHeight="1" x14ac:dyDescent="0.2">
      <c r="A9" s="293"/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4"/>
      <c r="M9" s="294"/>
      <c r="N9" s="294"/>
      <c r="O9" s="294"/>
      <c r="P9" s="294"/>
      <c r="Q9" s="294"/>
      <c r="R9" s="294"/>
      <c r="S9" s="294"/>
      <c r="T9" s="294"/>
    </row>
    <row r="10" spans="1:20" ht="42" customHeight="1" x14ac:dyDescent="0.2">
      <c r="A10" s="293"/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4"/>
      <c r="M10" s="294"/>
      <c r="N10" s="294"/>
      <c r="O10" s="294"/>
      <c r="P10" s="294"/>
      <c r="Q10" s="294"/>
      <c r="R10" s="294"/>
      <c r="S10" s="294"/>
      <c r="T10" s="294"/>
    </row>
    <row r="11" spans="1:20" ht="15" customHeight="1" x14ac:dyDescent="0.2">
      <c r="A11" s="295" t="s">
        <v>124</v>
      </c>
      <c r="B11" s="295"/>
      <c r="C11" s="295"/>
      <c r="D11" s="295"/>
      <c r="E11" s="295"/>
      <c r="F11" s="295"/>
      <c r="G11" s="295"/>
      <c r="H11" s="295"/>
      <c r="I11" s="295"/>
      <c r="J11" s="295"/>
      <c r="K11" s="295"/>
      <c r="L11" s="296"/>
      <c r="M11" s="296"/>
      <c r="N11" s="296"/>
      <c r="O11" s="296"/>
      <c r="P11" s="296"/>
      <c r="Q11" s="296"/>
      <c r="R11" s="296"/>
      <c r="S11" s="296"/>
      <c r="T11" s="296"/>
    </row>
    <row r="12" spans="1:20" ht="15" customHeight="1" x14ac:dyDescent="0.2">
      <c r="A12" s="295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6"/>
      <c r="M12" s="296"/>
      <c r="N12" s="296"/>
      <c r="O12" s="296"/>
      <c r="P12" s="296"/>
      <c r="Q12" s="296"/>
      <c r="R12" s="296"/>
      <c r="S12" s="296"/>
      <c r="T12" s="296"/>
    </row>
    <row r="13" spans="1:20" ht="0.75" customHeight="1" x14ac:dyDescent="0.2">
      <c r="A13" s="295"/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6"/>
      <c r="M13" s="296"/>
      <c r="N13" s="296"/>
      <c r="O13" s="296"/>
      <c r="P13" s="296"/>
      <c r="Q13" s="296"/>
      <c r="R13" s="296"/>
      <c r="S13" s="296"/>
      <c r="T13" s="296"/>
    </row>
    <row r="14" spans="1:20" ht="15" customHeight="1" x14ac:dyDescent="0.2">
      <c r="A14" s="297" t="s">
        <v>125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8" t="s">
        <v>126</v>
      </c>
      <c r="M14" s="298"/>
      <c r="N14" s="298"/>
      <c r="O14" s="298"/>
      <c r="P14" s="298"/>
      <c r="Q14" s="298"/>
      <c r="R14" s="298"/>
      <c r="S14" s="298"/>
      <c r="T14" s="298"/>
    </row>
    <row r="15" spans="1:20" ht="25.5" customHeight="1" x14ac:dyDescent="0.2">
      <c r="A15" s="299" t="s">
        <v>127</v>
      </c>
      <c r="B15" s="299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/>
    </row>
    <row r="16" spans="1:20" ht="78" customHeight="1" x14ac:dyDescent="0.2">
      <c r="A16" s="300" t="s">
        <v>128</v>
      </c>
      <c r="B16" s="300"/>
      <c r="C16" s="301" t="s">
        <v>129</v>
      </c>
      <c r="D16" s="301"/>
      <c r="E16" s="301"/>
      <c r="F16" s="301"/>
      <c r="G16" s="301" t="s">
        <v>130</v>
      </c>
      <c r="H16" s="301"/>
      <c r="I16" s="301"/>
      <c r="J16" s="302" t="s">
        <v>131</v>
      </c>
      <c r="K16" s="302"/>
      <c r="L16" s="302"/>
      <c r="M16" s="302"/>
      <c r="N16" s="302"/>
      <c r="O16" s="302"/>
      <c r="P16" s="302"/>
      <c r="Q16" s="302"/>
      <c r="R16" s="303" t="s">
        <v>132</v>
      </c>
      <c r="S16" s="303"/>
      <c r="T16" s="303"/>
    </row>
    <row r="17" spans="1:28" x14ac:dyDescent="0.2">
      <c r="A17" s="304">
        <v>1</v>
      </c>
      <c r="B17" s="304"/>
      <c r="C17" s="305">
        <v>2</v>
      </c>
      <c r="D17" s="305"/>
      <c r="E17" s="305"/>
      <c r="F17" s="305"/>
      <c r="G17" s="305">
        <v>3</v>
      </c>
      <c r="H17" s="305"/>
      <c r="I17" s="305"/>
      <c r="J17" s="305">
        <v>4</v>
      </c>
      <c r="K17" s="305"/>
      <c r="L17" s="305"/>
      <c r="M17" s="305"/>
      <c r="N17" s="305"/>
      <c r="O17" s="305"/>
      <c r="P17" s="305"/>
      <c r="Q17" s="305"/>
      <c r="R17" s="306">
        <v>5</v>
      </c>
      <c r="S17" s="306"/>
      <c r="T17" s="306"/>
    </row>
    <row r="18" spans="1:28" ht="15" customHeight="1" x14ac:dyDescent="0.2">
      <c r="A18" s="307" t="s">
        <v>133</v>
      </c>
      <c r="B18" s="307"/>
      <c r="C18" s="308" t="s">
        <v>134</v>
      </c>
      <c r="D18" s="308"/>
      <c r="E18" s="308"/>
      <c r="F18" s="308"/>
      <c r="G18" s="309" t="s">
        <v>135</v>
      </c>
      <c r="H18" s="309"/>
      <c r="I18" s="309"/>
      <c r="J18" s="206"/>
      <c r="K18" s="206"/>
      <c r="L18" s="207"/>
      <c r="M18" s="207"/>
      <c r="N18" s="207"/>
      <c r="O18" s="207"/>
      <c r="P18" s="207"/>
      <c r="Q18" s="207"/>
      <c r="R18" s="208"/>
      <c r="S18" s="209"/>
      <c r="T18" s="210"/>
    </row>
    <row r="19" spans="1:28" x14ac:dyDescent="0.2">
      <c r="A19" s="307"/>
      <c r="B19" s="307"/>
      <c r="C19" s="308"/>
      <c r="D19" s="308"/>
      <c r="E19" s="308"/>
      <c r="F19" s="308"/>
      <c r="G19" s="309"/>
      <c r="H19" s="309"/>
      <c r="I19" s="309"/>
      <c r="J19" s="211"/>
      <c r="K19" s="212"/>
      <c r="L19" s="213"/>
      <c r="M19" s="213"/>
      <c r="N19" s="213"/>
      <c r="O19" s="213"/>
      <c r="P19" s="213"/>
      <c r="Q19" s="213"/>
      <c r="R19" s="214"/>
      <c r="S19" s="213"/>
      <c r="T19" s="215"/>
    </row>
    <row r="20" spans="1:28" x14ac:dyDescent="0.2">
      <c r="A20" s="307"/>
      <c r="B20" s="307"/>
      <c r="C20" s="308"/>
      <c r="D20" s="308"/>
      <c r="E20" s="308"/>
      <c r="F20" s="308"/>
      <c r="G20" s="309"/>
      <c r="H20" s="309"/>
      <c r="I20" s="309"/>
      <c r="J20" s="211"/>
      <c r="K20" s="211"/>
      <c r="L20" s="213"/>
      <c r="M20" s="213"/>
      <c r="N20" s="213"/>
      <c r="O20" s="213"/>
      <c r="P20" s="213"/>
      <c r="Q20" s="213"/>
      <c r="R20" s="214"/>
      <c r="S20" s="213"/>
      <c r="T20" s="215"/>
    </row>
    <row r="21" spans="1:28" x14ac:dyDescent="0.2">
      <c r="A21" s="307"/>
      <c r="B21" s="307"/>
      <c r="C21" s="308"/>
      <c r="D21" s="308"/>
      <c r="E21" s="308"/>
      <c r="F21" s="308"/>
      <c r="G21" s="309"/>
      <c r="H21" s="309"/>
      <c r="I21" s="309"/>
      <c r="J21" s="310" t="s">
        <v>136</v>
      </c>
      <c r="K21" s="310"/>
      <c r="L21" s="310"/>
      <c r="M21" s="310"/>
      <c r="N21" s="310"/>
      <c r="O21" s="310"/>
      <c r="P21" s="310"/>
      <c r="Q21" s="310"/>
      <c r="R21" s="214"/>
      <c r="S21" s="213"/>
      <c r="T21" s="215"/>
    </row>
    <row r="22" spans="1:28" x14ac:dyDescent="0.2">
      <c r="A22" s="307"/>
      <c r="B22" s="307"/>
      <c r="C22" s="308"/>
      <c r="D22" s="308"/>
      <c r="E22" s="308"/>
      <c r="F22" s="308"/>
      <c r="G22" s="309"/>
      <c r="H22" s="309"/>
      <c r="I22" s="309"/>
      <c r="J22" s="211"/>
      <c r="K22" s="211"/>
      <c r="L22" s="213"/>
      <c r="M22" s="213"/>
      <c r="N22" s="213"/>
      <c r="O22" s="213"/>
      <c r="P22" s="216"/>
      <c r="Q22" s="216" t="s">
        <v>137</v>
      </c>
      <c r="R22" s="214"/>
      <c r="S22" s="213"/>
      <c r="T22" s="215"/>
    </row>
    <row r="23" spans="1:28" x14ac:dyDescent="0.2">
      <c r="A23" s="307"/>
      <c r="B23" s="307"/>
      <c r="C23" s="308"/>
      <c r="D23" s="308"/>
      <c r="E23" s="308"/>
      <c r="F23" s="308"/>
      <c r="G23" s="309"/>
      <c r="H23" s="309"/>
      <c r="I23" s="309"/>
      <c r="J23" s="211"/>
      <c r="K23" s="211"/>
      <c r="L23" s="217" t="s">
        <v>138</v>
      </c>
      <c r="M23" s="217" t="s">
        <v>139</v>
      </c>
      <c r="N23" s="217" t="s">
        <v>140</v>
      </c>
      <c r="O23" s="217" t="s">
        <v>141</v>
      </c>
      <c r="P23" s="217" t="s">
        <v>142</v>
      </c>
      <c r="Q23" s="217" t="s">
        <v>143</v>
      </c>
      <c r="R23" s="214"/>
      <c r="S23" s="213"/>
      <c r="T23" s="215"/>
    </row>
    <row r="24" spans="1:28" ht="15" customHeight="1" x14ac:dyDescent="0.2">
      <c r="A24" s="307"/>
      <c r="B24" s="307"/>
      <c r="C24" s="308"/>
      <c r="D24" s="308"/>
      <c r="E24" s="308"/>
      <c r="F24" s="308"/>
      <c r="G24" s="308" t="s">
        <v>144</v>
      </c>
      <c r="H24" s="308"/>
      <c r="I24" s="308"/>
      <c r="J24" s="305" t="s">
        <v>145</v>
      </c>
      <c r="K24" s="305"/>
      <c r="L24" s="205">
        <v>4</v>
      </c>
      <c r="M24" s="205">
        <v>3</v>
      </c>
      <c r="N24" s="205">
        <v>4</v>
      </c>
      <c r="O24" s="205">
        <v>3</v>
      </c>
      <c r="P24" s="205">
        <v>4</v>
      </c>
      <c r="Q24" s="205">
        <v>4</v>
      </c>
      <c r="R24" s="214"/>
      <c r="S24" s="213"/>
      <c r="T24" s="215"/>
      <c r="U24" s="218" t="s">
        <v>146</v>
      </c>
    </row>
    <row r="25" spans="1:28" ht="15" customHeight="1" x14ac:dyDescent="0.2">
      <c r="A25" s="307"/>
      <c r="B25" s="307"/>
      <c r="C25" s="308"/>
      <c r="D25" s="308"/>
      <c r="E25" s="308"/>
      <c r="F25" s="308"/>
      <c r="G25" s="308" t="s">
        <v>147</v>
      </c>
      <c r="H25" s="308"/>
      <c r="I25" s="308"/>
      <c r="J25" s="305" t="s">
        <v>148</v>
      </c>
      <c r="K25" s="305"/>
      <c r="L25" s="205">
        <v>4</v>
      </c>
      <c r="M25" s="205">
        <v>3</v>
      </c>
      <c r="N25" s="205">
        <v>4</v>
      </c>
      <c r="O25" s="205">
        <v>3</v>
      </c>
      <c r="P25" s="205">
        <v>4</v>
      </c>
      <c r="Q25" s="205">
        <v>4</v>
      </c>
      <c r="R25" s="214"/>
      <c r="S25" s="213"/>
      <c r="T25" s="215"/>
      <c r="U25" s="218" t="s">
        <v>149</v>
      </c>
    </row>
    <row r="26" spans="1:28" ht="15" customHeight="1" x14ac:dyDescent="0.2">
      <c r="A26" s="307"/>
      <c r="B26" s="307"/>
      <c r="C26" s="308"/>
      <c r="D26" s="308"/>
      <c r="E26" s="308"/>
      <c r="F26" s="308"/>
      <c r="G26" s="308" t="s">
        <v>150</v>
      </c>
      <c r="H26" s="308"/>
      <c r="I26" s="308"/>
      <c r="J26" s="305" t="s">
        <v>151</v>
      </c>
      <c r="K26" s="305"/>
      <c r="L26" s="205">
        <v>3</v>
      </c>
      <c r="M26" s="205">
        <v>2</v>
      </c>
      <c r="N26" s="205">
        <v>3</v>
      </c>
      <c r="O26" s="205">
        <v>3</v>
      </c>
      <c r="P26" s="205">
        <v>3</v>
      </c>
      <c r="Q26" s="205">
        <v>3</v>
      </c>
      <c r="R26" s="214"/>
      <c r="S26" s="213"/>
      <c r="T26" s="215"/>
      <c r="U26" s="218" t="s">
        <v>152</v>
      </c>
    </row>
    <row r="27" spans="1:28" ht="15" customHeight="1" x14ac:dyDescent="0.2">
      <c r="A27" s="307"/>
      <c r="B27" s="307"/>
      <c r="C27" s="308"/>
      <c r="D27" s="308"/>
      <c r="E27" s="308"/>
      <c r="F27" s="308"/>
      <c r="G27" s="308" t="s">
        <v>153</v>
      </c>
      <c r="H27" s="308"/>
      <c r="I27" s="308"/>
      <c r="J27" s="305" t="s">
        <v>154</v>
      </c>
      <c r="K27" s="305"/>
      <c r="L27" s="205">
        <v>5</v>
      </c>
      <c r="M27" s="205">
        <v>2</v>
      </c>
      <c r="N27" s="205">
        <v>5</v>
      </c>
      <c r="O27" s="205">
        <v>5</v>
      </c>
      <c r="P27" s="205">
        <v>5</v>
      </c>
      <c r="Q27" s="205">
        <v>5</v>
      </c>
      <c r="R27" s="214"/>
      <c r="S27" s="213"/>
      <c r="T27" s="215"/>
      <c r="U27" s="218" t="s">
        <v>155</v>
      </c>
    </row>
    <row r="28" spans="1:28" ht="15" customHeight="1" x14ac:dyDescent="0.2">
      <c r="A28" s="307"/>
      <c r="B28" s="307"/>
      <c r="C28" s="308"/>
      <c r="D28" s="308"/>
      <c r="E28" s="308"/>
      <c r="F28" s="308"/>
      <c r="G28" s="308" t="s">
        <v>156</v>
      </c>
      <c r="H28" s="308"/>
      <c r="I28" s="308"/>
      <c r="J28" s="305" t="s">
        <v>157</v>
      </c>
      <c r="K28" s="305"/>
      <c r="L28" s="205">
        <v>3</v>
      </c>
      <c r="M28" s="205">
        <v>2</v>
      </c>
      <c r="N28" s="205">
        <v>3</v>
      </c>
      <c r="O28" s="205">
        <v>4</v>
      </c>
      <c r="P28" s="205">
        <v>4</v>
      </c>
      <c r="Q28" s="205">
        <v>4</v>
      </c>
      <c r="R28" s="214"/>
      <c r="S28" s="213"/>
      <c r="T28" s="215"/>
      <c r="U28" s="218" t="s">
        <v>158</v>
      </c>
    </row>
    <row r="29" spans="1:28" ht="15" customHeight="1" x14ac:dyDescent="0.25">
      <c r="A29" s="307"/>
      <c r="B29" s="307"/>
      <c r="C29" s="308"/>
      <c r="D29" s="308"/>
      <c r="E29" s="308"/>
      <c r="F29" s="308"/>
      <c r="G29" s="308" t="s">
        <v>159</v>
      </c>
      <c r="H29" s="308"/>
      <c r="I29" s="308"/>
      <c r="J29" s="305" t="s">
        <v>160</v>
      </c>
      <c r="K29" s="305"/>
      <c r="L29" s="205">
        <v>1</v>
      </c>
      <c r="M29" s="205">
        <v>1</v>
      </c>
      <c r="N29" s="205">
        <v>1</v>
      </c>
      <c r="O29" s="205">
        <v>1</v>
      </c>
      <c r="P29" s="205">
        <v>1</v>
      </c>
      <c r="Q29" s="205">
        <v>1</v>
      </c>
      <c r="R29" s="214"/>
      <c r="S29" s="213"/>
      <c r="T29" s="215"/>
      <c r="U29" s="218" t="s">
        <v>161</v>
      </c>
      <c r="AB29" s="219"/>
    </row>
    <row r="30" spans="1:28" ht="15" customHeight="1" x14ac:dyDescent="0.25">
      <c r="A30" s="307"/>
      <c r="B30" s="307"/>
      <c r="C30" s="308"/>
      <c r="D30" s="308"/>
      <c r="E30" s="308"/>
      <c r="F30" s="308"/>
      <c r="G30" s="308" t="s">
        <v>162</v>
      </c>
      <c r="H30" s="308"/>
      <c r="I30" s="308"/>
      <c r="J30" s="305" t="s">
        <v>163</v>
      </c>
      <c r="K30" s="305"/>
      <c r="L30" s="205">
        <v>3</v>
      </c>
      <c r="M30" s="205">
        <v>2</v>
      </c>
      <c r="N30" s="205">
        <v>3</v>
      </c>
      <c r="O30" s="205">
        <v>3</v>
      </c>
      <c r="P30" s="205">
        <v>3</v>
      </c>
      <c r="Q30" s="205">
        <v>3</v>
      </c>
      <c r="R30" s="214"/>
      <c r="S30" s="213"/>
      <c r="T30" s="215"/>
      <c r="U30" s="218" t="s">
        <v>164</v>
      </c>
      <c r="AB30" s="220"/>
    </row>
    <row r="31" spans="1:28" ht="15.75" x14ac:dyDescent="0.25">
      <c r="A31" s="307"/>
      <c r="B31" s="307"/>
      <c r="C31" s="308"/>
      <c r="D31" s="308"/>
      <c r="E31" s="308"/>
      <c r="F31" s="308"/>
      <c r="G31" s="221"/>
      <c r="H31" s="211"/>
      <c r="I31" s="222"/>
      <c r="J31" s="311" t="s">
        <v>165</v>
      </c>
      <c r="K31" s="311"/>
      <c r="L31" s="205">
        <f t="shared" ref="L31:Q31" si="0">SUM(L24:L30)</f>
        <v>23</v>
      </c>
      <c r="M31" s="205">
        <f t="shared" si="0"/>
        <v>15</v>
      </c>
      <c r="N31" s="205">
        <f t="shared" si="0"/>
        <v>23</v>
      </c>
      <c r="O31" s="205">
        <f t="shared" si="0"/>
        <v>22</v>
      </c>
      <c r="P31" s="205">
        <f t="shared" si="0"/>
        <v>24</v>
      </c>
      <c r="Q31" s="205">
        <f t="shared" si="0"/>
        <v>24</v>
      </c>
      <c r="R31" s="214"/>
      <c r="S31" s="213"/>
      <c r="T31" s="215"/>
      <c r="AB31" s="223"/>
    </row>
    <row r="32" spans="1:28" ht="15.75" x14ac:dyDescent="0.25">
      <c r="A32" s="307"/>
      <c r="B32" s="307"/>
      <c r="C32" s="308"/>
      <c r="D32" s="308"/>
      <c r="E32" s="308"/>
      <c r="F32" s="308"/>
      <c r="G32" s="310"/>
      <c r="H32" s="310"/>
      <c r="I32" s="310"/>
      <c r="J32" s="310"/>
      <c r="K32" s="310"/>
      <c r="L32" s="310"/>
      <c r="M32" s="310"/>
      <c r="N32" s="310"/>
      <c r="O32" s="310"/>
      <c r="P32" s="310"/>
      <c r="Q32" s="310"/>
      <c r="R32" s="214"/>
      <c r="S32" s="213"/>
      <c r="T32" s="215"/>
      <c r="AB32" s="223"/>
    </row>
    <row r="33" spans="1:36" ht="18" x14ac:dyDescent="0.25">
      <c r="A33" s="307"/>
      <c r="B33" s="307"/>
      <c r="C33" s="308"/>
      <c r="D33" s="308"/>
      <c r="E33" s="308"/>
      <c r="F33" s="308"/>
      <c r="G33" s="312"/>
      <c r="H33" s="312"/>
      <c r="I33" s="312"/>
      <c r="J33" s="211"/>
      <c r="K33" s="211"/>
      <c r="L33" s="224" t="s">
        <v>138</v>
      </c>
      <c r="M33" s="224" t="s">
        <v>139</v>
      </c>
      <c r="N33" s="224" t="s">
        <v>140</v>
      </c>
      <c r="O33" s="224" t="s">
        <v>141</v>
      </c>
      <c r="P33" s="224" t="s">
        <v>142</v>
      </c>
      <c r="Q33" s="224" t="s">
        <v>143</v>
      </c>
      <c r="R33" s="214"/>
      <c r="S33" s="213"/>
      <c r="T33" s="215"/>
      <c r="AB33" s="225"/>
    </row>
    <row r="34" spans="1:36" ht="18" x14ac:dyDescent="0.25">
      <c r="A34" s="307"/>
      <c r="B34" s="307"/>
      <c r="C34" s="308"/>
      <c r="D34" s="308"/>
      <c r="E34" s="308"/>
      <c r="F34" s="308"/>
      <c r="G34" s="226"/>
      <c r="H34" s="227"/>
      <c r="I34" s="228"/>
      <c r="J34" s="211"/>
      <c r="K34" s="211"/>
      <c r="L34" s="217">
        <v>15.73</v>
      </c>
      <c r="M34" s="217">
        <v>9.56</v>
      </c>
      <c r="N34" s="217">
        <v>14.11</v>
      </c>
      <c r="O34" s="217">
        <v>33.770000000000003</v>
      </c>
      <c r="P34" s="217">
        <v>37.93</v>
      </c>
      <c r="Q34" s="217">
        <v>46.26</v>
      </c>
      <c r="R34" s="214"/>
      <c r="S34" s="213"/>
      <c r="T34" s="215"/>
      <c r="AB34" s="225"/>
    </row>
    <row r="35" spans="1:36" ht="18" x14ac:dyDescent="0.25">
      <c r="A35" s="307"/>
      <c r="B35" s="307"/>
      <c r="C35" s="308"/>
      <c r="D35" s="308"/>
      <c r="E35" s="308"/>
      <c r="F35" s="308"/>
      <c r="G35" s="313"/>
      <c r="H35" s="313"/>
      <c r="I35" s="229"/>
      <c r="J35" s="305" t="s">
        <v>166</v>
      </c>
      <c r="K35" s="305"/>
      <c r="L35" s="230">
        <f t="shared" ref="L35:Q35" si="1">L31*L34</f>
        <v>361.79</v>
      </c>
      <c r="M35" s="230">
        <f t="shared" si="1"/>
        <v>143.4</v>
      </c>
      <c r="N35" s="230">
        <f t="shared" si="1"/>
        <v>324.52999999999997</v>
      </c>
      <c r="O35" s="230">
        <f t="shared" si="1"/>
        <v>742.94</v>
      </c>
      <c r="P35" s="230">
        <f t="shared" si="1"/>
        <v>910.31999999999994</v>
      </c>
      <c r="Q35" s="230">
        <f t="shared" si="1"/>
        <v>1110.24</v>
      </c>
      <c r="R35" s="231"/>
      <c r="S35" s="213"/>
      <c r="T35" s="215"/>
      <c r="V35" s="218" t="s">
        <v>167</v>
      </c>
      <c r="AB35" s="232"/>
    </row>
    <row r="36" spans="1:36" x14ac:dyDescent="0.2">
      <c r="A36" s="307"/>
      <c r="B36" s="307"/>
      <c r="C36" s="308"/>
      <c r="D36" s="308"/>
      <c r="E36" s="308"/>
      <c r="F36" s="308"/>
      <c r="G36" s="313"/>
      <c r="H36" s="313"/>
      <c r="I36" s="229"/>
      <c r="J36" s="305" t="s">
        <v>168</v>
      </c>
      <c r="K36" s="305"/>
      <c r="L36" s="230">
        <v>0.4</v>
      </c>
      <c r="M36" s="230">
        <v>0.4</v>
      </c>
      <c r="N36" s="230">
        <v>0.4</v>
      </c>
      <c r="O36" s="230">
        <v>0.4</v>
      </c>
      <c r="P36" s="230">
        <v>0.4</v>
      </c>
      <c r="Q36" s="230">
        <v>0.4</v>
      </c>
      <c r="R36" s="231"/>
      <c r="S36" s="213"/>
      <c r="T36" s="215"/>
      <c r="V36" s="218" t="s">
        <v>167</v>
      </c>
    </row>
    <row r="37" spans="1:36" x14ac:dyDescent="0.2">
      <c r="A37" s="307"/>
      <c r="B37" s="307"/>
      <c r="C37" s="308"/>
      <c r="D37" s="308"/>
      <c r="E37" s="308"/>
      <c r="F37" s="308"/>
      <c r="G37" s="313"/>
      <c r="H37" s="313"/>
      <c r="I37" s="229"/>
      <c r="J37" s="305" t="s">
        <v>169</v>
      </c>
      <c r="K37" s="305"/>
      <c r="L37" s="230">
        <v>0.4</v>
      </c>
      <c r="M37" s="230">
        <v>0.4</v>
      </c>
      <c r="N37" s="230">
        <v>0.4</v>
      </c>
      <c r="O37" s="230">
        <v>0.4</v>
      </c>
      <c r="P37" s="230">
        <v>0.4</v>
      </c>
      <c r="Q37" s="230">
        <v>0.4</v>
      </c>
      <c r="R37" s="231"/>
      <c r="S37" s="213"/>
      <c r="T37" s="215"/>
      <c r="V37" s="218" t="s">
        <v>167</v>
      </c>
    </row>
    <row r="38" spans="1:36" ht="44.25" customHeight="1" x14ac:dyDescent="0.2">
      <c r="A38" s="307"/>
      <c r="B38" s="307"/>
      <c r="C38" s="308"/>
      <c r="D38" s="308"/>
      <c r="E38" s="308"/>
      <c r="F38" s="308"/>
      <c r="G38" s="313"/>
      <c r="H38" s="313"/>
      <c r="I38" s="229"/>
      <c r="J38" s="314" t="s">
        <v>170</v>
      </c>
      <c r="K38" s="314"/>
      <c r="L38" s="233">
        <v>0.2</v>
      </c>
      <c r="M38" s="234">
        <v>0.6</v>
      </c>
      <c r="N38" s="234">
        <v>0.51914468999999996</v>
      </c>
      <c r="O38" s="234">
        <v>0.5</v>
      </c>
      <c r="P38" s="234">
        <v>0.1</v>
      </c>
      <c r="Q38" s="234">
        <v>0.8</v>
      </c>
      <c r="R38" s="214"/>
      <c r="S38" s="213"/>
      <c r="T38" s="215"/>
      <c r="V38" s="218" t="s">
        <v>171</v>
      </c>
    </row>
    <row r="39" spans="1:36" x14ac:dyDescent="0.2">
      <c r="A39" s="307"/>
      <c r="B39" s="307"/>
      <c r="C39" s="308"/>
      <c r="D39" s="308"/>
      <c r="E39" s="308"/>
      <c r="F39" s="308"/>
      <c r="G39" s="214"/>
      <c r="H39" s="213"/>
      <c r="I39" s="235"/>
      <c r="J39" s="305" t="s">
        <v>172</v>
      </c>
      <c r="K39" s="305"/>
      <c r="L39" s="236">
        <f t="shared" ref="L39:Q39" si="2">L35*L38*L36*L37</f>
        <v>11.577280000000002</v>
      </c>
      <c r="M39" s="236">
        <f t="shared" si="2"/>
        <v>13.766400000000003</v>
      </c>
      <c r="N39" s="236">
        <f t="shared" si="2"/>
        <v>26.956484199311998</v>
      </c>
      <c r="O39" s="236">
        <f t="shared" si="2"/>
        <v>59.435200000000009</v>
      </c>
      <c r="P39" s="236">
        <f t="shared" si="2"/>
        <v>14.56512</v>
      </c>
      <c r="Q39" s="236">
        <f t="shared" si="2"/>
        <v>142.11072000000001</v>
      </c>
      <c r="R39" s="315">
        <f>SUM(L39:Q39)</f>
        <v>268.41120419931201</v>
      </c>
      <c r="S39" s="315"/>
      <c r="T39" s="315"/>
      <c r="V39" s="218" t="s">
        <v>173</v>
      </c>
    </row>
    <row r="40" spans="1:36" x14ac:dyDescent="0.2">
      <c r="A40" s="307"/>
      <c r="B40" s="307"/>
      <c r="C40" s="308"/>
      <c r="D40" s="308"/>
      <c r="E40" s="308"/>
      <c r="F40" s="308"/>
      <c r="G40" s="305"/>
      <c r="H40" s="305"/>
      <c r="I40" s="305"/>
      <c r="J40" s="237"/>
      <c r="K40" s="238"/>
      <c r="L40" s="238"/>
      <c r="M40" s="238"/>
      <c r="N40" s="238"/>
      <c r="O40" s="238"/>
      <c r="P40" s="239"/>
      <c r="Q40" s="240"/>
      <c r="R40" s="316" t="s">
        <v>174</v>
      </c>
      <c r="S40" s="316"/>
      <c r="T40" s="316"/>
      <c r="V40" s="218" t="s">
        <v>175</v>
      </c>
    </row>
    <row r="41" spans="1:36" ht="42" customHeight="1" x14ac:dyDescent="0.25">
      <c r="A41" s="317" t="s">
        <v>176</v>
      </c>
      <c r="B41" s="317"/>
      <c r="C41" s="317"/>
      <c r="D41" s="317"/>
      <c r="E41" s="317"/>
      <c r="F41" s="317"/>
      <c r="G41" s="317"/>
      <c r="H41" s="317"/>
      <c r="I41" s="317"/>
      <c r="J41" s="318" t="s">
        <v>177</v>
      </c>
      <c r="K41" s="318"/>
      <c r="L41" s="318"/>
      <c r="M41" s="318"/>
      <c r="N41" s="318"/>
      <c r="O41" s="318"/>
      <c r="P41" s="319">
        <v>6.88</v>
      </c>
      <c r="Q41" s="319"/>
      <c r="R41" s="320">
        <f>ROUND(R39*P41,5)</f>
        <v>1846.6690799999999</v>
      </c>
      <c r="S41" s="320"/>
      <c r="T41" s="320"/>
      <c r="AD41" s="241"/>
      <c r="AE41" s="321"/>
      <c r="AF41" s="321"/>
      <c r="AG41" s="321"/>
      <c r="AH41" s="321"/>
      <c r="AI41" s="321"/>
      <c r="AJ41" s="321"/>
    </row>
    <row r="42" spans="1:36" ht="41.25" customHeight="1" x14ac:dyDescent="0.25">
      <c r="A42" s="317" t="s">
        <v>178</v>
      </c>
      <c r="B42" s="317"/>
      <c r="C42" s="317"/>
      <c r="D42" s="317"/>
      <c r="E42" s="317"/>
      <c r="F42" s="317"/>
      <c r="G42" s="317"/>
      <c r="H42" s="317"/>
      <c r="I42" s="317"/>
      <c r="J42" s="322" t="s">
        <v>179</v>
      </c>
      <c r="K42" s="322"/>
      <c r="L42" s="322"/>
      <c r="M42" s="322"/>
      <c r="N42" s="322"/>
      <c r="O42" s="322"/>
      <c r="P42" s="319">
        <v>1.0485</v>
      </c>
      <c r="Q42" s="319"/>
      <c r="R42" s="320">
        <f>ROUND(R41*P42,5)</f>
        <v>1936.23253</v>
      </c>
      <c r="S42" s="320"/>
      <c r="T42" s="320"/>
      <c r="AB42" s="243"/>
      <c r="AD42" s="241"/>
      <c r="AE42" s="242"/>
      <c r="AF42" s="242"/>
      <c r="AG42" s="242"/>
      <c r="AH42" s="242"/>
      <c r="AI42" s="242"/>
      <c r="AJ42" s="242"/>
    </row>
    <row r="43" spans="1:36" ht="18" customHeight="1" x14ac:dyDescent="0.2">
      <c r="A43" s="323" t="s">
        <v>180</v>
      </c>
      <c r="B43" s="323"/>
      <c r="C43" s="323"/>
      <c r="D43" s="323"/>
      <c r="E43" s="323"/>
      <c r="F43" s="244"/>
      <c r="G43" s="324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5">
        <f>R42*1000</f>
        <v>1936232.53</v>
      </c>
      <c r="S43" s="325"/>
      <c r="T43" s="325"/>
      <c r="U43" s="218" t="s">
        <v>152</v>
      </c>
      <c r="AB43" s="245"/>
      <c r="AD43" s="241"/>
      <c r="AE43" s="241"/>
      <c r="AF43" s="241"/>
      <c r="AG43" s="241"/>
      <c r="AH43" s="241"/>
      <c r="AI43" s="241"/>
      <c r="AJ43" s="241"/>
    </row>
    <row r="44" spans="1:36" ht="26.25" customHeight="1" x14ac:dyDescent="0.2">
      <c r="A44" s="326" t="s">
        <v>181</v>
      </c>
      <c r="B44" s="326"/>
      <c r="C44" s="326"/>
      <c r="D44" s="326"/>
      <c r="E44" s="326"/>
      <c r="F44" s="326"/>
      <c r="G44" s="326"/>
      <c r="H44" s="326"/>
      <c r="I44" s="326"/>
      <c r="J44" s="327">
        <v>1</v>
      </c>
      <c r="K44" s="327"/>
      <c r="L44" s="246"/>
      <c r="M44" s="246"/>
      <c r="N44" s="246"/>
      <c r="O44" s="246"/>
      <c r="P44" s="246"/>
      <c r="Q44" s="247"/>
      <c r="R44" s="328">
        <f>ROUNDUP(R43*J44,3)</f>
        <v>1936232.53</v>
      </c>
      <c r="S44" s="328"/>
      <c r="T44" s="328"/>
      <c r="U44" s="218" t="s">
        <v>152</v>
      </c>
      <c r="AB44" s="245">
        <f>R44</f>
        <v>1936232.53</v>
      </c>
      <c r="AC44" s="245">
        <f>Сводная!G33</f>
        <v>0</v>
      </c>
      <c r="AD44" s="241"/>
      <c r="AE44" s="241"/>
      <c r="AF44" s="241"/>
      <c r="AG44" s="241"/>
      <c r="AH44" s="241"/>
      <c r="AI44" s="241"/>
      <c r="AJ44" s="241"/>
    </row>
    <row r="45" spans="1:36" ht="12.75" customHeight="1" x14ac:dyDescent="0.2">
      <c r="A45" s="248"/>
      <c r="B45" s="248"/>
      <c r="C45" s="248"/>
      <c r="D45" s="248"/>
      <c r="E45" s="248"/>
      <c r="F45" s="248"/>
      <c r="G45" s="329" t="s">
        <v>182</v>
      </c>
      <c r="H45" s="329"/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218" t="s">
        <v>158</v>
      </c>
      <c r="AD45" s="241"/>
      <c r="AE45" s="241"/>
      <c r="AF45" s="241"/>
      <c r="AG45" s="241"/>
      <c r="AH45" s="241"/>
      <c r="AI45" s="241"/>
      <c r="AJ45" s="241"/>
    </row>
    <row r="46" spans="1:36" ht="27.75" customHeight="1" x14ac:dyDescent="0.25">
      <c r="A46" s="249"/>
      <c r="B46" s="330" t="s">
        <v>183</v>
      </c>
      <c r="C46" s="330"/>
      <c r="D46" s="330"/>
      <c r="E46" s="330"/>
      <c r="F46" s="330"/>
      <c r="G46" s="330"/>
      <c r="H46" s="330"/>
      <c r="I46" s="330"/>
      <c r="J46" s="330"/>
      <c r="K46" s="330"/>
      <c r="L46" s="250"/>
      <c r="M46" s="250"/>
      <c r="N46" s="250"/>
      <c r="O46" s="331"/>
      <c r="P46" s="331"/>
      <c r="Q46" s="249"/>
      <c r="R46" s="249"/>
      <c r="S46" s="251"/>
      <c r="T46" s="251"/>
      <c r="U46" s="252" t="s">
        <v>164</v>
      </c>
      <c r="V46" s="241"/>
      <c r="W46" s="241"/>
      <c r="X46" s="241"/>
      <c r="Y46" s="241"/>
      <c r="Z46" s="241"/>
      <c r="AA46" s="241"/>
      <c r="AB46" s="241"/>
    </row>
    <row r="47" spans="1:36" ht="27.75" customHeight="1" x14ac:dyDescent="0.25">
      <c r="A47" s="249"/>
      <c r="B47" s="253"/>
      <c r="C47" s="253"/>
      <c r="D47" s="253"/>
      <c r="E47" s="254"/>
      <c r="F47" s="254"/>
      <c r="G47" s="254"/>
      <c r="H47" s="254"/>
      <c r="I47" s="254"/>
      <c r="J47" s="254"/>
      <c r="K47" s="254"/>
      <c r="L47" s="332" t="s">
        <v>184</v>
      </c>
      <c r="M47" s="332"/>
      <c r="N47" s="332"/>
      <c r="O47" s="255"/>
      <c r="P47" s="255"/>
      <c r="Q47" s="249"/>
      <c r="R47" s="249"/>
      <c r="S47" s="251"/>
      <c r="T47" s="251"/>
      <c r="U47" s="252"/>
      <c r="V47" s="241"/>
      <c r="W47" s="241"/>
      <c r="X47" s="241"/>
      <c r="Y47" s="241"/>
      <c r="Z47" s="241"/>
      <c r="AA47" s="241"/>
      <c r="AB47" s="241"/>
    </row>
    <row r="48" spans="1:36" ht="38.25" customHeight="1" x14ac:dyDescent="0.25">
      <c r="A48" s="251"/>
      <c r="B48" s="333" t="s">
        <v>37</v>
      </c>
      <c r="C48" s="333"/>
      <c r="D48" s="333"/>
      <c r="E48" s="333"/>
      <c r="F48" s="333"/>
      <c r="G48" s="333"/>
      <c r="H48" s="333"/>
      <c r="I48" s="333"/>
      <c r="J48" s="333"/>
      <c r="K48" s="333"/>
      <c r="L48" s="250"/>
      <c r="M48" s="250"/>
      <c r="N48" s="250"/>
      <c r="O48" s="334"/>
      <c r="P48" s="334"/>
      <c r="Q48" s="249"/>
      <c r="R48" s="249"/>
      <c r="S48" s="256"/>
      <c r="T48" s="256"/>
      <c r="U48" s="218" t="s">
        <v>185</v>
      </c>
    </row>
    <row r="49" spans="1:32" x14ac:dyDescent="0.2">
      <c r="A49" s="257"/>
      <c r="B49" s="257"/>
      <c r="C49" s="257"/>
      <c r="D49" s="257"/>
      <c r="E49" s="258"/>
      <c r="F49" s="258"/>
      <c r="G49" s="258"/>
      <c r="H49" s="258"/>
      <c r="I49" s="258"/>
      <c r="J49" s="258"/>
      <c r="K49" s="258"/>
      <c r="L49" s="335" t="s">
        <v>184</v>
      </c>
      <c r="M49" s="335"/>
      <c r="N49" s="335"/>
      <c r="O49" s="258"/>
      <c r="P49" s="258"/>
      <c r="Q49" s="257"/>
      <c r="R49" s="257"/>
      <c r="S49" s="257"/>
      <c r="T49" s="257"/>
      <c r="U49" s="218" t="s">
        <v>186</v>
      </c>
    </row>
    <row r="50" spans="1:32" x14ac:dyDescent="0.2">
      <c r="A50" s="241"/>
      <c r="B50" s="241"/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18" t="s">
        <v>187</v>
      </c>
    </row>
    <row r="51" spans="1:32" x14ac:dyDescent="0.2">
      <c r="A51" s="241"/>
      <c r="B51" s="241"/>
      <c r="C51" s="241"/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18" t="s">
        <v>188</v>
      </c>
    </row>
    <row r="52" spans="1:32" x14ac:dyDescent="0.2">
      <c r="A52" s="241"/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18" t="s">
        <v>189</v>
      </c>
    </row>
    <row r="53" spans="1:32" x14ac:dyDescent="0.2">
      <c r="U53" s="218" t="s">
        <v>190</v>
      </c>
    </row>
    <row r="54" spans="1:32" x14ac:dyDescent="0.2">
      <c r="X54" s="218"/>
    </row>
    <row r="55" spans="1:32" ht="29.25" customHeight="1" x14ac:dyDescent="0.2">
      <c r="X55" s="218"/>
      <c r="AC55" s="259"/>
    </row>
    <row r="56" spans="1:32" hidden="1" x14ac:dyDescent="0.2">
      <c r="X56" s="218"/>
      <c r="AF56" s="259" t="e">
        <f>#REF!</f>
        <v>#REF!</v>
      </c>
    </row>
    <row r="57" spans="1:32" x14ac:dyDescent="0.2">
      <c r="X57" s="218"/>
      <c r="AF57" s="259"/>
    </row>
    <row r="58" spans="1:32" ht="15" customHeight="1" x14ac:dyDescent="0.2">
      <c r="X58" s="218"/>
      <c r="AB58" s="260"/>
      <c r="AC58" s="259"/>
    </row>
    <row r="59" spans="1:32" ht="15" customHeight="1" x14ac:dyDescent="0.2">
      <c r="X59" s="218"/>
      <c r="AB59" s="260"/>
      <c r="AC59" s="259"/>
    </row>
    <row r="60" spans="1:32" ht="15" hidden="1" customHeight="1" x14ac:dyDescent="0.2">
      <c r="X60" s="218"/>
    </row>
    <row r="61" spans="1:32" ht="15" customHeight="1" x14ac:dyDescent="0.2">
      <c r="T61" s="241"/>
      <c r="AB61" s="260"/>
      <c r="AC61" s="259"/>
    </row>
    <row r="62" spans="1:32" ht="47.25" customHeight="1" x14ac:dyDescent="0.2">
      <c r="T62" s="241"/>
    </row>
    <row r="63" spans="1:32" ht="15" customHeight="1" x14ac:dyDescent="0.2">
      <c r="AC63" s="259"/>
    </row>
    <row r="67" ht="15" customHeight="1" x14ac:dyDescent="0.2"/>
  </sheetData>
  <sheetProtection password="C7A9" sheet="1" objects="1" scenarios="1"/>
  <mergeCells count="79">
    <mergeCell ref="L49:N49"/>
    <mergeCell ref="G45:T45"/>
    <mergeCell ref="B46:K46"/>
    <mergeCell ref="O46:P46"/>
    <mergeCell ref="L47:N47"/>
    <mergeCell ref="B48:K48"/>
    <mergeCell ref="O48:P48"/>
    <mergeCell ref="A43:E43"/>
    <mergeCell ref="G43:Q43"/>
    <mergeCell ref="R43:T43"/>
    <mergeCell ref="A44:I44"/>
    <mergeCell ref="J44:K44"/>
    <mergeCell ref="R44:T44"/>
    <mergeCell ref="AE41:AJ41"/>
    <mergeCell ref="A42:I42"/>
    <mergeCell ref="J42:O42"/>
    <mergeCell ref="P42:Q42"/>
    <mergeCell ref="R42:T42"/>
    <mergeCell ref="R39:T39"/>
    <mergeCell ref="G40:I40"/>
    <mergeCell ref="R40:T40"/>
    <mergeCell ref="A41:I41"/>
    <mergeCell ref="J41:O41"/>
    <mergeCell ref="P41:Q41"/>
    <mergeCell ref="R41:T41"/>
    <mergeCell ref="G37:H37"/>
    <mergeCell ref="J37:K37"/>
    <mergeCell ref="G38:H38"/>
    <mergeCell ref="J38:K38"/>
    <mergeCell ref="J39:K39"/>
    <mergeCell ref="G33:I33"/>
    <mergeCell ref="G35:H35"/>
    <mergeCell ref="J35:K35"/>
    <mergeCell ref="G36:H36"/>
    <mergeCell ref="J36:K36"/>
    <mergeCell ref="G30:I30"/>
    <mergeCell ref="J30:K30"/>
    <mergeCell ref="J31:K31"/>
    <mergeCell ref="G32:I32"/>
    <mergeCell ref="J32:Q32"/>
    <mergeCell ref="A18:B40"/>
    <mergeCell ref="C18:F40"/>
    <mergeCell ref="G18:I23"/>
    <mergeCell ref="J21:Q21"/>
    <mergeCell ref="G24:I24"/>
    <mergeCell ref="J24:K24"/>
    <mergeCell ref="G25:I25"/>
    <mergeCell ref="J25:K25"/>
    <mergeCell ref="G26:I26"/>
    <mergeCell ref="J26:K26"/>
    <mergeCell ref="G27:I27"/>
    <mergeCell ref="J27:K27"/>
    <mergeCell ref="G28:I28"/>
    <mergeCell ref="J28:K28"/>
    <mergeCell ref="G29:I29"/>
    <mergeCell ref="J29:K29"/>
    <mergeCell ref="A17:B17"/>
    <mergeCell ref="C17:F17"/>
    <mergeCell ref="G17:I17"/>
    <mergeCell ref="J17:Q17"/>
    <mergeCell ref="R17:T17"/>
    <mergeCell ref="A14:K14"/>
    <mergeCell ref="L14:T14"/>
    <mergeCell ref="A15:T15"/>
    <mergeCell ref="A16:B16"/>
    <mergeCell ref="C16:F16"/>
    <mergeCell ref="G16:I16"/>
    <mergeCell ref="J16:Q16"/>
    <mergeCell ref="R16:T16"/>
    <mergeCell ref="A7:T7"/>
    <mergeCell ref="A8:K10"/>
    <mergeCell ref="L8:T10"/>
    <mergeCell ref="A11:K13"/>
    <mergeCell ref="L11:T13"/>
    <mergeCell ref="A1:Q1"/>
    <mergeCell ref="R1:T1"/>
    <mergeCell ref="P2:T2"/>
    <mergeCell ref="A5:T5"/>
    <mergeCell ref="A6:T6"/>
  </mergeCells>
  <pageMargins left="0.25" right="0.25" top="0.75" bottom="0.75" header="0.511811023622047" footer="0.511811023622047"/>
  <pageSetup paperSize="9"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Сводная</vt:lpstr>
      <vt:lpstr>12-01</vt:lpstr>
      <vt:lpstr>прил.1 к 12-01</vt:lpstr>
      <vt:lpstr>прил.2 к 12-01</vt:lpstr>
      <vt:lpstr>12-02</vt:lpstr>
      <vt:lpstr>'12-01'!Область_печати</vt:lpstr>
      <vt:lpstr>'12-02'!Область_печати</vt:lpstr>
      <vt:lpstr>'прил.2 к 12-01'!Область_печати</vt:lpstr>
      <vt:lpstr>Сводная!Область_печати</vt:lpstr>
    </vt:vector>
  </TitlesOfParts>
  <Company>Hydroproject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Василий</dc:creator>
  <dc:description/>
  <cp:lastModifiedBy>Кузьмин Андрей Валерьевич</cp:lastModifiedBy>
  <cp:revision>8</cp:revision>
  <cp:lastPrinted>2026-05-26T11:32:39Z</cp:lastPrinted>
  <dcterms:created xsi:type="dcterms:W3CDTF">2020-02-04T07:42:58Z</dcterms:created>
  <dcterms:modified xsi:type="dcterms:W3CDTF">2026-05-27T13:38:13Z</dcterms:modified>
  <dc:language>ru-RU</dc:language>
</cp:coreProperties>
</file>