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319.1 УЗ МСП Расходные материалы и запасные част СЭС\На публикацию\"/>
    </mc:Choice>
  </mc:AlternateContent>
  <bookViews>
    <workbookView xWindow="0" yWindow="0" windowWidth="38400" windowHeight="1657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0" i="1" l="1"/>
  <c r="L119" i="1"/>
  <c r="C91" i="1"/>
  <c r="D91" i="1"/>
  <c r="H91" i="1"/>
  <c r="I91" i="1"/>
  <c r="J91" i="1"/>
  <c r="K91" i="1"/>
  <c r="L91" i="1" s="1"/>
  <c r="C92" i="1"/>
  <c r="D92" i="1"/>
  <c r="H92" i="1"/>
  <c r="I92" i="1"/>
  <c r="J92" i="1"/>
  <c r="K92" i="1"/>
  <c r="L92" i="1"/>
  <c r="C93" i="1"/>
  <c r="D93" i="1"/>
  <c r="H93" i="1"/>
  <c r="I93" i="1"/>
  <c r="J93" i="1"/>
  <c r="K93" i="1"/>
  <c r="L93" i="1" s="1"/>
  <c r="C94" i="1"/>
  <c r="D94" i="1"/>
  <c r="H94" i="1"/>
  <c r="I94" i="1"/>
  <c r="J94" i="1"/>
  <c r="K94" i="1"/>
  <c r="L94" i="1"/>
  <c r="C95" i="1"/>
  <c r="D95" i="1"/>
  <c r="H95" i="1"/>
  <c r="I95" i="1"/>
  <c r="J95" i="1"/>
  <c r="K95" i="1"/>
  <c r="L95" i="1" s="1"/>
  <c r="C96" i="1"/>
  <c r="D96" i="1"/>
  <c r="H96" i="1"/>
  <c r="I96" i="1"/>
  <c r="J96" i="1"/>
  <c r="K96" i="1"/>
  <c r="L96" i="1"/>
  <c r="C97" i="1"/>
  <c r="D97" i="1"/>
  <c r="H97" i="1"/>
  <c r="I97" i="1"/>
  <c r="J97" i="1"/>
  <c r="K97" i="1"/>
  <c r="L97" i="1" s="1"/>
  <c r="C98" i="1"/>
  <c r="D98" i="1"/>
  <c r="H98" i="1"/>
  <c r="I98" i="1"/>
  <c r="J98" i="1"/>
  <c r="K98" i="1"/>
  <c r="L98" i="1"/>
  <c r="C99" i="1"/>
  <c r="D99" i="1"/>
  <c r="H99" i="1"/>
  <c r="I99" i="1"/>
  <c r="J99" i="1"/>
  <c r="K99" i="1"/>
  <c r="L99" i="1" s="1"/>
  <c r="C100" i="1"/>
  <c r="D100" i="1"/>
  <c r="H100" i="1"/>
  <c r="I100" i="1"/>
  <c r="J100" i="1"/>
  <c r="K100" i="1"/>
  <c r="L100" i="1"/>
  <c r="C101" i="1"/>
  <c r="D101" i="1"/>
  <c r="H101" i="1"/>
  <c r="I101" i="1"/>
  <c r="J101" i="1"/>
  <c r="K101" i="1"/>
  <c r="L101" i="1" s="1"/>
  <c r="C102" i="1"/>
  <c r="D102" i="1"/>
  <c r="H102" i="1"/>
  <c r="I102" i="1"/>
  <c r="J102" i="1"/>
  <c r="K102" i="1"/>
  <c r="L102" i="1"/>
  <c r="C103" i="1"/>
  <c r="D103" i="1"/>
  <c r="H103" i="1"/>
  <c r="I103" i="1"/>
  <c r="J103" i="1"/>
  <c r="K103" i="1"/>
  <c r="L103" i="1" s="1"/>
  <c r="C104" i="1"/>
  <c r="D104" i="1"/>
  <c r="H104" i="1"/>
  <c r="I104" i="1"/>
  <c r="J104" i="1"/>
  <c r="K104" i="1"/>
  <c r="L104" i="1"/>
  <c r="C105" i="1"/>
  <c r="D105" i="1"/>
  <c r="H105" i="1"/>
  <c r="I105" i="1"/>
  <c r="J105" i="1"/>
  <c r="K105" i="1"/>
  <c r="L105" i="1" s="1"/>
  <c r="C106" i="1"/>
  <c r="D106" i="1"/>
  <c r="H106" i="1"/>
  <c r="I106" i="1"/>
  <c r="J106" i="1"/>
  <c r="K106" i="1"/>
  <c r="L106" i="1"/>
  <c r="C107" i="1"/>
  <c r="D107" i="1"/>
  <c r="H107" i="1"/>
  <c r="I107" i="1"/>
  <c r="J107" i="1"/>
  <c r="K107" i="1"/>
  <c r="L107" i="1" s="1"/>
  <c r="C108" i="1"/>
  <c r="D108" i="1"/>
  <c r="H108" i="1"/>
  <c r="I108" i="1"/>
  <c r="J108" i="1"/>
  <c r="K108" i="1"/>
  <c r="L108" i="1"/>
  <c r="C109" i="1"/>
  <c r="D109" i="1"/>
  <c r="H109" i="1"/>
  <c r="I109" i="1"/>
  <c r="J109" i="1"/>
  <c r="K109" i="1"/>
  <c r="L109" i="1" s="1"/>
  <c r="C110" i="1"/>
  <c r="D110" i="1"/>
  <c r="H110" i="1"/>
  <c r="I110" i="1"/>
  <c r="J110" i="1"/>
  <c r="K110" i="1"/>
  <c r="L110" i="1"/>
  <c r="C111" i="1"/>
  <c r="D111" i="1"/>
  <c r="H111" i="1"/>
  <c r="I111" i="1"/>
  <c r="J111" i="1"/>
  <c r="K111" i="1"/>
  <c r="L111" i="1" s="1"/>
  <c r="C112" i="1"/>
  <c r="D112" i="1"/>
  <c r="H112" i="1"/>
  <c r="I112" i="1"/>
  <c r="J112" i="1"/>
  <c r="K112" i="1"/>
  <c r="L112" i="1"/>
  <c r="C113" i="1"/>
  <c r="D113" i="1"/>
  <c r="H113" i="1"/>
  <c r="I113" i="1"/>
  <c r="J113" i="1"/>
  <c r="K113" i="1"/>
  <c r="L113" i="1" s="1"/>
  <c r="C114" i="1"/>
  <c r="D114" i="1"/>
  <c r="H114" i="1"/>
  <c r="I114" i="1"/>
  <c r="J114" i="1"/>
  <c r="K114" i="1"/>
  <c r="L114" i="1"/>
  <c r="C115" i="1"/>
  <c r="D115" i="1"/>
  <c r="H115" i="1"/>
  <c r="I115" i="1"/>
  <c r="J115" i="1"/>
  <c r="K115" i="1"/>
  <c r="L115" i="1" s="1"/>
  <c r="C116" i="1"/>
  <c r="D116" i="1"/>
  <c r="H116" i="1"/>
  <c r="I116" i="1"/>
  <c r="J116" i="1"/>
  <c r="K116" i="1"/>
  <c r="L116" i="1"/>
  <c r="C117" i="1"/>
  <c r="D117" i="1"/>
  <c r="H117" i="1"/>
  <c r="I117" i="1"/>
  <c r="J117" i="1"/>
  <c r="K117" i="1"/>
  <c r="L117" i="1" s="1"/>
  <c r="C118" i="1"/>
  <c r="D118" i="1"/>
  <c r="H118" i="1"/>
  <c r="I118" i="1"/>
  <c r="J118" i="1"/>
  <c r="K118" i="1"/>
  <c r="L118" i="1"/>
  <c r="I90" i="1"/>
  <c r="H90" i="1"/>
  <c r="D90" i="1"/>
  <c r="L88" i="1"/>
  <c r="C61" i="1"/>
  <c r="D61" i="1"/>
  <c r="H61" i="1"/>
  <c r="I61" i="1"/>
  <c r="J61" i="1"/>
  <c r="K61" i="1"/>
  <c r="L61" i="1" s="1"/>
  <c r="C62" i="1"/>
  <c r="D62" i="1"/>
  <c r="H62" i="1"/>
  <c r="I62" i="1"/>
  <c r="J62" i="1"/>
  <c r="K62" i="1"/>
  <c r="L62" i="1"/>
  <c r="C63" i="1"/>
  <c r="D63" i="1"/>
  <c r="H63" i="1"/>
  <c r="I63" i="1"/>
  <c r="J63" i="1"/>
  <c r="K63" i="1"/>
  <c r="L63" i="1" s="1"/>
  <c r="C64" i="1"/>
  <c r="D64" i="1"/>
  <c r="H64" i="1"/>
  <c r="I64" i="1"/>
  <c r="J64" i="1"/>
  <c r="K64" i="1"/>
  <c r="L64" i="1"/>
  <c r="C65" i="1"/>
  <c r="D65" i="1"/>
  <c r="H65" i="1"/>
  <c r="I65" i="1"/>
  <c r="J65" i="1"/>
  <c r="K65" i="1"/>
  <c r="L65" i="1" s="1"/>
  <c r="C66" i="1"/>
  <c r="D66" i="1"/>
  <c r="H66" i="1"/>
  <c r="I66" i="1"/>
  <c r="J66" i="1"/>
  <c r="K66" i="1"/>
  <c r="L66" i="1"/>
  <c r="C67" i="1"/>
  <c r="D67" i="1"/>
  <c r="H67" i="1"/>
  <c r="I67" i="1"/>
  <c r="J67" i="1"/>
  <c r="K67" i="1"/>
  <c r="L67" i="1" s="1"/>
  <c r="C68" i="1"/>
  <c r="D68" i="1"/>
  <c r="H68" i="1"/>
  <c r="I68" i="1"/>
  <c r="J68" i="1"/>
  <c r="K68" i="1"/>
  <c r="L68" i="1"/>
  <c r="C69" i="1"/>
  <c r="D69" i="1"/>
  <c r="H69" i="1"/>
  <c r="I69" i="1"/>
  <c r="J69" i="1"/>
  <c r="K69" i="1"/>
  <c r="L69" i="1" s="1"/>
  <c r="C70" i="1"/>
  <c r="D70" i="1"/>
  <c r="H70" i="1"/>
  <c r="I70" i="1"/>
  <c r="J70" i="1"/>
  <c r="K70" i="1"/>
  <c r="L70" i="1"/>
  <c r="C71" i="1"/>
  <c r="D71" i="1"/>
  <c r="H71" i="1"/>
  <c r="I71" i="1"/>
  <c r="J71" i="1"/>
  <c r="K71" i="1"/>
  <c r="L71" i="1" s="1"/>
  <c r="C72" i="1"/>
  <c r="D72" i="1"/>
  <c r="H72" i="1"/>
  <c r="I72" i="1"/>
  <c r="J72" i="1"/>
  <c r="K72" i="1"/>
  <c r="L72" i="1"/>
  <c r="C73" i="1"/>
  <c r="D73" i="1"/>
  <c r="H73" i="1"/>
  <c r="I73" i="1"/>
  <c r="J73" i="1"/>
  <c r="K73" i="1"/>
  <c r="L73" i="1" s="1"/>
  <c r="C74" i="1"/>
  <c r="D74" i="1"/>
  <c r="H74" i="1"/>
  <c r="I74" i="1"/>
  <c r="J74" i="1"/>
  <c r="K74" i="1"/>
  <c r="L74" i="1"/>
  <c r="C75" i="1"/>
  <c r="D75" i="1"/>
  <c r="H75" i="1"/>
  <c r="I75" i="1"/>
  <c r="J75" i="1"/>
  <c r="K75" i="1"/>
  <c r="L75" i="1" s="1"/>
  <c r="C76" i="1"/>
  <c r="D76" i="1"/>
  <c r="H76" i="1"/>
  <c r="I76" i="1"/>
  <c r="J76" i="1"/>
  <c r="K76" i="1"/>
  <c r="L76" i="1"/>
  <c r="C77" i="1"/>
  <c r="D77" i="1"/>
  <c r="H77" i="1"/>
  <c r="I77" i="1"/>
  <c r="J77" i="1"/>
  <c r="K77" i="1"/>
  <c r="L77" i="1" s="1"/>
  <c r="C78" i="1"/>
  <c r="D78" i="1"/>
  <c r="H78" i="1"/>
  <c r="I78" i="1"/>
  <c r="J78" i="1"/>
  <c r="K78" i="1"/>
  <c r="L78" i="1"/>
  <c r="C79" i="1"/>
  <c r="D79" i="1"/>
  <c r="H79" i="1"/>
  <c r="I79" i="1"/>
  <c r="J79" i="1"/>
  <c r="K79" i="1"/>
  <c r="L79" i="1" s="1"/>
  <c r="C80" i="1"/>
  <c r="D80" i="1"/>
  <c r="H80" i="1"/>
  <c r="I80" i="1"/>
  <c r="J80" i="1"/>
  <c r="K80" i="1"/>
  <c r="L80" i="1"/>
  <c r="C81" i="1"/>
  <c r="D81" i="1"/>
  <c r="H81" i="1"/>
  <c r="I81" i="1"/>
  <c r="J81" i="1"/>
  <c r="K81" i="1"/>
  <c r="L81" i="1" s="1"/>
  <c r="C82" i="1"/>
  <c r="D82" i="1"/>
  <c r="H82" i="1"/>
  <c r="I82" i="1"/>
  <c r="J82" i="1"/>
  <c r="K82" i="1"/>
  <c r="L82" i="1"/>
  <c r="C83" i="1"/>
  <c r="D83" i="1"/>
  <c r="H83" i="1"/>
  <c r="I83" i="1"/>
  <c r="J83" i="1"/>
  <c r="K83" i="1"/>
  <c r="L83" i="1" s="1"/>
  <c r="C84" i="1"/>
  <c r="D84" i="1"/>
  <c r="H84" i="1"/>
  <c r="I84" i="1"/>
  <c r="J84" i="1"/>
  <c r="K84" i="1"/>
  <c r="L84" i="1"/>
  <c r="C85" i="1"/>
  <c r="D85" i="1"/>
  <c r="H85" i="1"/>
  <c r="I85" i="1"/>
  <c r="J85" i="1"/>
  <c r="K85" i="1"/>
  <c r="L85" i="1" s="1"/>
  <c r="C86" i="1"/>
  <c r="D86" i="1"/>
  <c r="H86" i="1"/>
  <c r="I86" i="1"/>
  <c r="J86" i="1"/>
  <c r="K86" i="1"/>
  <c r="L86" i="1"/>
  <c r="C87" i="1"/>
  <c r="D87" i="1"/>
  <c r="H87" i="1"/>
  <c r="I87" i="1"/>
  <c r="J87" i="1"/>
  <c r="K87" i="1"/>
  <c r="L87" i="1" s="1"/>
  <c r="L58" i="1"/>
  <c r="C33" i="1"/>
  <c r="D33" i="1"/>
  <c r="H33" i="1"/>
  <c r="I33" i="1"/>
  <c r="J33" i="1"/>
  <c r="K33" i="1"/>
  <c r="L33" i="1" s="1"/>
  <c r="C34" i="1"/>
  <c r="D34" i="1"/>
  <c r="H34" i="1"/>
  <c r="I34" i="1"/>
  <c r="J34" i="1"/>
  <c r="K34" i="1"/>
  <c r="L34" i="1"/>
  <c r="C35" i="1"/>
  <c r="D35" i="1"/>
  <c r="H35" i="1"/>
  <c r="I35" i="1"/>
  <c r="J35" i="1"/>
  <c r="K35" i="1"/>
  <c r="L35" i="1" s="1"/>
  <c r="C36" i="1"/>
  <c r="D36" i="1"/>
  <c r="H36" i="1"/>
  <c r="I36" i="1"/>
  <c r="J36" i="1"/>
  <c r="K36" i="1"/>
  <c r="L36" i="1"/>
  <c r="C37" i="1"/>
  <c r="D37" i="1"/>
  <c r="H37" i="1"/>
  <c r="I37" i="1"/>
  <c r="J37" i="1"/>
  <c r="K37" i="1"/>
  <c r="L37" i="1" s="1"/>
  <c r="C38" i="1"/>
  <c r="D38" i="1"/>
  <c r="H38" i="1"/>
  <c r="I38" i="1"/>
  <c r="J38" i="1"/>
  <c r="K38" i="1"/>
  <c r="L38" i="1"/>
  <c r="C39" i="1"/>
  <c r="D39" i="1"/>
  <c r="H39" i="1"/>
  <c r="I39" i="1"/>
  <c r="J39" i="1"/>
  <c r="K39" i="1"/>
  <c r="L39" i="1" s="1"/>
  <c r="C40" i="1"/>
  <c r="D40" i="1"/>
  <c r="H40" i="1"/>
  <c r="I40" i="1"/>
  <c r="J40" i="1"/>
  <c r="K40" i="1"/>
  <c r="L40" i="1"/>
  <c r="C41" i="1"/>
  <c r="D41" i="1"/>
  <c r="H41" i="1"/>
  <c r="I41" i="1"/>
  <c r="J41" i="1"/>
  <c r="K41" i="1"/>
  <c r="L41" i="1" s="1"/>
  <c r="C42" i="1"/>
  <c r="D42" i="1"/>
  <c r="H42" i="1"/>
  <c r="I42" i="1"/>
  <c r="J42" i="1"/>
  <c r="K42" i="1"/>
  <c r="L42" i="1"/>
  <c r="C43" i="1"/>
  <c r="D43" i="1"/>
  <c r="H43" i="1"/>
  <c r="I43" i="1"/>
  <c r="J43" i="1"/>
  <c r="K43" i="1"/>
  <c r="L43" i="1" s="1"/>
  <c r="C44" i="1"/>
  <c r="D44" i="1"/>
  <c r="H44" i="1"/>
  <c r="I44" i="1"/>
  <c r="J44" i="1"/>
  <c r="K44" i="1"/>
  <c r="L44" i="1"/>
  <c r="C45" i="1"/>
  <c r="D45" i="1"/>
  <c r="H45" i="1"/>
  <c r="I45" i="1"/>
  <c r="J45" i="1"/>
  <c r="K45" i="1"/>
  <c r="L45" i="1" s="1"/>
  <c r="C46" i="1"/>
  <c r="D46" i="1"/>
  <c r="H46" i="1"/>
  <c r="I46" i="1"/>
  <c r="J46" i="1"/>
  <c r="K46" i="1"/>
  <c r="L46" i="1"/>
  <c r="C47" i="1"/>
  <c r="D47" i="1"/>
  <c r="H47" i="1"/>
  <c r="I47" i="1"/>
  <c r="J47" i="1"/>
  <c r="K47" i="1"/>
  <c r="L47" i="1" s="1"/>
  <c r="C48" i="1"/>
  <c r="D48" i="1"/>
  <c r="H48" i="1"/>
  <c r="I48" i="1"/>
  <c r="J48" i="1"/>
  <c r="K48" i="1"/>
  <c r="L48" i="1"/>
  <c r="C49" i="1"/>
  <c r="C50" i="1"/>
  <c r="D50" i="1"/>
  <c r="H50" i="1"/>
  <c r="I50" i="1"/>
  <c r="J50" i="1"/>
  <c r="K50" i="1"/>
  <c r="L50" i="1"/>
  <c r="C51" i="1"/>
  <c r="D51" i="1"/>
  <c r="H51" i="1"/>
  <c r="I51" i="1"/>
  <c r="J51" i="1"/>
  <c r="K51" i="1"/>
  <c r="L51" i="1" s="1"/>
  <c r="C52" i="1"/>
  <c r="D52" i="1"/>
  <c r="H52" i="1"/>
  <c r="I52" i="1"/>
  <c r="J52" i="1"/>
  <c r="K52" i="1"/>
  <c r="L52" i="1"/>
  <c r="C53" i="1"/>
  <c r="D53" i="1"/>
  <c r="H53" i="1"/>
  <c r="I53" i="1"/>
  <c r="J53" i="1"/>
  <c r="K53" i="1"/>
  <c r="L53" i="1" s="1"/>
  <c r="C54" i="1"/>
  <c r="D54" i="1"/>
  <c r="H54" i="1"/>
  <c r="I54" i="1"/>
  <c r="J54" i="1"/>
  <c r="K54" i="1"/>
  <c r="L54" i="1"/>
  <c r="C55" i="1"/>
  <c r="D55" i="1"/>
  <c r="H55" i="1"/>
  <c r="I55" i="1"/>
  <c r="J55" i="1"/>
  <c r="K55" i="1"/>
  <c r="L55" i="1" s="1"/>
  <c r="C56" i="1"/>
  <c r="D56" i="1"/>
  <c r="H56" i="1"/>
  <c r="I56" i="1"/>
  <c r="J56" i="1"/>
  <c r="K56" i="1"/>
  <c r="L56" i="1"/>
  <c r="C57" i="1"/>
  <c r="D57" i="1"/>
  <c r="H57" i="1"/>
  <c r="I57" i="1"/>
  <c r="J57" i="1"/>
  <c r="K57" i="1"/>
  <c r="L57" i="1" s="1"/>
  <c r="L30" i="1"/>
  <c r="C16" i="1"/>
  <c r="D16" i="1"/>
  <c r="H16" i="1"/>
  <c r="I16" i="1"/>
  <c r="J16" i="1"/>
  <c r="K16" i="1"/>
  <c r="L16" i="1" s="1"/>
  <c r="C17" i="1"/>
  <c r="D17" i="1"/>
  <c r="H17" i="1"/>
  <c r="I17" i="1"/>
  <c r="J17" i="1"/>
  <c r="K17" i="1"/>
  <c r="L17" i="1"/>
  <c r="C18" i="1"/>
  <c r="D18" i="1"/>
  <c r="H18" i="1"/>
  <c r="I18" i="1"/>
  <c r="J18" i="1"/>
  <c r="K18" i="1"/>
  <c r="L18" i="1" s="1"/>
  <c r="C19" i="1"/>
  <c r="D19" i="1"/>
  <c r="H19" i="1"/>
  <c r="I19" i="1"/>
  <c r="J19" i="1"/>
  <c r="K19" i="1"/>
  <c r="L19" i="1"/>
  <c r="C20" i="1"/>
  <c r="D20" i="1"/>
  <c r="H20" i="1"/>
  <c r="I20" i="1"/>
  <c r="J20" i="1"/>
  <c r="K20" i="1"/>
  <c r="L20" i="1" s="1"/>
  <c r="C21" i="1"/>
  <c r="D21" i="1"/>
  <c r="H21" i="1"/>
  <c r="I21" i="1"/>
  <c r="J21" i="1"/>
  <c r="K21" i="1"/>
  <c r="L21" i="1"/>
  <c r="C22" i="1"/>
  <c r="D22" i="1"/>
  <c r="H22" i="1"/>
  <c r="I22" i="1"/>
  <c r="J22" i="1"/>
  <c r="K22" i="1"/>
  <c r="L22" i="1" s="1"/>
  <c r="C23" i="1"/>
  <c r="D23" i="1"/>
  <c r="H23" i="1"/>
  <c r="I23" i="1"/>
  <c r="J23" i="1"/>
  <c r="K23" i="1"/>
  <c r="L23" i="1"/>
  <c r="C24" i="1"/>
  <c r="D24" i="1"/>
  <c r="H24" i="1"/>
  <c r="I24" i="1"/>
  <c r="J24" i="1"/>
  <c r="K24" i="1"/>
  <c r="L24" i="1" s="1"/>
  <c r="C25" i="1"/>
  <c r="D25" i="1"/>
  <c r="H25" i="1"/>
  <c r="I25" i="1"/>
  <c r="J25" i="1"/>
  <c r="K25" i="1"/>
  <c r="L25" i="1"/>
  <c r="C26" i="1"/>
  <c r="D26" i="1"/>
  <c r="H26" i="1"/>
  <c r="I26" i="1"/>
  <c r="J26" i="1"/>
  <c r="K26" i="1"/>
  <c r="L26" i="1" s="1"/>
  <c r="C27" i="1"/>
  <c r="D27" i="1"/>
  <c r="H27" i="1"/>
  <c r="I27" i="1"/>
  <c r="J27" i="1"/>
  <c r="K27" i="1"/>
  <c r="L27" i="1"/>
  <c r="C28" i="1"/>
  <c r="D28" i="1"/>
  <c r="H28" i="1"/>
  <c r="I28" i="1"/>
  <c r="J28" i="1"/>
  <c r="K28" i="1"/>
  <c r="L28" i="1" s="1"/>
  <c r="C29" i="1"/>
  <c r="D29" i="1"/>
  <c r="H29" i="1"/>
  <c r="I29" i="1"/>
  <c r="J29" i="1"/>
  <c r="K29" i="1"/>
  <c r="L29" i="1"/>
  <c r="U12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51" i="1"/>
  <c r="U52" i="1"/>
  <c r="U53" i="1"/>
  <c r="U54" i="1"/>
  <c r="U55" i="1"/>
  <c r="U56" i="1"/>
  <c r="U57" i="1"/>
  <c r="U50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32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58" i="1" l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5" i="1"/>
  <c r="C119" i="1"/>
  <c r="U90" i="1"/>
  <c r="K90" i="1"/>
  <c r="J90" i="1"/>
  <c r="C90" i="1"/>
  <c r="C89" i="1"/>
  <c r="U119" i="1" l="1"/>
  <c r="U30" i="1"/>
  <c r="L90" i="1"/>
  <c r="K60" i="1"/>
  <c r="K32" i="1"/>
  <c r="K15" i="1"/>
  <c r="C58" i="1"/>
  <c r="J32" i="1"/>
  <c r="H32" i="1"/>
  <c r="D32" i="1"/>
  <c r="C32" i="1"/>
  <c r="C31" i="1"/>
  <c r="H60" i="1"/>
  <c r="C30" i="1"/>
  <c r="C88" i="1"/>
  <c r="D60" i="1"/>
  <c r="J60" i="1"/>
  <c r="C60" i="1"/>
  <c r="C59" i="1"/>
  <c r="D15" i="1"/>
  <c r="H15" i="1"/>
  <c r="C15" i="1"/>
  <c r="C14" i="1"/>
  <c r="K121" i="1"/>
  <c r="L32" i="1" l="1"/>
  <c r="L60" i="1"/>
  <c r="U60" i="1" l="1"/>
  <c r="I60" i="1" l="1"/>
  <c r="U88" i="1"/>
  <c r="I15" i="1"/>
  <c r="J15" i="1" l="1"/>
  <c r="L15" i="1" s="1"/>
  <c r="L121" i="1" l="1"/>
  <c r="L122" i="1" s="1"/>
  <c r="I32" i="1"/>
  <c r="U121" i="1" l="1"/>
  <c r="U122" i="1" s="1"/>
</calcChain>
</file>

<file path=xl/sharedStrings.xml><?xml version="1.0" encoding="utf-8"?>
<sst xmlns="http://schemas.openxmlformats.org/spreadsheetml/2006/main" count="536" uniqueCount="118">
  <si>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</si>
  <si>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</si>
  <si>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</si>
  <si>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</si>
  <si>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</si>
  <si>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</si>
  <si>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</si>
  <si>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</si>
  <si>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</si>
  <si>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</si>
  <si>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</si>
  <si>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</si>
  <si>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</si>
  <si>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</si>
  <si>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</si>
  <si>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</si>
  <si>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</si>
  <si>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</si>
  <si>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</si>
  <si>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</si>
  <si>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</si>
  <si>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</si>
  <si>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t>шт.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</si>
  <si>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</si>
  <si>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</si>
  <si>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</si>
  <si>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</si>
  <si>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</si>
  <si>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</si>
  <si>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</si>
  <si>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</si>
  <si>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</si>
  <si>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Итого по СЭС (тех пресс) без НДС</t>
  </si>
  <si>
    <t xml:space="preserve">Исполнительный аппарат АО "Чукотэнерго" </t>
  </si>
  <si>
    <t>Тонер черный Pantum CM230ADN 15 000 стр</t>
  </si>
  <si>
    <t>Тонер желтый Pantum CM230ADN 12 000 стр</t>
  </si>
  <si>
    <t>Тонер малиновый Pantum CM230ADN 12 000 стр</t>
  </si>
  <si>
    <t>Тонер Синий Pantum CM230ADN 12 000 стр</t>
  </si>
  <si>
    <t>Бункер отработки Pantum CM230ADN 18 000 стр</t>
  </si>
  <si>
    <t xml:space="preserve">Фотобарабан Pantum CDL-2300K черный </t>
  </si>
  <si>
    <t>Фотобарабан Pantum CDL-2300Y  желтый</t>
  </si>
  <si>
    <t>Фотобарабан Pantum CDL-2300M малиновый</t>
  </si>
  <si>
    <t>Фотобарабан Pantum CDL-2300C синий</t>
  </si>
  <si>
    <t>Тонер-картридж VersaLink B7025 106R03396</t>
  </si>
  <si>
    <t>Драм-картридж VersaLink B7025 113R00779</t>
  </si>
  <si>
    <t>Драм-картридж Xerox WorkCentre 5325 GP-013R00591</t>
  </si>
  <si>
    <t>Картридж 106R03884 для Xerox VersaLink C500, C500dn, C505, C500n, C505x CET голубой</t>
  </si>
  <si>
    <t>Картридж Samsung MLT-D203U</t>
  </si>
  <si>
    <t>Картридж Samsung MLT-D203E</t>
  </si>
  <si>
    <t xml:space="preserve">Установлен режим ограничения закупки иностранной продукции (когда национальный режим не предоставляется). </t>
  </si>
  <si>
    <t>Итого по Исполнительному аппарату АО "Чукотэнерго"  без НДС</t>
  </si>
  <si>
    <t xml:space="preserve"> Анадырская ТЭЦ </t>
  </si>
  <si>
    <t>Итого по Анадырской ТЭЦ без НДС</t>
  </si>
  <si>
    <t xml:space="preserve">Картридж черный увеличенный </t>
  </si>
  <si>
    <t xml:space="preserve">Картридж  голубой увеличенный </t>
  </si>
  <si>
    <t xml:space="preserve">Картридж  пурпурный увеличенный </t>
  </si>
  <si>
    <t xml:space="preserve">Картридж  желтый увеличенный </t>
  </si>
  <si>
    <t xml:space="preserve">Картридж  черный матовый увеличенный </t>
  </si>
  <si>
    <t xml:space="preserve">Картридж Cactus CSP-W2030A 415A черный </t>
  </si>
  <si>
    <t>Картридж Cactus CSP-W2031A 415A голубой</t>
  </si>
  <si>
    <t>Картридж Cactus CSP-W2032A 415A желтый</t>
  </si>
  <si>
    <t>Картридж Cactus CSP-W2033A 415A пурпурный</t>
  </si>
  <si>
    <t xml:space="preserve">Картридж Cactus CS-D203E (MLT- D203E) </t>
  </si>
  <si>
    <t>Картридж Тонер-картридж Hi- Black (HB-106R03396)</t>
  </si>
  <si>
    <t xml:space="preserve">Картридж Тонер-картридж Hi- Black (HB-106R03621) </t>
  </si>
  <si>
    <t>Драм-Картридж (HB-101R00555)</t>
  </si>
  <si>
    <t>Рулонная бумага для плоттера</t>
  </si>
  <si>
    <t>Комплект роликов подачи</t>
  </si>
  <si>
    <t xml:space="preserve">Ролик переноса </t>
  </si>
  <si>
    <t>ГМ ТЭЦ</t>
  </si>
  <si>
    <t xml:space="preserve">Картридж лазерный Cactus CS- TK1120 TK-1120 черный </t>
  </si>
  <si>
    <t xml:space="preserve">Картридж лазерный G&amp;G GG- D203E MLT-D203E черный </t>
  </si>
  <si>
    <t xml:space="preserve">Картридж лазерный Cactus CS- CF230X CF230X черный </t>
  </si>
  <si>
    <t xml:space="preserve">Блок фотобарабана Cactus CS- CF232A CF232A черный </t>
  </si>
  <si>
    <t xml:space="preserve">Картридж лазерный Cactus CS- Q2612AS Q2612A черный </t>
  </si>
  <si>
    <t xml:space="preserve">Картридж лазерный Cactus CS- Q5949AS Q5949A черный </t>
  </si>
  <si>
    <t xml:space="preserve">Картридж лазерный Cactus CS- FX3 FX-3 черный </t>
  </si>
  <si>
    <t>Картридж лазерный Cactus CS- E30S E-30 черный</t>
  </si>
  <si>
    <t xml:space="preserve">Эгвекинотская ГРЭС </t>
  </si>
  <si>
    <t>Итого по Эгвекинотская ГРЭС без НДС</t>
  </si>
  <si>
    <t>Тонер-картридж для Xerox VersaLink B7025</t>
  </si>
  <si>
    <t>Картридж аналог  для Canon i-SENSYS LBP 621Cw</t>
  </si>
  <si>
    <t>Картридж аналог для HP LJ Pro MFP M428fdn</t>
  </si>
  <si>
    <t>Картридж аналог для HP LJ Pro MFP M426fdn</t>
  </si>
  <si>
    <t>Картридж аналог для HP Laser 107w</t>
  </si>
  <si>
    <t>Картридж аналог для Samsung ProXpress M3820/M3870/M4070</t>
  </si>
  <si>
    <t>Картридж  для XEROX VersaLink C400</t>
  </si>
  <si>
    <t>Картридж для плоттера Canon imagePROGRAF TM-300 MFP L36ei</t>
  </si>
  <si>
    <t>Термотрансферная лента для Epson LW-700</t>
  </si>
  <si>
    <t>Бумага для плоттера Canon imagePROGRAF TM-300 MFP L36ei</t>
  </si>
  <si>
    <t xml:space="preserve">Северные электрические сети </t>
  </si>
  <si>
    <t>Картридж Samsung MLT-D115L</t>
  </si>
  <si>
    <t>Hi-Black Тонер Универсальный для Samsung ML-1210</t>
  </si>
  <si>
    <t>Чип для Samsung (MLT-D203E)</t>
  </si>
  <si>
    <t>Комплект роликов подачи DADF</t>
  </si>
  <si>
    <t>Тормозная площадка обходного лотка</t>
  </si>
  <si>
    <t>Ролик подачи обходного лотка</t>
  </si>
  <si>
    <t>Комплект ролика подачи</t>
  </si>
  <si>
    <t>Фьюзер</t>
  </si>
  <si>
    <t>Ролик переноса</t>
  </si>
  <si>
    <t>Тонер</t>
  </si>
  <si>
    <t>Принт картридж</t>
  </si>
  <si>
    <t>Ролик захвата бумаги</t>
  </si>
  <si>
    <t>Тонер-картридж чёрный</t>
  </si>
  <si>
    <t>Тормозная площадка лотка Pad</t>
  </si>
  <si>
    <t>Чип для HP CF230A</t>
  </si>
  <si>
    <t>Тонер для HP M203/MFP227</t>
  </si>
  <si>
    <t>Тонер-картридж черный</t>
  </si>
  <si>
    <t xml:space="preserve">Картридж  HP LaserJet M111a </t>
  </si>
  <si>
    <t xml:space="preserve">Тонер - картридж </t>
  </si>
  <si>
    <t>Многоразовый чип для Pantum PC-211</t>
  </si>
  <si>
    <t>HP комплект заправки 103A удвоеннный</t>
  </si>
  <si>
    <t>Картридж  HP NewerStop 1000</t>
  </si>
  <si>
    <t>Картридж  HP LaserJet 107</t>
  </si>
  <si>
    <t>Чернила EPSON 6641 Black 100 ml</t>
  </si>
  <si>
    <t>Чернила EPSON 6642 Cyan 100 ml</t>
  </si>
  <si>
    <t>Чернила EPSON 6643 Magenta 100 ml</t>
  </si>
  <si>
    <t>Чернила EPSON 6644 Yellou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</si>
</sst>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$&quot;* #,##0.00_);_(&quot;$&quot;* \(#,##0.00\);_(&quot;$&quot;* &quot;-&quot;??_);_(@_)"/>
  </numFmts>
  <fonts count="30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PT Mono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PT Mono"/>
      <family val="2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2" fillId="0" borderId="0"/>
    <xf numFmtId="0" fontId="2" fillId="0" borderId="0"/>
    <xf numFmtId="0" fontId="13" fillId="0" borderId="0"/>
    <xf numFmtId="165" fontId="2" fillId="0" borderId="0" applyFont="0" applyFill="0" applyBorder="0" applyAlignment="0" applyProtection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164" fontId="1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5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164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164" fontId="10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5" borderId="0">
      <alignment horizontal="center" vertical="center"/>
    </xf>
    <xf numFmtId="0" fontId="21" fillId="5" borderId="0">
      <alignment horizontal="left" vertical="top"/>
    </xf>
    <xf numFmtId="0" fontId="21" fillId="5" borderId="0">
      <alignment horizontal="right" vertic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2" fillId="0" borderId="0"/>
    <xf numFmtId="0" fontId="10" fillId="0" borderId="0"/>
    <xf numFmtId="0" fontId="26" fillId="0" borderId="0"/>
    <xf numFmtId="0" fontId="10" fillId="0" borderId="0"/>
    <xf numFmtId="0" fontId="22" fillId="0" borderId="0"/>
    <xf numFmtId="165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5" fillId="0" borderId="0"/>
    <xf numFmtId="0" fontId="10" fillId="0" borderId="0"/>
  </cellStyleXfs>
  <cellXfs count="117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4" fontId="5" fillId="0" borderId="20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4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Border="1" applyAlignment="1" applyProtection="1">
      <alignment horizontal="right" vertical="center"/>
      <protection locked="0"/>
    </xf>
    <xf numFmtId="9" fontId="1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4" fontId="9" fillId="0" borderId="19" xfId="0" applyNumberFormat="1" applyFont="1" applyBorder="1" applyAlignment="1" applyProtection="1">
      <alignment horizontal="center" vertical="center" wrapText="1"/>
      <protection locked="0"/>
    </xf>
    <xf numFmtId="4" fontId="16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9" fillId="0" borderId="19" xfId="0" applyFont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2" borderId="19" xfId="0" applyFont="1" applyFill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9" fillId="4" borderId="19" xfId="0" applyFont="1" applyFill="1" applyBorder="1" applyAlignment="1">
      <alignment horizontal="center" vertical="center" wrapText="1"/>
    </xf>
    <xf numFmtId="0" fontId="9" fillId="0" borderId="25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27" fillId="0" borderId="19" xfId="0" applyFont="1" applyBorder="1" applyAlignment="1">
      <alignment horizontal="center" vertical="center" wrapText="1"/>
    </xf>
    <xf numFmtId="4" fontId="27" fillId="0" borderId="19" xfId="0" applyNumberFormat="1" applyFont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9" fillId="6" borderId="24" xfId="0" applyFont="1" applyFill="1" applyBorder="1" applyAlignment="1" applyProtection="1">
      <alignment horizontal="center" vertical="center"/>
      <protection locked="0"/>
    </xf>
    <xf numFmtId="0" fontId="9" fillId="6" borderId="25" xfId="0" applyFont="1" applyFill="1" applyBorder="1" applyAlignment="1" applyProtection="1">
      <alignment horizontal="center" vertical="center"/>
      <protection locked="0"/>
    </xf>
    <xf numFmtId="0" fontId="9" fillId="6" borderId="24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6" fillId="2" borderId="24" xfId="0" applyFont="1" applyFill="1" applyBorder="1" applyAlignment="1" applyProtection="1">
      <alignment horizontal="right" vertical="center"/>
      <protection locked="0"/>
    </xf>
    <xf numFmtId="0" fontId="16" fillId="2" borderId="25" xfId="0" applyFont="1" applyFill="1" applyBorder="1" applyAlignment="1" applyProtection="1">
      <alignment horizontal="right" vertical="center"/>
      <protection locked="0"/>
    </xf>
    <xf numFmtId="0" fontId="16" fillId="2" borderId="26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top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16" fillId="2" borderId="19" xfId="0" applyFont="1" applyFill="1" applyBorder="1" applyAlignment="1">
      <alignment horizontal="center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2" borderId="19" xfId="0" applyFont="1" applyFill="1" applyBorder="1" applyAlignment="1" applyProtection="1">
      <alignment horizontal="right" vertical="center" wrapText="1"/>
      <protection locked="0"/>
    </xf>
    <xf numFmtId="0" fontId="16" fillId="2" borderId="19" xfId="0" applyFont="1" applyFill="1" applyBorder="1" applyAlignment="1">
      <alignment horizontal="right" vertical="center"/>
    </xf>
    <xf numFmtId="0" fontId="16" fillId="0" borderId="7" xfId="0" applyFont="1" applyBorder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right" vertical="center"/>
      <protection locked="0"/>
    </xf>
    <xf numFmtId="0" fontId="16" fillId="0" borderId="10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top" wrapText="1"/>
    </xf>
    <xf numFmtId="0" fontId="3" fillId="2" borderId="6" xfId="0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9" fontId="5" fillId="2" borderId="1" xfId="0" applyNumberFormat="1" applyFont="1" applyFill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vertical="top"/>
    </xf>
    <xf numFmtId="0" fontId="3" fillId="0" borderId="0" xfId="0" applyFont="1" applyAlignment="1">
      <alignment vertical="top"/>
    </xf>
    <xf numFmtId="0" fontId="9" fillId="0" borderId="19" xfId="0" applyFont="1" applyBorder="1" applyAlignment="1">
      <alignment vertical="center" wrapText="1"/>
    </xf>
    <xf numFmtId="0" fontId="27" fillId="4" borderId="19" xfId="0" applyFont="1" applyFill="1" applyBorder="1" applyAlignment="1">
      <alignment vertical="center" wrapText="1"/>
    </xf>
    <xf numFmtId="0" fontId="0" fillId="0" borderId="0" xfId="0" applyAlignment="1"/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0" fontId="29" fillId="4" borderId="19" xfId="0" applyFont="1" applyFill="1" applyBorder="1" applyAlignment="1">
      <alignment vertical="center" wrapText="1"/>
    </xf>
    <xf numFmtId="0" fontId="9" fillId="4" borderId="19" xfId="20" applyFont="1" applyFill="1" applyBorder="1" applyAlignment="1">
      <alignment vertical="center" wrapText="1"/>
    </xf>
    <xf numFmtId="0" fontId="9" fillId="0" borderId="19" xfId="20" applyFont="1" applyBorder="1" applyAlignment="1">
      <alignment vertical="center" wrapText="1"/>
    </xf>
  </cellXfs>
  <cellStyles count="76">
    <cellStyle name="Normal" xfId="7"/>
    <cellStyle name="S11" xfId="45"/>
    <cellStyle name="S12" xfId="46"/>
    <cellStyle name="S13" xfId="47"/>
    <cellStyle name="Гиперссылка 2" xfId="44"/>
    <cellStyle name="Гиперссылка 3" xfId="48"/>
    <cellStyle name="Гиперссылка 4" xfId="49"/>
    <cellStyle name="Денежный 2" xfId="50"/>
    <cellStyle name="Обычный" xfId="0" builtinId="0"/>
    <cellStyle name="Обычный 10" xfId="12"/>
    <cellStyle name="Обычный 11" xfId="3"/>
    <cellStyle name="Обычный 11 2" xfId="72"/>
    <cellStyle name="Обычный 12" xfId="34"/>
    <cellStyle name="Обычный 13" xfId="1"/>
    <cellStyle name="Обычный 17" xfId="73"/>
    <cellStyle name="Обычный 2" xfId="4"/>
    <cellStyle name="Обычный 2 10" xfId="8"/>
    <cellStyle name="Обычный 2 10 2" xfId="35"/>
    <cellStyle name="Обычный 2 2" xfId="9"/>
    <cellStyle name="Обычный 2 2 2" xfId="18"/>
    <cellStyle name="Обычный 2 2 2 2" xfId="74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2 4" xfId="51"/>
    <cellStyle name="Обычный 3" xfId="6"/>
    <cellStyle name="Обычный 3 2" xfId="39"/>
    <cellStyle name="Обычный 3 2 2" xfId="53"/>
    <cellStyle name="Обычный 3 2 2 2" xfId="75"/>
    <cellStyle name="Обычный 3 3" xfId="41"/>
    <cellStyle name="Обычный 3 3 2" xfId="54"/>
    <cellStyle name="Обычный 3 4" xfId="42"/>
    <cellStyle name="Обычный 3 4 2" xfId="55"/>
    <cellStyle name="Обычный 3 5" xfId="43"/>
    <cellStyle name="Обычный 3 5 2" xfId="56"/>
    <cellStyle name="Обычный 3 6" xfId="52"/>
    <cellStyle name="Обычный 3 7" xfId="37"/>
    <cellStyle name="Обычный 4" xfId="15"/>
    <cellStyle name="Обычный 4 2" xfId="58"/>
    <cellStyle name="Обычный 4 3" xfId="31"/>
    <cellStyle name="Обычный 4 3 2" xfId="59"/>
    <cellStyle name="Обычный 4 4" xfId="57"/>
    <cellStyle name="Обычный 4 5" xfId="38"/>
    <cellStyle name="Обычный 5" xfId="21"/>
    <cellStyle name="Обычный 5 2" xfId="29"/>
    <cellStyle name="Обычный 5 3" xfId="60"/>
    <cellStyle name="Обычный 50" xfId="32"/>
    <cellStyle name="Обычный 51" xfId="33"/>
    <cellStyle name="Обычный 6" xfId="20"/>
    <cellStyle name="Обычный 6 2" xfId="61"/>
    <cellStyle name="Обычный 7" xfId="25"/>
    <cellStyle name="Обычный 7 2" xfId="62"/>
    <cellStyle name="Обычный 8" xfId="16"/>
    <cellStyle name="Обычный 9" xfId="27"/>
    <cellStyle name="Обычный 9 2" xfId="63"/>
    <cellStyle name="Стиль 1" xfId="5"/>
    <cellStyle name="ТЕКСТ" xfId="64"/>
    <cellStyle name="Финансовый 2" xfId="17"/>
    <cellStyle name="Финансовый 2 2" xfId="66"/>
    <cellStyle name="Финансовый 2 3" xfId="67"/>
    <cellStyle name="Финансовый 2 4" xfId="68"/>
    <cellStyle name="Финансовый 2 5" xfId="65"/>
    <cellStyle name="Финансовый 2 6" xfId="40"/>
    <cellStyle name="Финансовый 3" xfId="11"/>
    <cellStyle name="Финансовый 3 2" xfId="70"/>
    <cellStyle name="Финансовый 3 2 2" xfId="71"/>
    <cellStyle name="Финансовый 3 3" xfId="69"/>
    <cellStyle name="Финансовый 4" xfId="26"/>
    <cellStyle name="Финансовый 5" xfId="28"/>
    <cellStyle name="Финансовый 6" xfId="24"/>
    <cellStyle name="Финансовый 7" xfId="2"/>
    <cellStyle name="Финансовый 8" xfId="3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31"/>
  <sheetViews>
    <sheetView showGridLines="0" tabSelected="1" topLeftCell="A85" zoomScale="70" zoomScaleNormal="70" workbookViewId="0">
      <selection activeCell="P27" sqref="P27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5.140625" style="108" customWidth="1"/>
    <col min="5" max="7" width="18.5703125" style="1"/>
    <col min="8" max="8" width="8.5703125" style="1" customWidth="1"/>
    <col min="9" max="9" width="18.5703125" style="1"/>
    <col min="10" max="10" width="21.5703125" style="1" customWidth="1"/>
    <col min="11" max="11" width="14.5703125" style="1" customWidth="1"/>
    <col min="12" max="12" width="18.5703125" style="1"/>
    <col min="13" max="14" width="4.5703125" style="1" customWidth="1"/>
    <col min="15" max="15" width="6.5703125" style="36" customWidth="1"/>
    <col min="16" max="16" width="36" style="113" customWidth="1"/>
    <col min="17" max="17" width="25.28515625" style="36" customWidth="1"/>
    <col min="18" max="18" width="12.42578125" style="36" customWidth="1"/>
    <col min="19" max="19" width="20.85546875" style="102" customWidth="1"/>
    <col min="20" max="20" width="14.5703125" style="36" customWidth="1"/>
    <col min="21" max="21" width="18.5703125" style="36"/>
    <col min="22" max="22" width="14.28515625" style="1" customWidth="1"/>
    <col min="23" max="23" width="4.5703125" style="1" customWidth="1"/>
    <col min="24" max="16384" width="18.5703125" style="1"/>
  </cols>
  <sheetData>
    <row r="1" spans="2:21"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35"/>
      <c r="P1" s="112"/>
      <c r="Q1" s="35"/>
      <c r="R1" s="35"/>
      <c r="S1" s="101"/>
      <c r="T1" s="35"/>
      <c r="U1" s="35"/>
    </row>
    <row r="2" spans="2:21" ht="16.5" thickBo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21">
      <c r="B3" s="4"/>
      <c r="C3" s="5"/>
      <c r="D3" s="107"/>
      <c r="E3" s="5"/>
      <c r="F3" s="5"/>
      <c r="G3" s="5"/>
      <c r="H3" s="5"/>
      <c r="I3" s="5"/>
      <c r="J3" s="5"/>
      <c r="K3" s="5"/>
      <c r="L3" s="5"/>
      <c r="M3" s="6"/>
      <c r="O3" s="35"/>
      <c r="P3" s="112"/>
      <c r="Q3" s="35"/>
      <c r="R3" s="35"/>
      <c r="S3" s="101"/>
      <c r="T3" s="35"/>
      <c r="U3" s="35"/>
    </row>
    <row r="4" spans="2:21">
      <c r="B4" s="7"/>
      <c r="C4" s="16" t="s">
        <v>0</v>
      </c>
      <c r="D4" s="16"/>
      <c r="E4" s="16"/>
      <c r="F4" s="16"/>
      <c r="M4" s="8"/>
      <c r="O4" s="35"/>
      <c r="P4" s="112"/>
      <c r="Q4" s="35"/>
      <c r="R4" s="35"/>
      <c r="S4" s="101"/>
      <c r="T4" s="35"/>
      <c r="U4" s="35"/>
    </row>
    <row r="5" spans="2:21">
      <c r="B5" s="7"/>
      <c r="C5" s="17" t="s">
        <v>29</v>
      </c>
      <c r="D5" s="17"/>
      <c r="E5" s="16"/>
      <c r="F5" s="16"/>
      <c r="M5" s="8"/>
      <c r="O5" s="35"/>
      <c r="P5" s="112"/>
      <c r="Q5" s="35"/>
      <c r="R5" s="35"/>
      <c r="S5" s="101"/>
      <c r="T5" s="35"/>
      <c r="U5" s="35"/>
    </row>
    <row r="6" spans="2:21">
      <c r="B6" s="7"/>
      <c r="M6" s="8"/>
      <c r="O6" s="35"/>
      <c r="P6" s="112"/>
      <c r="Q6" s="35"/>
      <c r="R6" s="35"/>
      <c r="S6" s="101"/>
      <c r="T6" s="35"/>
      <c r="U6" s="35"/>
    </row>
    <row r="7" spans="2:21">
      <c r="B7" s="7"/>
      <c r="C7" s="64" t="s">
        <v>13</v>
      </c>
      <c r="D7" s="64"/>
      <c r="E7" s="64"/>
      <c r="F7" s="64"/>
      <c r="G7" s="64"/>
      <c r="H7" s="64"/>
      <c r="I7" s="64"/>
      <c r="J7" s="64"/>
      <c r="K7" s="64"/>
      <c r="L7" s="64"/>
      <c r="M7" s="8"/>
      <c r="O7" s="71" t="s">
        <v>19</v>
      </c>
      <c r="P7" s="71"/>
      <c r="Q7" s="71"/>
      <c r="R7" s="71"/>
      <c r="S7" s="71"/>
      <c r="T7" s="71"/>
      <c r="U7" s="71"/>
    </row>
    <row r="8" spans="2:21">
      <c r="B8" s="7"/>
      <c r="M8" s="8"/>
      <c r="O8" s="35"/>
      <c r="P8" s="112"/>
      <c r="Q8" s="35"/>
      <c r="R8" s="35"/>
      <c r="S8" s="101"/>
      <c r="T8" s="35"/>
      <c r="U8" s="35"/>
    </row>
    <row r="9" spans="2:21">
      <c r="B9" s="7"/>
      <c r="C9" s="68" t="s">
        <v>1</v>
      </c>
      <c r="D9" s="68"/>
      <c r="E9" s="69"/>
      <c r="F9" s="69"/>
      <c r="G9" s="69"/>
      <c r="H9" s="69"/>
      <c r="I9" s="69"/>
      <c r="M9" s="8"/>
      <c r="O9" s="35"/>
      <c r="P9" s="112"/>
      <c r="Q9" s="35"/>
      <c r="R9" s="35"/>
      <c r="S9" s="101"/>
      <c r="T9" s="35"/>
      <c r="U9" s="35"/>
    </row>
    <row r="10" spans="2:21">
      <c r="B10" s="7"/>
      <c r="C10" s="68" t="s">
        <v>2</v>
      </c>
      <c r="D10" s="68"/>
      <c r="E10" s="70"/>
      <c r="F10" s="70"/>
      <c r="G10" s="70"/>
      <c r="H10" s="70"/>
      <c r="I10" s="70"/>
      <c r="M10" s="8"/>
      <c r="O10" s="35"/>
      <c r="P10" s="112"/>
      <c r="Q10" s="35"/>
      <c r="R10" s="35"/>
      <c r="S10" s="101"/>
      <c r="T10" s="35"/>
      <c r="U10" s="35"/>
    </row>
    <row r="11" spans="2:21">
      <c r="B11" s="7"/>
      <c r="C11" s="68" t="s">
        <v>3</v>
      </c>
      <c r="D11" s="68"/>
      <c r="E11" s="70"/>
      <c r="F11" s="70"/>
      <c r="G11" s="70"/>
      <c r="H11" s="70"/>
      <c r="I11" s="70"/>
      <c r="M11" s="8"/>
      <c r="O11" s="35"/>
      <c r="P11" s="112"/>
      <c r="Q11" s="35"/>
      <c r="R11" s="35"/>
      <c r="S11" s="101"/>
      <c r="T11" s="35"/>
      <c r="U11" s="35"/>
    </row>
    <row r="12" spans="2:21">
      <c r="B12" s="7"/>
      <c r="M12" s="8"/>
      <c r="O12" s="35"/>
      <c r="P12" s="112"/>
      <c r="Q12" s="35"/>
      <c r="R12" s="35"/>
      <c r="S12" s="101"/>
      <c r="T12" s="35"/>
      <c r="U12" s="35"/>
    </row>
    <row r="13" spans="2:21" ht="94.5">
      <c r="B13" s="7"/>
      <c r="C13" s="2" t="s">
        <v>11</v>
      </c>
      <c r="D13" s="2" t="s">
        <v>4</v>
      </c>
      <c r="E13" s="2" t="s">
        <v>5</v>
      </c>
      <c r="F13" s="2" t="s">
        <v>6</v>
      </c>
      <c r="G13" s="2" t="s">
        <v>23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8"/>
      <c r="O13" s="34" t="s">
        <v>11</v>
      </c>
      <c r="P13" s="34" t="s">
        <v>16</v>
      </c>
      <c r="Q13" s="34" t="s">
        <v>31</v>
      </c>
      <c r="R13" s="34" t="s">
        <v>7</v>
      </c>
      <c r="S13" s="34" t="s">
        <v>12</v>
      </c>
      <c r="T13" s="34" t="s">
        <v>9</v>
      </c>
      <c r="U13" s="34" t="s">
        <v>17</v>
      </c>
    </row>
    <row r="14" spans="2:21" s="19" customFormat="1">
      <c r="B14" s="37"/>
      <c r="C14" s="54" t="str">
        <f>O14</f>
        <v xml:space="preserve">Исполнительный аппарат АО "Чукотэнерго" </v>
      </c>
      <c r="D14" s="55"/>
      <c r="E14" s="55"/>
      <c r="F14" s="55"/>
      <c r="G14" s="55"/>
      <c r="H14" s="55"/>
      <c r="I14" s="55"/>
      <c r="J14" s="55"/>
      <c r="K14" s="55"/>
      <c r="L14" s="56"/>
      <c r="M14" s="38"/>
      <c r="N14" s="36"/>
      <c r="O14" s="52" t="s">
        <v>33</v>
      </c>
      <c r="P14" s="52"/>
      <c r="Q14" s="52"/>
      <c r="R14" s="52"/>
      <c r="S14" s="52"/>
      <c r="T14" s="52"/>
      <c r="U14" s="52"/>
    </row>
    <row r="15" spans="2:21" s="19" customFormat="1" ht="31.5">
      <c r="B15" s="37"/>
      <c r="C15" s="32">
        <f>O15</f>
        <v>1</v>
      </c>
      <c r="D15" s="109" t="str">
        <f t="shared" ref="D15:J15" si="0">P15</f>
        <v>Тонер черный Pantum CM230ADN 15 000 стр</v>
      </c>
      <c r="E15" s="39" t="s">
        <v>27</v>
      </c>
      <c r="F15" s="39" t="s">
        <v>27</v>
      </c>
      <c r="G15" s="39" t="s">
        <v>27</v>
      </c>
      <c r="H15" s="32">
        <f t="shared" si="0"/>
        <v>3</v>
      </c>
      <c r="I15" s="40">
        <f t="shared" si="0"/>
        <v>44879.88</v>
      </c>
      <c r="J15" s="39">
        <f t="shared" si="0"/>
        <v>0</v>
      </c>
      <c r="K15" s="32">
        <f>T15</f>
        <v>3</v>
      </c>
      <c r="L15" s="40">
        <f>J15*K15</f>
        <v>0</v>
      </c>
      <c r="M15" s="38"/>
      <c r="N15" s="36"/>
      <c r="O15" s="27">
        <v>1</v>
      </c>
      <c r="P15" s="114" t="s">
        <v>34</v>
      </c>
      <c r="Q15" s="104" t="s">
        <v>49</v>
      </c>
      <c r="R15" s="27" t="s">
        <v>22</v>
      </c>
      <c r="S15" s="103">
        <v>14959.96</v>
      </c>
      <c r="T15" s="47">
        <v>3</v>
      </c>
      <c r="U15" s="23">
        <f>S15*T15</f>
        <v>44879.88</v>
      </c>
    </row>
    <row r="16" spans="2:21" s="45" customFormat="1" ht="31.5">
      <c r="B16" s="37"/>
      <c r="C16" s="32">
        <f t="shared" ref="C16:C29" si="1">O16</f>
        <v>2</v>
      </c>
      <c r="D16" s="109" t="str">
        <f t="shared" ref="D16:D29" si="2">P16</f>
        <v>Тонер желтый Pantum CM230ADN 12 000 стр</v>
      </c>
      <c r="E16" s="39" t="s">
        <v>27</v>
      </c>
      <c r="F16" s="39" t="s">
        <v>27</v>
      </c>
      <c r="G16" s="39" t="s">
        <v>27</v>
      </c>
      <c r="H16" s="32">
        <f t="shared" ref="H16:H29" si="3">T16</f>
        <v>3</v>
      </c>
      <c r="I16" s="40">
        <f t="shared" ref="I16:I29" si="4">U16</f>
        <v>44879.88</v>
      </c>
      <c r="J16" s="39">
        <f t="shared" ref="J16:J29" si="5">V16</f>
        <v>0</v>
      </c>
      <c r="K16" s="32">
        <f t="shared" ref="K16:K29" si="6">T16</f>
        <v>3</v>
      </c>
      <c r="L16" s="40">
        <f t="shared" ref="L16:L29" si="7">J16*K16</f>
        <v>0</v>
      </c>
      <c r="M16" s="38"/>
      <c r="N16" s="36"/>
      <c r="O16" s="27">
        <v>2</v>
      </c>
      <c r="P16" s="114" t="s">
        <v>35</v>
      </c>
      <c r="Q16" s="105"/>
      <c r="R16" s="27" t="s">
        <v>22</v>
      </c>
      <c r="S16" s="103">
        <v>14959.96</v>
      </c>
      <c r="T16" s="47">
        <v>3</v>
      </c>
      <c r="U16" s="23">
        <f t="shared" ref="U16:U29" si="8">S16*T16</f>
        <v>44879.88</v>
      </c>
    </row>
    <row r="17" spans="2:21" s="45" customFormat="1" ht="31.5">
      <c r="B17" s="37"/>
      <c r="C17" s="32">
        <f t="shared" si="1"/>
        <v>3</v>
      </c>
      <c r="D17" s="109" t="str">
        <f t="shared" si="2"/>
        <v>Тонер малиновый Pantum CM230ADN 12 000 стр</v>
      </c>
      <c r="E17" s="39" t="s">
        <v>27</v>
      </c>
      <c r="F17" s="39" t="s">
        <v>27</v>
      </c>
      <c r="G17" s="39" t="s">
        <v>27</v>
      </c>
      <c r="H17" s="32">
        <f t="shared" si="3"/>
        <v>3</v>
      </c>
      <c r="I17" s="40">
        <f t="shared" si="4"/>
        <v>44879.88</v>
      </c>
      <c r="J17" s="39">
        <f t="shared" si="5"/>
        <v>0</v>
      </c>
      <c r="K17" s="32">
        <f t="shared" si="6"/>
        <v>3</v>
      </c>
      <c r="L17" s="40">
        <f t="shared" si="7"/>
        <v>0</v>
      </c>
      <c r="M17" s="38"/>
      <c r="N17" s="36"/>
      <c r="O17" s="27">
        <v>3</v>
      </c>
      <c r="P17" s="114" t="s">
        <v>36</v>
      </c>
      <c r="Q17" s="105"/>
      <c r="R17" s="27" t="s">
        <v>22</v>
      </c>
      <c r="S17" s="103">
        <v>14959.96</v>
      </c>
      <c r="T17" s="47">
        <v>3</v>
      </c>
      <c r="U17" s="23">
        <f t="shared" si="8"/>
        <v>44879.88</v>
      </c>
    </row>
    <row r="18" spans="2:21" s="45" customFormat="1" ht="31.5">
      <c r="B18" s="37"/>
      <c r="C18" s="32">
        <f t="shared" si="1"/>
        <v>4</v>
      </c>
      <c r="D18" s="109" t="str">
        <f t="shared" si="2"/>
        <v>Тонер Синий Pantum CM230ADN 12 000 стр</v>
      </c>
      <c r="E18" s="39" t="s">
        <v>27</v>
      </c>
      <c r="F18" s="39" t="s">
        <v>27</v>
      </c>
      <c r="G18" s="39" t="s">
        <v>27</v>
      </c>
      <c r="H18" s="32">
        <f t="shared" si="3"/>
        <v>3</v>
      </c>
      <c r="I18" s="40">
        <f t="shared" si="4"/>
        <v>44879.88</v>
      </c>
      <c r="J18" s="39">
        <f t="shared" si="5"/>
        <v>0</v>
      </c>
      <c r="K18" s="32">
        <f t="shared" si="6"/>
        <v>3</v>
      </c>
      <c r="L18" s="40">
        <f t="shared" si="7"/>
        <v>0</v>
      </c>
      <c r="M18" s="38"/>
      <c r="N18" s="36"/>
      <c r="O18" s="27">
        <v>4</v>
      </c>
      <c r="P18" s="114" t="s">
        <v>37</v>
      </c>
      <c r="Q18" s="105"/>
      <c r="R18" s="27" t="s">
        <v>22</v>
      </c>
      <c r="S18" s="103">
        <v>14959.96</v>
      </c>
      <c r="T18" s="47">
        <v>3</v>
      </c>
      <c r="U18" s="23">
        <f t="shared" si="8"/>
        <v>44879.88</v>
      </c>
    </row>
    <row r="19" spans="2:21" s="45" customFormat="1" ht="31.5">
      <c r="B19" s="37"/>
      <c r="C19" s="32">
        <f t="shared" si="1"/>
        <v>5</v>
      </c>
      <c r="D19" s="109" t="str">
        <f t="shared" si="2"/>
        <v>Бункер отработки Pantum CM230ADN 18 000 стр</v>
      </c>
      <c r="E19" s="39" t="s">
        <v>27</v>
      </c>
      <c r="F19" s="39" t="s">
        <v>27</v>
      </c>
      <c r="G19" s="39" t="s">
        <v>27</v>
      </c>
      <c r="H19" s="32">
        <f t="shared" si="3"/>
        <v>4</v>
      </c>
      <c r="I19" s="40">
        <f t="shared" si="4"/>
        <v>37915.040000000001</v>
      </c>
      <c r="J19" s="39">
        <f t="shared" si="5"/>
        <v>0</v>
      </c>
      <c r="K19" s="32">
        <f t="shared" si="6"/>
        <v>4</v>
      </c>
      <c r="L19" s="40">
        <f t="shared" si="7"/>
        <v>0</v>
      </c>
      <c r="M19" s="38"/>
      <c r="N19" s="36"/>
      <c r="O19" s="27">
        <v>5</v>
      </c>
      <c r="P19" s="114" t="s">
        <v>38</v>
      </c>
      <c r="Q19" s="105"/>
      <c r="R19" s="27" t="s">
        <v>22</v>
      </c>
      <c r="S19" s="103">
        <v>9478.76</v>
      </c>
      <c r="T19" s="47">
        <v>4</v>
      </c>
      <c r="U19" s="23">
        <f t="shared" si="8"/>
        <v>37915.040000000001</v>
      </c>
    </row>
    <row r="20" spans="2:21" s="45" customFormat="1" ht="31.5">
      <c r="B20" s="37"/>
      <c r="C20" s="32">
        <f t="shared" si="1"/>
        <v>6</v>
      </c>
      <c r="D20" s="109" t="str">
        <f t="shared" si="2"/>
        <v xml:space="preserve">Фотобарабан Pantum CDL-2300K черный </v>
      </c>
      <c r="E20" s="39" t="s">
        <v>27</v>
      </c>
      <c r="F20" s="39" t="s">
        <v>27</v>
      </c>
      <c r="G20" s="39" t="s">
        <v>27</v>
      </c>
      <c r="H20" s="32">
        <f t="shared" si="3"/>
        <v>1</v>
      </c>
      <c r="I20" s="40">
        <f t="shared" si="4"/>
        <v>28147.8</v>
      </c>
      <c r="J20" s="39">
        <f t="shared" si="5"/>
        <v>0</v>
      </c>
      <c r="K20" s="32">
        <f t="shared" si="6"/>
        <v>1</v>
      </c>
      <c r="L20" s="40">
        <f t="shared" si="7"/>
        <v>0</v>
      </c>
      <c r="M20" s="38"/>
      <c r="N20" s="36"/>
      <c r="O20" s="27">
        <v>6</v>
      </c>
      <c r="P20" s="114" t="s">
        <v>39</v>
      </c>
      <c r="Q20" s="105"/>
      <c r="R20" s="27" t="s">
        <v>22</v>
      </c>
      <c r="S20" s="103">
        <v>28147.8</v>
      </c>
      <c r="T20" s="47">
        <v>1</v>
      </c>
      <c r="U20" s="23">
        <f t="shared" si="8"/>
        <v>28147.8</v>
      </c>
    </row>
    <row r="21" spans="2:21" s="45" customFormat="1" ht="31.5">
      <c r="B21" s="37"/>
      <c r="C21" s="32">
        <f t="shared" si="1"/>
        <v>7</v>
      </c>
      <c r="D21" s="109" t="str">
        <f t="shared" si="2"/>
        <v>Фотобарабан Pantum CDL-2300Y  желтый</v>
      </c>
      <c r="E21" s="39" t="s">
        <v>27</v>
      </c>
      <c r="F21" s="39" t="s">
        <v>27</v>
      </c>
      <c r="G21" s="39" t="s">
        <v>27</v>
      </c>
      <c r="H21" s="32">
        <f t="shared" si="3"/>
        <v>1</v>
      </c>
      <c r="I21" s="40">
        <f t="shared" si="4"/>
        <v>28147.8</v>
      </c>
      <c r="J21" s="39">
        <f t="shared" si="5"/>
        <v>0</v>
      </c>
      <c r="K21" s="32">
        <f t="shared" si="6"/>
        <v>1</v>
      </c>
      <c r="L21" s="40">
        <f t="shared" si="7"/>
        <v>0</v>
      </c>
      <c r="M21" s="38"/>
      <c r="N21" s="36"/>
      <c r="O21" s="27">
        <v>7</v>
      </c>
      <c r="P21" s="114" t="s">
        <v>40</v>
      </c>
      <c r="Q21" s="105"/>
      <c r="R21" s="27" t="s">
        <v>22</v>
      </c>
      <c r="S21" s="103">
        <v>28147.8</v>
      </c>
      <c r="T21" s="47">
        <v>1</v>
      </c>
      <c r="U21" s="23">
        <f t="shared" si="8"/>
        <v>28147.8</v>
      </c>
    </row>
    <row r="22" spans="2:21" s="45" customFormat="1" ht="31.5">
      <c r="B22" s="37"/>
      <c r="C22" s="32">
        <f t="shared" si="1"/>
        <v>8</v>
      </c>
      <c r="D22" s="109" t="str">
        <f t="shared" si="2"/>
        <v>Фотобарабан Pantum CDL-2300M малиновый</v>
      </c>
      <c r="E22" s="39" t="s">
        <v>27</v>
      </c>
      <c r="F22" s="39" t="s">
        <v>27</v>
      </c>
      <c r="G22" s="39" t="s">
        <v>27</v>
      </c>
      <c r="H22" s="32">
        <f t="shared" si="3"/>
        <v>1</v>
      </c>
      <c r="I22" s="40">
        <f t="shared" si="4"/>
        <v>28147.8</v>
      </c>
      <c r="J22" s="39">
        <f t="shared" si="5"/>
        <v>0</v>
      </c>
      <c r="K22" s="32">
        <f t="shared" si="6"/>
        <v>1</v>
      </c>
      <c r="L22" s="40">
        <f t="shared" si="7"/>
        <v>0</v>
      </c>
      <c r="M22" s="38"/>
      <c r="N22" s="36"/>
      <c r="O22" s="27">
        <v>8</v>
      </c>
      <c r="P22" s="114" t="s">
        <v>41</v>
      </c>
      <c r="Q22" s="105"/>
      <c r="R22" s="27" t="s">
        <v>22</v>
      </c>
      <c r="S22" s="103">
        <v>28147.8</v>
      </c>
      <c r="T22" s="47">
        <v>1</v>
      </c>
      <c r="U22" s="23">
        <f t="shared" si="8"/>
        <v>28147.8</v>
      </c>
    </row>
    <row r="23" spans="2:21" s="45" customFormat="1" ht="31.5">
      <c r="B23" s="37"/>
      <c r="C23" s="32">
        <f t="shared" si="1"/>
        <v>9</v>
      </c>
      <c r="D23" s="109" t="str">
        <f t="shared" si="2"/>
        <v>Фотобарабан Pantum CDL-2300C синий</v>
      </c>
      <c r="E23" s="39" t="s">
        <v>27</v>
      </c>
      <c r="F23" s="39" t="s">
        <v>27</v>
      </c>
      <c r="G23" s="39" t="s">
        <v>27</v>
      </c>
      <c r="H23" s="32">
        <f t="shared" si="3"/>
        <v>1</v>
      </c>
      <c r="I23" s="40">
        <f t="shared" si="4"/>
        <v>28147.8</v>
      </c>
      <c r="J23" s="39">
        <f t="shared" si="5"/>
        <v>0</v>
      </c>
      <c r="K23" s="32">
        <f t="shared" si="6"/>
        <v>1</v>
      </c>
      <c r="L23" s="40">
        <f t="shared" si="7"/>
        <v>0</v>
      </c>
      <c r="M23" s="38"/>
      <c r="N23" s="36"/>
      <c r="O23" s="27">
        <v>9</v>
      </c>
      <c r="P23" s="114" t="s">
        <v>42</v>
      </c>
      <c r="Q23" s="105"/>
      <c r="R23" s="27" t="s">
        <v>22</v>
      </c>
      <c r="S23" s="103">
        <v>28147.8</v>
      </c>
      <c r="T23" s="47">
        <v>1</v>
      </c>
      <c r="U23" s="23">
        <f t="shared" si="8"/>
        <v>28147.8</v>
      </c>
    </row>
    <row r="24" spans="2:21" s="45" customFormat="1" ht="31.5">
      <c r="B24" s="37"/>
      <c r="C24" s="32">
        <f t="shared" si="1"/>
        <v>10</v>
      </c>
      <c r="D24" s="109" t="str">
        <f t="shared" si="2"/>
        <v>Тонер-картридж VersaLink B7025 106R03396</v>
      </c>
      <c r="E24" s="39" t="s">
        <v>27</v>
      </c>
      <c r="F24" s="39" t="s">
        <v>27</v>
      </c>
      <c r="G24" s="39" t="s">
        <v>27</v>
      </c>
      <c r="H24" s="32">
        <f t="shared" si="3"/>
        <v>10</v>
      </c>
      <c r="I24" s="40">
        <f t="shared" si="4"/>
        <v>21018.1</v>
      </c>
      <c r="J24" s="39">
        <f t="shared" si="5"/>
        <v>0</v>
      </c>
      <c r="K24" s="32">
        <f t="shared" si="6"/>
        <v>10</v>
      </c>
      <c r="L24" s="40">
        <f t="shared" si="7"/>
        <v>0</v>
      </c>
      <c r="M24" s="38"/>
      <c r="N24" s="36"/>
      <c r="O24" s="27">
        <v>10</v>
      </c>
      <c r="P24" s="114" t="s">
        <v>43</v>
      </c>
      <c r="Q24" s="105"/>
      <c r="R24" s="27" t="s">
        <v>22</v>
      </c>
      <c r="S24" s="103">
        <v>2101.81</v>
      </c>
      <c r="T24" s="47">
        <v>10</v>
      </c>
      <c r="U24" s="23">
        <f t="shared" si="8"/>
        <v>21018.1</v>
      </c>
    </row>
    <row r="25" spans="2:21" s="31" customFormat="1" ht="31.5">
      <c r="B25" s="37"/>
      <c r="C25" s="32">
        <f t="shared" si="1"/>
        <v>11</v>
      </c>
      <c r="D25" s="109" t="str">
        <f t="shared" si="2"/>
        <v>Драм-картридж VersaLink B7025 113R00779</v>
      </c>
      <c r="E25" s="39" t="s">
        <v>27</v>
      </c>
      <c r="F25" s="39" t="s">
        <v>27</v>
      </c>
      <c r="G25" s="39" t="s">
        <v>27</v>
      </c>
      <c r="H25" s="32">
        <f t="shared" si="3"/>
        <v>3</v>
      </c>
      <c r="I25" s="40">
        <f t="shared" si="4"/>
        <v>18050.849999999999</v>
      </c>
      <c r="J25" s="39">
        <f t="shared" si="5"/>
        <v>0</v>
      </c>
      <c r="K25" s="32">
        <f t="shared" si="6"/>
        <v>3</v>
      </c>
      <c r="L25" s="40">
        <f t="shared" si="7"/>
        <v>0</v>
      </c>
      <c r="M25" s="38"/>
      <c r="N25" s="36"/>
      <c r="O25" s="27">
        <v>11</v>
      </c>
      <c r="P25" s="114" t="s">
        <v>44</v>
      </c>
      <c r="Q25" s="105"/>
      <c r="R25" s="27" t="s">
        <v>22</v>
      </c>
      <c r="S25" s="103">
        <v>6016.95</v>
      </c>
      <c r="T25" s="47">
        <v>3</v>
      </c>
      <c r="U25" s="23">
        <f t="shared" si="8"/>
        <v>18050.849999999999</v>
      </c>
    </row>
    <row r="26" spans="2:21" s="45" customFormat="1" ht="31.5">
      <c r="B26" s="37"/>
      <c r="C26" s="32">
        <f t="shared" si="1"/>
        <v>12</v>
      </c>
      <c r="D26" s="109" t="str">
        <f t="shared" si="2"/>
        <v>Драм-картридж Xerox WorkCentre 5325 GP-013R00591</v>
      </c>
      <c r="E26" s="39" t="s">
        <v>27</v>
      </c>
      <c r="F26" s="39" t="s">
        <v>27</v>
      </c>
      <c r="G26" s="39" t="s">
        <v>27</v>
      </c>
      <c r="H26" s="32">
        <f t="shared" si="3"/>
        <v>2</v>
      </c>
      <c r="I26" s="40">
        <f t="shared" si="4"/>
        <v>9066.64</v>
      </c>
      <c r="J26" s="39">
        <f t="shared" si="5"/>
        <v>0</v>
      </c>
      <c r="K26" s="32">
        <f t="shared" si="6"/>
        <v>2</v>
      </c>
      <c r="L26" s="40">
        <f t="shared" si="7"/>
        <v>0</v>
      </c>
      <c r="M26" s="38"/>
      <c r="N26" s="36"/>
      <c r="O26" s="27">
        <v>12</v>
      </c>
      <c r="P26" s="114" t="s">
        <v>45</v>
      </c>
      <c r="Q26" s="105"/>
      <c r="R26" s="27" t="s">
        <v>22</v>
      </c>
      <c r="S26" s="103">
        <v>4533.32</v>
      </c>
      <c r="T26" s="47">
        <v>2</v>
      </c>
      <c r="U26" s="23">
        <f t="shared" si="8"/>
        <v>9066.64</v>
      </c>
    </row>
    <row r="27" spans="2:21" s="46" customFormat="1" ht="47.25">
      <c r="B27" s="37"/>
      <c r="C27" s="32">
        <f t="shared" si="1"/>
        <v>13</v>
      </c>
      <c r="D27" s="109" t="str">
        <f t="shared" si="2"/>
        <v>Картридж 106R03884 для Xerox VersaLink C500, C500dn, C505, C500n, C505x CET голубой</v>
      </c>
      <c r="E27" s="39" t="s">
        <v>27</v>
      </c>
      <c r="F27" s="39" t="s">
        <v>27</v>
      </c>
      <c r="G27" s="39" t="s">
        <v>27</v>
      </c>
      <c r="H27" s="32">
        <f t="shared" si="3"/>
        <v>1</v>
      </c>
      <c r="I27" s="40">
        <f t="shared" si="4"/>
        <v>958.18</v>
      </c>
      <c r="J27" s="39">
        <f t="shared" si="5"/>
        <v>0</v>
      </c>
      <c r="K27" s="32">
        <f t="shared" si="6"/>
        <v>1</v>
      </c>
      <c r="L27" s="40">
        <f t="shared" si="7"/>
        <v>0</v>
      </c>
      <c r="M27" s="38"/>
      <c r="N27" s="36"/>
      <c r="O27" s="27">
        <v>13</v>
      </c>
      <c r="P27" s="114" t="s">
        <v>46</v>
      </c>
      <c r="Q27" s="105"/>
      <c r="R27" s="27" t="s">
        <v>22</v>
      </c>
      <c r="S27" s="103">
        <v>958.18</v>
      </c>
      <c r="T27" s="47">
        <v>1</v>
      </c>
      <c r="U27" s="23">
        <f t="shared" si="8"/>
        <v>958.18</v>
      </c>
    </row>
    <row r="28" spans="2:21" s="46" customFormat="1">
      <c r="B28" s="37"/>
      <c r="C28" s="32">
        <f t="shared" si="1"/>
        <v>14</v>
      </c>
      <c r="D28" s="109" t="str">
        <f t="shared" si="2"/>
        <v>Картридж Samsung MLT-D203U</v>
      </c>
      <c r="E28" s="39" t="s">
        <v>27</v>
      </c>
      <c r="F28" s="39" t="s">
        <v>27</v>
      </c>
      <c r="G28" s="39" t="s">
        <v>27</v>
      </c>
      <c r="H28" s="32">
        <f t="shared" si="3"/>
        <v>27</v>
      </c>
      <c r="I28" s="40">
        <f t="shared" si="4"/>
        <v>27818.1</v>
      </c>
      <c r="J28" s="39">
        <f t="shared" si="5"/>
        <v>0</v>
      </c>
      <c r="K28" s="32">
        <f t="shared" si="6"/>
        <v>27</v>
      </c>
      <c r="L28" s="40">
        <f t="shared" si="7"/>
        <v>0</v>
      </c>
      <c r="M28" s="38"/>
      <c r="N28" s="36"/>
      <c r="O28" s="27">
        <v>14</v>
      </c>
      <c r="P28" s="114" t="s">
        <v>47</v>
      </c>
      <c r="Q28" s="105"/>
      <c r="R28" s="27" t="s">
        <v>22</v>
      </c>
      <c r="S28" s="103">
        <v>1030.3</v>
      </c>
      <c r="T28" s="47">
        <v>27</v>
      </c>
      <c r="U28" s="23">
        <f t="shared" si="8"/>
        <v>27818.1</v>
      </c>
    </row>
    <row r="29" spans="2:21" s="19" customFormat="1">
      <c r="B29" s="37"/>
      <c r="C29" s="32">
        <f t="shared" si="1"/>
        <v>15</v>
      </c>
      <c r="D29" s="109" t="str">
        <f t="shared" si="2"/>
        <v>Картридж Samsung MLT-D203E</v>
      </c>
      <c r="E29" s="39" t="s">
        <v>27</v>
      </c>
      <c r="F29" s="39" t="s">
        <v>27</v>
      </c>
      <c r="G29" s="39" t="s">
        <v>27</v>
      </c>
      <c r="H29" s="32">
        <f t="shared" si="3"/>
        <v>24</v>
      </c>
      <c r="I29" s="40">
        <f t="shared" si="4"/>
        <v>28436.399999999998</v>
      </c>
      <c r="J29" s="39">
        <f t="shared" si="5"/>
        <v>0</v>
      </c>
      <c r="K29" s="32">
        <f t="shared" si="6"/>
        <v>24</v>
      </c>
      <c r="L29" s="40">
        <f t="shared" si="7"/>
        <v>0</v>
      </c>
      <c r="M29" s="38"/>
      <c r="N29" s="36"/>
      <c r="O29" s="27">
        <v>15</v>
      </c>
      <c r="P29" s="114" t="s">
        <v>48</v>
      </c>
      <c r="Q29" s="106"/>
      <c r="R29" s="27" t="s">
        <v>22</v>
      </c>
      <c r="S29" s="103">
        <v>1184.8499999999999</v>
      </c>
      <c r="T29" s="47">
        <v>24</v>
      </c>
      <c r="U29" s="23">
        <f t="shared" si="8"/>
        <v>28436.399999999998</v>
      </c>
    </row>
    <row r="30" spans="2:21" s="19" customFormat="1">
      <c r="B30" s="37"/>
      <c r="C30" s="72" t="str">
        <f>O30</f>
        <v>Итого по Исполнительному аппарату АО "Чукотэнерго"  без НДС</v>
      </c>
      <c r="D30" s="72"/>
      <c r="E30" s="72"/>
      <c r="F30" s="72"/>
      <c r="G30" s="72"/>
      <c r="H30" s="72"/>
      <c r="I30" s="72"/>
      <c r="J30" s="72"/>
      <c r="K30" s="72"/>
      <c r="L30" s="42">
        <f>SUM(L15:L29)</f>
        <v>0</v>
      </c>
      <c r="M30" s="38"/>
      <c r="N30" s="36"/>
      <c r="O30" s="65" t="s">
        <v>50</v>
      </c>
      <c r="P30" s="66"/>
      <c r="Q30" s="66"/>
      <c r="R30" s="66"/>
      <c r="S30" s="66"/>
      <c r="T30" s="67"/>
      <c r="U30" s="44">
        <f>SUM(U15:U29)</f>
        <v>435374.02999999991</v>
      </c>
    </row>
    <row r="31" spans="2:21" s="31" customFormat="1">
      <c r="B31" s="37"/>
      <c r="C31" s="54" t="str">
        <f>O31</f>
        <v xml:space="preserve"> Анадырская ТЭЦ </v>
      </c>
      <c r="D31" s="55"/>
      <c r="E31" s="55"/>
      <c r="F31" s="55"/>
      <c r="G31" s="55"/>
      <c r="H31" s="55"/>
      <c r="I31" s="55"/>
      <c r="J31" s="55"/>
      <c r="K31" s="55"/>
      <c r="L31" s="56"/>
      <c r="M31" s="38"/>
      <c r="N31" s="36"/>
      <c r="O31" s="52" t="s">
        <v>51</v>
      </c>
      <c r="P31" s="52"/>
      <c r="Q31" s="52"/>
      <c r="R31" s="52"/>
      <c r="S31" s="52"/>
      <c r="T31" s="52"/>
      <c r="U31" s="52"/>
    </row>
    <row r="32" spans="2:21" s="31" customFormat="1">
      <c r="B32" s="37"/>
      <c r="C32" s="32">
        <f>O32</f>
        <v>1</v>
      </c>
      <c r="D32" s="109" t="str">
        <f t="shared" ref="D32" si="9">P32</f>
        <v xml:space="preserve">Картридж черный увеличенный </v>
      </c>
      <c r="E32" s="39" t="s">
        <v>27</v>
      </c>
      <c r="F32" s="39" t="s">
        <v>27</v>
      </c>
      <c r="G32" s="39" t="s">
        <v>27</v>
      </c>
      <c r="H32" s="32">
        <f t="shared" ref="H32" si="10">T32</f>
        <v>1</v>
      </c>
      <c r="I32" s="40">
        <f t="shared" ref="I32" si="11">U32</f>
        <v>8757.5499999999993</v>
      </c>
      <c r="J32" s="39">
        <f t="shared" ref="J32" si="12">V32</f>
        <v>0</v>
      </c>
      <c r="K32" s="32">
        <f>T32</f>
        <v>1</v>
      </c>
      <c r="L32" s="40">
        <f>J32*K32</f>
        <v>0</v>
      </c>
      <c r="M32" s="38"/>
      <c r="N32" s="36"/>
      <c r="O32" s="27">
        <v>1</v>
      </c>
      <c r="P32" s="115" t="s">
        <v>53</v>
      </c>
      <c r="Q32" s="104" t="s">
        <v>49</v>
      </c>
      <c r="R32" s="27" t="s">
        <v>22</v>
      </c>
      <c r="S32" s="51">
        <v>8757.5499999999993</v>
      </c>
      <c r="T32" s="33">
        <v>1</v>
      </c>
      <c r="U32" s="23">
        <f>S32*T32</f>
        <v>8757.5499999999993</v>
      </c>
    </row>
    <row r="33" spans="2:21" s="45" customFormat="1">
      <c r="B33" s="37"/>
      <c r="C33" s="32">
        <f t="shared" ref="C33:C57" si="13">O33</f>
        <v>2</v>
      </c>
      <c r="D33" s="109" t="str">
        <f t="shared" ref="D33:D57" si="14">P33</f>
        <v xml:space="preserve">Картридж  голубой увеличенный </v>
      </c>
      <c r="E33" s="39" t="s">
        <v>27</v>
      </c>
      <c r="F33" s="39" t="s">
        <v>27</v>
      </c>
      <c r="G33" s="39" t="s">
        <v>27</v>
      </c>
      <c r="H33" s="32">
        <f t="shared" ref="H33:H57" si="15">T33</f>
        <v>1</v>
      </c>
      <c r="I33" s="40">
        <f t="shared" ref="I33:I57" si="16">U33</f>
        <v>8757.5499999999993</v>
      </c>
      <c r="J33" s="39">
        <f t="shared" ref="J33:J57" si="17">V33</f>
        <v>0</v>
      </c>
      <c r="K33" s="32">
        <f t="shared" ref="K33:K57" si="18">T33</f>
        <v>1</v>
      </c>
      <c r="L33" s="40">
        <f t="shared" ref="L33:L57" si="19">J33*K33</f>
        <v>0</v>
      </c>
      <c r="M33" s="38"/>
      <c r="N33" s="36"/>
      <c r="O33" s="27">
        <v>2</v>
      </c>
      <c r="P33" s="115" t="s">
        <v>54</v>
      </c>
      <c r="Q33" s="105"/>
      <c r="R33" s="27" t="s">
        <v>22</v>
      </c>
      <c r="S33" s="51">
        <v>8757.5499999999993</v>
      </c>
      <c r="T33" s="33">
        <v>1</v>
      </c>
      <c r="U33" s="23">
        <f t="shared" ref="U33:U48" si="20">S33*T33</f>
        <v>8757.5499999999993</v>
      </c>
    </row>
    <row r="34" spans="2:21" s="45" customFormat="1" ht="31.5">
      <c r="B34" s="37"/>
      <c r="C34" s="32">
        <f t="shared" si="13"/>
        <v>3</v>
      </c>
      <c r="D34" s="109" t="str">
        <f t="shared" si="14"/>
        <v xml:space="preserve">Картридж  пурпурный увеличенный </v>
      </c>
      <c r="E34" s="39" t="s">
        <v>27</v>
      </c>
      <c r="F34" s="39" t="s">
        <v>27</v>
      </c>
      <c r="G34" s="39" t="s">
        <v>27</v>
      </c>
      <c r="H34" s="32">
        <f t="shared" si="15"/>
        <v>1</v>
      </c>
      <c r="I34" s="40">
        <f t="shared" si="16"/>
        <v>8757.5499999999993</v>
      </c>
      <c r="J34" s="39">
        <f t="shared" si="17"/>
        <v>0</v>
      </c>
      <c r="K34" s="32">
        <f t="shared" si="18"/>
        <v>1</v>
      </c>
      <c r="L34" s="40">
        <f t="shared" si="19"/>
        <v>0</v>
      </c>
      <c r="M34" s="38"/>
      <c r="N34" s="36"/>
      <c r="O34" s="27">
        <v>3</v>
      </c>
      <c r="P34" s="115" t="s">
        <v>55</v>
      </c>
      <c r="Q34" s="105"/>
      <c r="R34" s="27" t="s">
        <v>22</v>
      </c>
      <c r="S34" s="51">
        <v>8757.5499999999993</v>
      </c>
      <c r="T34" s="33">
        <v>1</v>
      </c>
      <c r="U34" s="23">
        <f t="shared" si="20"/>
        <v>8757.5499999999993</v>
      </c>
    </row>
    <row r="35" spans="2:21" s="45" customFormat="1">
      <c r="B35" s="37"/>
      <c r="C35" s="32">
        <f t="shared" si="13"/>
        <v>4</v>
      </c>
      <c r="D35" s="109" t="str">
        <f t="shared" si="14"/>
        <v xml:space="preserve">Картридж  желтый увеличенный </v>
      </c>
      <c r="E35" s="39" t="s">
        <v>27</v>
      </c>
      <c r="F35" s="39" t="s">
        <v>27</v>
      </c>
      <c r="G35" s="39" t="s">
        <v>27</v>
      </c>
      <c r="H35" s="32">
        <f t="shared" si="15"/>
        <v>1</v>
      </c>
      <c r="I35" s="40">
        <f t="shared" si="16"/>
        <v>8757.5499999999993</v>
      </c>
      <c r="J35" s="39">
        <f t="shared" si="17"/>
        <v>0</v>
      </c>
      <c r="K35" s="32">
        <f t="shared" si="18"/>
        <v>1</v>
      </c>
      <c r="L35" s="40">
        <f t="shared" si="19"/>
        <v>0</v>
      </c>
      <c r="M35" s="38"/>
      <c r="N35" s="36"/>
      <c r="O35" s="27">
        <v>4</v>
      </c>
      <c r="P35" s="115" t="s">
        <v>56</v>
      </c>
      <c r="Q35" s="105"/>
      <c r="R35" s="27" t="s">
        <v>22</v>
      </c>
      <c r="S35" s="51">
        <v>8757.5499999999993</v>
      </c>
      <c r="T35" s="33">
        <v>1</v>
      </c>
      <c r="U35" s="23">
        <f t="shared" si="20"/>
        <v>8757.5499999999993</v>
      </c>
    </row>
    <row r="36" spans="2:21" s="45" customFormat="1" ht="31.5">
      <c r="B36" s="37"/>
      <c r="C36" s="32">
        <f t="shared" si="13"/>
        <v>5</v>
      </c>
      <c r="D36" s="109" t="str">
        <f t="shared" si="14"/>
        <v xml:space="preserve">Картридж  черный матовый увеличенный </v>
      </c>
      <c r="E36" s="39" t="s">
        <v>27</v>
      </c>
      <c r="F36" s="39" t="s">
        <v>27</v>
      </c>
      <c r="G36" s="39" t="s">
        <v>27</v>
      </c>
      <c r="H36" s="32">
        <f t="shared" si="15"/>
        <v>1</v>
      </c>
      <c r="I36" s="40">
        <f t="shared" si="16"/>
        <v>9015.1299999999992</v>
      </c>
      <c r="J36" s="39">
        <f t="shared" si="17"/>
        <v>0</v>
      </c>
      <c r="K36" s="32">
        <f t="shared" si="18"/>
        <v>1</v>
      </c>
      <c r="L36" s="40">
        <f t="shared" si="19"/>
        <v>0</v>
      </c>
      <c r="M36" s="38"/>
      <c r="N36" s="36"/>
      <c r="O36" s="27">
        <v>5</v>
      </c>
      <c r="P36" s="115" t="s">
        <v>57</v>
      </c>
      <c r="Q36" s="105"/>
      <c r="R36" s="27" t="s">
        <v>22</v>
      </c>
      <c r="S36" s="51">
        <v>9015.1299999999992</v>
      </c>
      <c r="T36" s="33">
        <v>1</v>
      </c>
      <c r="U36" s="23">
        <f t="shared" si="20"/>
        <v>9015.1299999999992</v>
      </c>
    </row>
    <row r="37" spans="2:21" s="45" customFormat="1" ht="31.5">
      <c r="B37" s="37"/>
      <c r="C37" s="32">
        <f t="shared" si="13"/>
        <v>6</v>
      </c>
      <c r="D37" s="109" t="str">
        <f t="shared" si="14"/>
        <v xml:space="preserve">Картридж Cactus CSP-W2030A 415A черный </v>
      </c>
      <c r="E37" s="39" t="s">
        <v>27</v>
      </c>
      <c r="F37" s="39" t="s">
        <v>27</v>
      </c>
      <c r="G37" s="39" t="s">
        <v>27</v>
      </c>
      <c r="H37" s="32">
        <f t="shared" si="15"/>
        <v>1</v>
      </c>
      <c r="I37" s="40">
        <f t="shared" si="16"/>
        <v>1803.03</v>
      </c>
      <c r="J37" s="39">
        <f t="shared" si="17"/>
        <v>0</v>
      </c>
      <c r="K37" s="32">
        <f t="shared" si="18"/>
        <v>1</v>
      </c>
      <c r="L37" s="40">
        <f t="shared" si="19"/>
        <v>0</v>
      </c>
      <c r="M37" s="38"/>
      <c r="N37" s="36"/>
      <c r="O37" s="27">
        <v>6</v>
      </c>
      <c r="P37" s="115" t="s">
        <v>58</v>
      </c>
      <c r="Q37" s="105"/>
      <c r="R37" s="27" t="s">
        <v>22</v>
      </c>
      <c r="S37" s="51">
        <v>1803.03</v>
      </c>
      <c r="T37" s="33">
        <v>1</v>
      </c>
      <c r="U37" s="23">
        <f t="shared" si="20"/>
        <v>1803.03</v>
      </c>
    </row>
    <row r="38" spans="2:21" s="45" customFormat="1" ht="31.5">
      <c r="B38" s="37"/>
      <c r="C38" s="32">
        <f t="shared" si="13"/>
        <v>7</v>
      </c>
      <c r="D38" s="109" t="str">
        <f t="shared" si="14"/>
        <v>Картридж Cactus CSP-W2031A 415A голубой</v>
      </c>
      <c r="E38" s="39" t="s">
        <v>27</v>
      </c>
      <c r="F38" s="39" t="s">
        <v>27</v>
      </c>
      <c r="G38" s="39" t="s">
        <v>27</v>
      </c>
      <c r="H38" s="32">
        <f t="shared" si="15"/>
        <v>1</v>
      </c>
      <c r="I38" s="40">
        <f t="shared" si="16"/>
        <v>1803.03</v>
      </c>
      <c r="J38" s="39">
        <f t="shared" si="17"/>
        <v>0</v>
      </c>
      <c r="K38" s="32">
        <f t="shared" si="18"/>
        <v>1</v>
      </c>
      <c r="L38" s="40">
        <f t="shared" si="19"/>
        <v>0</v>
      </c>
      <c r="M38" s="38"/>
      <c r="N38" s="36"/>
      <c r="O38" s="27">
        <v>7</v>
      </c>
      <c r="P38" s="115" t="s">
        <v>59</v>
      </c>
      <c r="Q38" s="105"/>
      <c r="R38" s="27" t="s">
        <v>22</v>
      </c>
      <c r="S38" s="51">
        <v>1803.03</v>
      </c>
      <c r="T38" s="33">
        <v>1</v>
      </c>
      <c r="U38" s="23">
        <f t="shared" si="20"/>
        <v>1803.03</v>
      </c>
    </row>
    <row r="39" spans="2:21" s="45" customFormat="1" ht="31.5">
      <c r="B39" s="37"/>
      <c r="C39" s="32">
        <f t="shared" si="13"/>
        <v>8</v>
      </c>
      <c r="D39" s="109" t="str">
        <f t="shared" si="14"/>
        <v>Картридж Cactus CSP-W2032A 415A желтый</v>
      </c>
      <c r="E39" s="39" t="s">
        <v>27</v>
      </c>
      <c r="F39" s="39" t="s">
        <v>27</v>
      </c>
      <c r="G39" s="39" t="s">
        <v>27</v>
      </c>
      <c r="H39" s="32">
        <f t="shared" si="15"/>
        <v>1</v>
      </c>
      <c r="I39" s="40">
        <f t="shared" si="16"/>
        <v>1803.03</v>
      </c>
      <c r="J39" s="39">
        <f t="shared" si="17"/>
        <v>0</v>
      </c>
      <c r="K39" s="32">
        <f t="shared" si="18"/>
        <v>1</v>
      </c>
      <c r="L39" s="40">
        <f t="shared" si="19"/>
        <v>0</v>
      </c>
      <c r="M39" s="38"/>
      <c r="N39" s="36"/>
      <c r="O39" s="27">
        <v>8</v>
      </c>
      <c r="P39" s="115" t="s">
        <v>60</v>
      </c>
      <c r="Q39" s="105"/>
      <c r="R39" s="27" t="s">
        <v>22</v>
      </c>
      <c r="S39" s="51">
        <v>1803.03</v>
      </c>
      <c r="T39" s="33">
        <v>1</v>
      </c>
      <c r="U39" s="23">
        <f t="shared" si="20"/>
        <v>1803.03</v>
      </c>
    </row>
    <row r="40" spans="2:21" s="45" customFormat="1" ht="31.5">
      <c r="B40" s="37"/>
      <c r="C40" s="32">
        <f t="shared" si="13"/>
        <v>9</v>
      </c>
      <c r="D40" s="109" t="str">
        <f t="shared" si="14"/>
        <v>Картридж Cactus CSP-W2033A 415A пурпурный</v>
      </c>
      <c r="E40" s="39" t="s">
        <v>27</v>
      </c>
      <c r="F40" s="39" t="s">
        <v>27</v>
      </c>
      <c r="G40" s="39" t="s">
        <v>27</v>
      </c>
      <c r="H40" s="32">
        <f t="shared" si="15"/>
        <v>1</v>
      </c>
      <c r="I40" s="40">
        <f t="shared" si="16"/>
        <v>1803.03</v>
      </c>
      <c r="J40" s="39">
        <f t="shared" si="17"/>
        <v>0</v>
      </c>
      <c r="K40" s="32">
        <f t="shared" si="18"/>
        <v>1</v>
      </c>
      <c r="L40" s="40">
        <f t="shared" si="19"/>
        <v>0</v>
      </c>
      <c r="M40" s="38"/>
      <c r="N40" s="36"/>
      <c r="O40" s="27">
        <v>9</v>
      </c>
      <c r="P40" s="115" t="s">
        <v>61</v>
      </c>
      <c r="Q40" s="105"/>
      <c r="R40" s="27" t="s">
        <v>22</v>
      </c>
      <c r="S40" s="51">
        <v>1803.03</v>
      </c>
      <c r="T40" s="33">
        <v>1</v>
      </c>
      <c r="U40" s="23">
        <f t="shared" si="20"/>
        <v>1803.03</v>
      </c>
    </row>
    <row r="41" spans="2:21" s="45" customFormat="1" ht="31.5">
      <c r="B41" s="37"/>
      <c r="C41" s="32">
        <f t="shared" si="13"/>
        <v>10</v>
      </c>
      <c r="D41" s="109" t="str">
        <f t="shared" si="14"/>
        <v xml:space="preserve">Картридж Cactus CS-D203E (MLT- D203E) </v>
      </c>
      <c r="E41" s="39" t="s">
        <v>27</v>
      </c>
      <c r="F41" s="39" t="s">
        <v>27</v>
      </c>
      <c r="G41" s="39" t="s">
        <v>27</v>
      </c>
      <c r="H41" s="32">
        <f t="shared" si="15"/>
        <v>5</v>
      </c>
      <c r="I41" s="40">
        <f t="shared" si="16"/>
        <v>11977.25</v>
      </c>
      <c r="J41" s="39">
        <f t="shared" si="17"/>
        <v>0</v>
      </c>
      <c r="K41" s="32">
        <f t="shared" si="18"/>
        <v>5</v>
      </c>
      <c r="L41" s="40">
        <f t="shared" si="19"/>
        <v>0</v>
      </c>
      <c r="M41" s="38"/>
      <c r="N41" s="36"/>
      <c r="O41" s="27">
        <v>10</v>
      </c>
      <c r="P41" s="115" t="s">
        <v>62</v>
      </c>
      <c r="Q41" s="105"/>
      <c r="R41" s="27" t="s">
        <v>22</v>
      </c>
      <c r="S41" s="51">
        <v>2395.4499999999998</v>
      </c>
      <c r="T41" s="33">
        <v>5</v>
      </c>
      <c r="U41" s="23">
        <f t="shared" si="20"/>
        <v>11977.25</v>
      </c>
    </row>
    <row r="42" spans="2:21" s="45" customFormat="1" ht="31.5">
      <c r="B42" s="37"/>
      <c r="C42" s="32">
        <f t="shared" si="13"/>
        <v>11</v>
      </c>
      <c r="D42" s="109" t="str">
        <f t="shared" si="14"/>
        <v>Картридж Тонер-картридж Hi- Black (HB-106R03396)</v>
      </c>
      <c r="E42" s="39" t="s">
        <v>27</v>
      </c>
      <c r="F42" s="39" t="s">
        <v>27</v>
      </c>
      <c r="G42" s="39" t="s">
        <v>27</v>
      </c>
      <c r="H42" s="32">
        <f t="shared" si="15"/>
        <v>10</v>
      </c>
      <c r="I42" s="40">
        <f t="shared" si="16"/>
        <v>52802.9</v>
      </c>
      <c r="J42" s="39">
        <f t="shared" si="17"/>
        <v>0</v>
      </c>
      <c r="K42" s="32">
        <f t="shared" si="18"/>
        <v>10</v>
      </c>
      <c r="L42" s="40">
        <f t="shared" si="19"/>
        <v>0</v>
      </c>
      <c r="M42" s="38"/>
      <c r="N42" s="36"/>
      <c r="O42" s="27">
        <v>11</v>
      </c>
      <c r="P42" s="115" t="s">
        <v>63</v>
      </c>
      <c r="Q42" s="105"/>
      <c r="R42" s="27" t="s">
        <v>22</v>
      </c>
      <c r="S42" s="51">
        <v>5280.29</v>
      </c>
      <c r="T42" s="33">
        <v>10</v>
      </c>
      <c r="U42" s="23">
        <f t="shared" si="20"/>
        <v>52802.9</v>
      </c>
    </row>
    <row r="43" spans="2:21" s="45" customFormat="1" ht="31.5">
      <c r="B43" s="37"/>
      <c r="C43" s="32">
        <f t="shared" si="13"/>
        <v>12</v>
      </c>
      <c r="D43" s="109" t="str">
        <f t="shared" si="14"/>
        <v xml:space="preserve">Картридж Тонер-картридж Hi- Black (HB-106R03621) </v>
      </c>
      <c r="E43" s="39" t="s">
        <v>27</v>
      </c>
      <c r="F43" s="39" t="s">
        <v>27</v>
      </c>
      <c r="G43" s="39" t="s">
        <v>27</v>
      </c>
      <c r="H43" s="32">
        <f t="shared" si="15"/>
        <v>6</v>
      </c>
      <c r="I43" s="40">
        <f t="shared" si="16"/>
        <v>14372.699999999999</v>
      </c>
      <c r="J43" s="39">
        <f t="shared" si="17"/>
        <v>0</v>
      </c>
      <c r="K43" s="32">
        <f t="shared" si="18"/>
        <v>6</v>
      </c>
      <c r="L43" s="40">
        <f t="shared" si="19"/>
        <v>0</v>
      </c>
      <c r="M43" s="38"/>
      <c r="N43" s="36"/>
      <c r="O43" s="27">
        <v>12</v>
      </c>
      <c r="P43" s="115" t="s">
        <v>64</v>
      </c>
      <c r="Q43" s="105"/>
      <c r="R43" s="27" t="s">
        <v>22</v>
      </c>
      <c r="S43" s="51">
        <v>2395.4499999999998</v>
      </c>
      <c r="T43" s="33">
        <v>6</v>
      </c>
      <c r="U43" s="23">
        <f t="shared" si="20"/>
        <v>14372.699999999999</v>
      </c>
    </row>
    <row r="44" spans="2:21" s="45" customFormat="1">
      <c r="B44" s="37"/>
      <c r="C44" s="32">
        <f t="shared" si="13"/>
        <v>13</v>
      </c>
      <c r="D44" s="109" t="str">
        <f t="shared" si="14"/>
        <v>Драм-Картридж (HB-101R00555)</v>
      </c>
      <c r="E44" s="39" t="s">
        <v>27</v>
      </c>
      <c r="F44" s="39" t="s">
        <v>27</v>
      </c>
      <c r="G44" s="39" t="s">
        <v>27</v>
      </c>
      <c r="H44" s="32">
        <f t="shared" si="15"/>
        <v>6</v>
      </c>
      <c r="I44" s="40">
        <f t="shared" si="16"/>
        <v>7727.2800000000007</v>
      </c>
      <c r="J44" s="39">
        <f t="shared" si="17"/>
        <v>0</v>
      </c>
      <c r="K44" s="32">
        <f t="shared" si="18"/>
        <v>6</v>
      </c>
      <c r="L44" s="40">
        <f t="shared" si="19"/>
        <v>0</v>
      </c>
      <c r="M44" s="38"/>
      <c r="N44" s="36"/>
      <c r="O44" s="27">
        <v>13</v>
      </c>
      <c r="P44" s="115" t="s">
        <v>65</v>
      </c>
      <c r="Q44" s="105"/>
      <c r="R44" s="27" t="s">
        <v>22</v>
      </c>
      <c r="S44" s="51">
        <v>1287.8800000000001</v>
      </c>
      <c r="T44" s="33">
        <v>6</v>
      </c>
      <c r="U44" s="23">
        <f t="shared" si="20"/>
        <v>7727.2800000000007</v>
      </c>
    </row>
    <row r="45" spans="2:21" s="45" customFormat="1">
      <c r="B45" s="37"/>
      <c r="C45" s="32">
        <f t="shared" si="13"/>
        <v>14</v>
      </c>
      <c r="D45" s="109" t="str">
        <f t="shared" si="14"/>
        <v>Рулонная бумага для плоттера</v>
      </c>
      <c r="E45" s="39" t="s">
        <v>27</v>
      </c>
      <c r="F45" s="39" t="s">
        <v>27</v>
      </c>
      <c r="G45" s="39" t="s">
        <v>27</v>
      </c>
      <c r="H45" s="32">
        <f t="shared" si="15"/>
        <v>3</v>
      </c>
      <c r="I45" s="40">
        <f t="shared" si="16"/>
        <v>5949.99</v>
      </c>
      <c r="J45" s="39">
        <f t="shared" si="17"/>
        <v>0</v>
      </c>
      <c r="K45" s="32">
        <f t="shared" si="18"/>
        <v>3</v>
      </c>
      <c r="L45" s="40">
        <f t="shared" si="19"/>
        <v>0</v>
      </c>
      <c r="M45" s="38"/>
      <c r="N45" s="36"/>
      <c r="O45" s="27">
        <v>14</v>
      </c>
      <c r="P45" s="115" t="s">
        <v>66</v>
      </c>
      <c r="Q45" s="105"/>
      <c r="R45" s="27" t="s">
        <v>22</v>
      </c>
      <c r="S45" s="51">
        <v>1983.33</v>
      </c>
      <c r="T45" s="33">
        <v>3</v>
      </c>
      <c r="U45" s="23">
        <f t="shared" si="20"/>
        <v>5949.99</v>
      </c>
    </row>
    <row r="46" spans="2:21" s="45" customFormat="1">
      <c r="B46" s="37"/>
      <c r="C46" s="32">
        <f t="shared" si="13"/>
        <v>15</v>
      </c>
      <c r="D46" s="109" t="str">
        <f t="shared" si="14"/>
        <v>Комплект роликов подачи</v>
      </c>
      <c r="E46" s="39" t="s">
        <v>27</v>
      </c>
      <c r="F46" s="39" t="s">
        <v>27</v>
      </c>
      <c r="G46" s="39" t="s">
        <v>27</v>
      </c>
      <c r="H46" s="32">
        <f t="shared" si="15"/>
        <v>4</v>
      </c>
      <c r="I46" s="40">
        <f t="shared" si="16"/>
        <v>8242.4</v>
      </c>
      <c r="J46" s="39">
        <f t="shared" si="17"/>
        <v>0</v>
      </c>
      <c r="K46" s="32">
        <f t="shared" si="18"/>
        <v>4</v>
      </c>
      <c r="L46" s="40">
        <f t="shared" si="19"/>
        <v>0</v>
      </c>
      <c r="M46" s="38"/>
      <c r="N46" s="36"/>
      <c r="O46" s="27">
        <v>15</v>
      </c>
      <c r="P46" s="115" t="s">
        <v>67</v>
      </c>
      <c r="Q46" s="105"/>
      <c r="R46" s="27" t="s">
        <v>22</v>
      </c>
      <c r="S46" s="51">
        <v>2060.6</v>
      </c>
      <c r="T46" s="33">
        <v>4</v>
      </c>
      <c r="U46" s="23">
        <f t="shared" si="20"/>
        <v>8242.4</v>
      </c>
    </row>
    <row r="47" spans="2:21" s="45" customFormat="1">
      <c r="B47" s="37"/>
      <c r="C47" s="32">
        <f t="shared" si="13"/>
        <v>16</v>
      </c>
      <c r="D47" s="109" t="str">
        <f t="shared" si="14"/>
        <v>Комплект роликов подачи</v>
      </c>
      <c r="E47" s="39" t="s">
        <v>27</v>
      </c>
      <c r="F47" s="39" t="s">
        <v>27</v>
      </c>
      <c r="G47" s="39" t="s">
        <v>27</v>
      </c>
      <c r="H47" s="32">
        <f t="shared" si="15"/>
        <v>4</v>
      </c>
      <c r="I47" s="40">
        <f t="shared" si="16"/>
        <v>4121.2</v>
      </c>
      <c r="J47" s="39">
        <f t="shared" si="17"/>
        <v>0</v>
      </c>
      <c r="K47" s="32">
        <f t="shared" si="18"/>
        <v>4</v>
      </c>
      <c r="L47" s="40">
        <f t="shared" si="19"/>
        <v>0</v>
      </c>
      <c r="M47" s="38"/>
      <c r="N47" s="36"/>
      <c r="O47" s="27">
        <v>16</v>
      </c>
      <c r="P47" s="115" t="s">
        <v>67</v>
      </c>
      <c r="Q47" s="105"/>
      <c r="R47" s="27" t="s">
        <v>22</v>
      </c>
      <c r="S47" s="51">
        <v>1030.3</v>
      </c>
      <c r="T47" s="33">
        <v>4</v>
      </c>
      <c r="U47" s="23">
        <f t="shared" si="20"/>
        <v>4121.2</v>
      </c>
    </row>
    <row r="48" spans="2:21" s="45" customFormat="1">
      <c r="B48" s="37"/>
      <c r="C48" s="32">
        <f t="shared" si="13"/>
        <v>17</v>
      </c>
      <c r="D48" s="109" t="str">
        <f t="shared" si="14"/>
        <v xml:space="preserve">Ролик переноса </v>
      </c>
      <c r="E48" s="39" t="s">
        <v>27</v>
      </c>
      <c r="F48" s="39" t="s">
        <v>27</v>
      </c>
      <c r="G48" s="39" t="s">
        <v>27</v>
      </c>
      <c r="H48" s="32">
        <f t="shared" si="15"/>
        <v>4</v>
      </c>
      <c r="I48" s="40">
        <f t="shared" si="16"/>
        <v>118484.52</v>
      </c>
      <c r="J48" s="39">
        <f t="shared" si="17"/>
        <v>0</v>
      </c>
      <c r="K48" s="32">
        <f t="shared" si="18"/>
        <v>4</v>
      </c>
      <c r="L48" s="40">
        <f t="shared" si="19"/>
        <v>0</v>
      </c>
      <c r="M48" s="38"/>
      <c r="N48" s="36"/>
      <c r="O48" s="27">
        <v>17</v>
      </c>
      <c r="P48" s="115" t="s">
        <v>68</v>
      </c>
      <c r="Q48" s="106"/>
      <c r="R48" s="27" t="s">
        <v>22</v>
      </c>
      <c r="S48" s="51">
        <v>29621.13</v>
      </c>
      <c r="T48" s="33">
        <v>4</v>
      </c>
      <c r="U48" s="23">
        <f t="shared" si="20"/>
        <v>118484.52</v>
      </c>
    </row>
    <row r="49" spans="2:21" s="46" customFormat="1">
      <c r="B49" s="37"/>
      <c r="C49" s="62" t="str">
        <f t="shared" si="13"/>
        <v>ГМ ТЭЦ</v>
      </c>
      <c r="D49" s="63"/>
      <c r="E49" s="39"/>
      <c r="F49" s="39"/>
      <c r="G49" s="39"/>
      <c r="H49" s="32"/>
      <c r="I49" s="40"/>
      <c r="J49" s="39"/>
      <c r="K49" s="32"/>
      <c r="L49" s="40"/>
      <c r="M49" s="38"/>
      <c r="N49" s="36"/>
      <c r="O49" s="60" t="s">
        <v>69</v>
      </c>
      <c r="P49" s="61"/>
      <c r="Q49" s="48"/>
      <c r="R49" s="48"/>
      <c r="S49" s="99"/>
      <c r="T49" s="48"/>
      <c r="U49" s="49"/>
    </row>
    <row r="50" spans="2:21" s="46" customFormat="1" ht="31.5">
      <c r="B50" s="37"/>
      <c r="C50" s="32">
        <f t="shared" si="13"/>
        <v>18</v>
      </c>
      <c r="D50" s="109" t="str">
        <f t="shared" si="14"/>
        <v xml:space="preserve">Картридж лазерный Cactus CS- TK1120 TK-1120 черный </v>
      </c>
      <c r="E50" s="39" t="s">
        <v>27</v>
      </c>
      <c r="F50" s="39" t="s">
        <v>27</v>
      </c>
      <c r="G50" s="39" t="s">
        <v>27</v>
      </c>
      <c r="H50" s="32">
        <f t="shared" si="15"/>
        <v>10</v>
      </c>
      <c r="I50" s="40">
        <f t="shared" si="16"/>
        <v>8242.4</v>
      </c>
      <c r="J50" s="39">
        <f t="shared" si="17"/>
        <v>0</v>
      </c>
      <c r="K50" s="32">
        <f t="shared" si="18"/>
        <v>10</v>
      </c>
      <c r="L50" s="40">
        <f t="shared" si="19"/>
        <v>0</v>
      </c>
      <c r="M50" s="38"/>
      <c r="N50" s="36"/>
      <c r="O50" s="27">
        <v>18</v>
      </c>
      <c r="P50" s="115" t="s">
        <v>70</v>
      </c>
      <c r="Q50" s="104" t="s">
        <v>49</v>
      </c>
      <c r="R50" s="27" t="s">
        <v>22</v>
      </c>
      <c r="S50" s="51">
        <v>824.24</v>
      </c>
      <c r="T50" s="33">
        <v>10</v>
      </c>
      <c r="U50" s="23">
        <f>S50*T50</f>
        <v>8242.4</v>
      </c>
    </row>
    <row r="51" spans="2:21" s="46" customFormat="1" ht="31.5">
      <c r="B51" s="37"/>
      <c r="C51" s="32">
        <f t="shared" si="13"/>
        <v>19</v>
      </c>
      <c r="D51" s="109" t="str">
        <f t="shared" si="14"/>
        <v xml:space="preserve">Картридж лазерный G&amp;G GG- D203E MLT-D203E черный </v>
      </c>
      <c r="E51" s="39" t="s">
        <v>27</v>
      </c>
      <c r="F51" s="39" t="s">
        <v>27</v>
      </c>
      <c r="G51" s="39" t="s">
        <v>27</v>
      </c>
      <c r="H51" s="32">
        <f t="shared" si="15"/>
        <v>3</v>
      </c>
      <c r="I51" s="40">
        <f t="shared" si="16"/>
        <v>13136.34</v>
      </c>
      <c r="J51" s="39">
        <f t="shared" si="17"/>
        <v>0</v>
      </c>
      <c r="K51" s="32">
        <f t="shared" si="18"/>
        <v>3</v>
      </c>
      <c r="L51" s="40">
        <f t="shared" si="19"/>
        <v>0</v>
      </c>
      <c r="M51" s="38"/>
      <c r="N51" s="36"/>
      <c r="O51" s="27">
        <v>19</v>
      </c>
      <c r="P51" s="115" t="s">
        <v>71</v>
      </c>
      <c r="Q51" s="105"/>
      <c r="R51" s="27" t="s">
        <v>22</v>
      </c>
      <c r="S51" s="51">
        <v>4378.78</v>
      </c>
      <c r="T51" s="33">
        <v>3</v>
      </c>
      <c r="U51" s="23">
        <f t="shared" ref="U51:U57" si="21">S51*T51</f>
        <v>13136.34</v>
      </c>
    </row>
    <row r="52" spans="2:21" s="46" customFormat="1" ht="31.5">
      <c r="B52" s="37"/>
      <c r="C52" s="32">
        <f t="shared" si="13"/>
        <v>20</v>
      </c>
      <c r="D52" s="109" t="str">
        <f t="shared" si="14"/>
        <v xml:space="preserve">Картридж лазерный Cactus CS- CF230X CF230X черный </v>
      </c>
      <c r="E52" s="39" t="s">
        <v>27</v>
      </c>
      <c r="F52" s="39" t="s">
        <v>27</v>
      </c>
      <c r="G52" s="39" t="s">
        <v>27</v>
      </c>
      <c r="H52" s="32">
        <f t="shared" si="15"/>
        <v>6</v>
      </c>
      <c r="I52" s="40">
        <f t="shared" si="16"/>
        <v>6181.7999999999993</v>
      </c>
      <c r="J52" s="39">
        <f t="shared" si="17"/>
        <v>0</v>
      </c>
      <c r="K52" s="32">
        <f t="shared" si="18"/>
        <v>6</v>
      </c>
      <c r="L52" s="40">
        <f t="shared" si="19"/>
        <v>0</v>
      </c>
      <c r="M52" s="38"/>
      <c r="N52" s="36"/>
      <c r="O52" s="27">
        <v>20</v>
      </c>
      <c r="P52" s="116" t="s">
        <v>72</v>
      </c>
      <c r="Q52" s="105"/>
      <c r="R52" s="27" t="s">
        <v>22</v>
      </c>
      <c r="S52" s="51">
        <v>1030.3</v>
      </c>
      <c r="T52" s="50">
        <v>6</v>
      </c>
      <c r="U52" s="23">
        <f t="shared" si="21"/>
        <v>6181.7999999999993</v>
      </c>
    </row>
    <row r="53" spans="2:21" s="46" customFormat="1" ht="31.5">
      <c r="B53" s="37"/>
      <c r="C53" s="32">
        <f t="shared" si="13"/>
        <v>21</v>
      </c>
      <c r="D53" s="109" t="str">
        <f t="shared" si="14"/>
        <v xml:space="preserve">Блок фотобарабана Cactus CS- CF232A CF232A черный </v>
      </c>
      <c r="E53" s="39" t="s">
        <v>27</v>
      </c>
      <c r="F53" s="39" t="s">
        <v>27</v>
      </c>
      <c r="G53" s="39" t="s">
        <v>27</v>
      </c>
      <c r="H53" s="32">
        <f t="shared" si="15"/>
        <v>2</v>
      </c>
      <c r="I53" s="40">
        <f t="shared" si="16"/>
        <v>2266.66</v>
      </c>
      <c r="J53" s="39">
        <f t="shared" si="17"/>
        <v>0</v>
      </c>
      <c r="K53" s="32">
        <f t="shared" si="18"/>
        <v>2</v>
      </c>
      <c r="L53" s="40">
        <f t="shared" si="19"/>
        <v>0</v>
      </c>
      <c r="M53" s="38"/>
      <c r="N53" s="36"/>
      <c r="O53" s="27">
        <v>21</v>
      </c>
      <c r="P53" s="116" t="s">
        <v>73</v>
      </c>
      <c r="Q53" s="105"/>
      <c r="R53" s="27" t="s">
        <v>22</v>
      </c>
      <c r="S53" s="51">
        <v>1133.33</v>
      </c>
      <c r="T53" s="50">
        <v>2</v>
      </c>
      <c r="U53" s="23">
        <f t="shared" si="21"/>
        <v>2266.66</v>
      </c>
    </row>
    <row r="54" spans="2:21" s="46" customFormat="1" ht="31.5">
      <c r="B54" s="37"/>
      <c r="C54" s="32">
        <f t="shared" si="13"/>
        <v>22</v>
      </c>
      <c r="D54" s="109" t="str">
        <f t="shared" si="14"/>
        <v xml:space="preserve">Картридж лазерный Cactus CS- Q2612AS Q2612A черный </v>
      </c>
      <c r="E54" s="39" t="s">
        <v>27</v>
      </c>
      <c r="F54" s="39" t="s">
        <v>27</v>
      </c>
      <c r="G54" s="39" t="s">
        <v>27</v>
      </c>
      <c r="H54" s="32">
        <f t="shared" si="15"/>
        <v>3</v>
      </c>
      <c r="I54" s="40">
        <f t="shared" si="16"/>
        <v>3090.8999999999996</v>
      </c>
      <c r="J54" s="39">
        <f t="shared" si="17"/>
        <v>0</v>
      </c>
      <c r="K54" s="32">
        <f t="shared" si="18"/>
        <v>3</v>
      </c>
      <c r="L54" s="40">
        <f t="shared" si="19"/>
        <v>0</v>
      </c>
      <c r="M54" s="38"/>
      <c r="N54" s="36"/>
      <c r="O54" s="27">
        <v>22</v>
      </c>
      <c r="P54" s="116" t="s">
        <v>74</v>
      </c>
      <c r="Q54" s="105"/>
      <c r="R54" s="27" t="s">
        <v>22</v>
      </c>
      <c r="S54" s="51">
        <v>1030.3</v>
      </c>
      <c r="T54" s="50">
        <v>3</v>
      </c>
      <c r="U54" s="23">
        <f t="shared" si="21"/>
        <v>3090.8999999999996</v>
      </c>
    </row>
    <row r="55" spans="2:21" s="46" customFormat="1" ht="31.5">
      <c r="B55" s="37"/>
      <c r="C55" s="32">
        <f t="shared" si="13"/>
        <v>23</v>
      </c>
      <c r="D55" s="109" t="str">
        <f t="shared" si="14"/>
        <v xml:space="preserve">Картридж лазерный Cactus CS- Q5949AS Q5949A черный </v>
      </c>
      <c r="E55" s="39" t="s">
        <v>27</v>
      </c>
      <c r="F55" s="39" t="s">
        <v>27</v>
      </c>
      <c r="G55" s="39" t="s">
        <v>27</v>
      </c>
      <c r="H55" s="32">
        <f t="shared" si="15"/>
        <v>2</v>
      </c>
      <c r="I55" s="40">
        <f t="shared" si="16"/>
        <v>3348.48</v>
      </c>
      <c r="J55" s="39">
        <f t="shared" si="17"/>
        <v>0</v>
      </c>
      <c r="K55" s="32">
        <f t="shared" si="18"/>
        <v>2</v>
      </c>
      <c r="L55" s="40">
        <f t="shared" si="19"/>
        <v>0</v>
      </c>
      <c r="M55" s="38"/>
      <c r="N55" s="36"/>
      <c r="O55" s="27">
        <v>23</v>
      </c>
      <c r="P55" s="116" t="s">
        <v>75</v>
      </c>
      <c r="Q55" s="105"/>
      <c r="R55" s="27" t="s">
        <v>22</v>
      </c>
      <c r="S55" s="51">
        <v>1674.24</v>
      </c>
      <c r="T55" s="50">
        <v>2</v>
      </c>
      <c r="U55" s="23">
        <f t="shared" si="21"/>
        <v>3348.48</v>
      </c>
    </row>
    <row r="56" spans="2:21" s="46" customFormat="1" ht="31.5">
      <c r="B56" s="37"/>
      <c r="C56" s="32">
        <f t="shared" si="13"/>
        <v>24</v>
      </c>
      <c r="D56" s="109" t="str">
        <f t="shared" si="14"/>
        <v xml:space="preserve">Картридж лазерный Cactus CS- FX3 FX-3 черный </v>
      </c>
      <c r="E56" s="39" t="s">
        <v>27</v>
      </c>
      <c r="F56" s="39" t="s">
        <v>27</v>
      </c>
      <c r="G56" s="39" t="s">
        <v>27</v>
      </c>
      <c r="H56" s="32">
        <f t="shared" si="15"/>
        <v>2</v>
      </c>
      <c r="I56" s="40">
        <f t="shared" si="16"/>
        <v>2060.6</v>
      </c>
      <c r="J56" s="39">
        <f t="shared" si="17"/>
        <v>0</v>
      </c>
      <c r="K56" s="32">
        <f t="shared" si="18"/>
        <v>2</v>
      </c>
      <c r="L56" s="40">
        <f t="shared" si="19"/>
        <v>0</v>
      </c>
      <c r="M56" s="38"/>
      <c r="N56" s="36"/>
      <c r="O56" s="27">
        <v>24</v>
      </c>
      <c r="P56" s="115" t="s">
        <v>76</v>
      </c>
      <c r="Q56" s="105"/>
      <c r="R56" s="27" t="s">
        <v>22</v>
      </c>
      <c r="S56" s="51">
        <v>1030.3</v>
      </c>
      <c r="T56" s="33">
        <v>2</v>
      </c>
      <c r="U56" s="23">
        <f t="shared" si="21"/>
        <v>2060.6</v>
      </c>
    </row>
    <row r="57" spans="2:21" s="46" customFormat="1" ht="31.5">
      <c r="B57" s="37"/>
      <c r="C57" s="32">
        <f t="shared" si="13"/>
        <v>25</v>
      </c>
      <c r="D57" s="109" t="str">
        <f t="shared" si="14"/>
        <v>Картридж лазерный Cactus CS- E30S E-30 черный</v>
      </c>
      <c r="E57" s="39" t="s">
        <v>27</v>
      </c>
      <c r="F57" s="39" t="s">
        <v>27</v>
      </c>
      <c r="G57" s="39" t="s">
        <v>27</v>
      </c>
      <c r="H57" s="32">
        <f t="shared" si="15"/>
        <v>1</v>
      </c>
      <c r="I57" s="40">
        <f t="shared" si="16"/>
        <v>3348.48</v>
      </c>
      <c r="J57" s="39">
        <f t="shared" si="17"/>
        <v>0</v>
      </c>
      <c r="K57" s="32">
        <f t="shared" si="18"/>
        <v>1</v>
      </c>
      <c r="L57" s="40">
        <f t="shared" si="19"/>
        <v>0</v>
      </c>
      <c r="M57" s="38"/>
      <c r="N57" s="36"/>
      <c r="O57" s="27">
        <v>25</v>
      </c>
      <c r="P57" s="115" t="s">
        <v>77</v>
      </c>
      <c r="Q57" s="106"/>
      <c r="R57" s="27" t="s">
        <v>22</v>
      </c>
      <c r="S57" s="51">
        <v>3348.48</v>
      </c>
      <c r="T57" s="33">
        <v>1</v>
      </c>
      <c r="U57" s="23">
        <f t="shared" si="21"/>
        <v>3348.48</v>
      </c>
    </row>
    <row r="58" spans="2:21" s="31" customFormat="1">
      <c r="B58" s="37"/>
      <c r="C58" s="72" t="str">
        <f>O58</f>
        <v>Итого по Анадырской ТЭЦ без НДС</v>
      </c>
      <c r="D58" s="72"/>
      <c r="E58" s="72"/>
      <c r="F58" s="72"/>
      <c r="G58" s="72"/>
      <c r="H58" s="72"/>
      <c r="I58" s="72"/>
      <c r="J58" s="72"/>
      <c r="K58" s="72"/>
      <c r="L58" s="42">
        <f>SUM(L32:L57)</f>
        <v>0</v>
      </c>
      <c r="M58" s="38"/>
      <c r="N58" s="36"/>
      <c r="O58" s="65" t="s">
        <v>52</v>
      </c>
      <c r="P58" s="66"/>
      <c r="Q58" s="66"/>
      <c r="R58" s="66"/>
      <c r="S58" s="66"/>
      <c r="T58" s="67"/>
      <c r="U58" s="44">
        <f>SUM(U32:U57)</f>
        <v>316611.34999999998</v>
      </c>
    </row>
    <row r="59" spans="2:21" s="19" customFormat="1">
      <c r="B59" s="37"/>
      <c r="C59" s="57" t="str">
        <f>O59</f>
        <v xml:space="preserve">Эгвекинотская ГРЭС </v>
      </c>
      <c r="D59" s="58"/>
      <c r="E59" s="58"/>
      <c r="F59" s="58"/>
      <c r="G59" s="58"/>
      <c r="H59" s="58"/>
      <c r="I59" s="58"/>
      <c r="J59" s="58"/>
      <c r="K59" s="58"/>
      <c r="L59" s="59"/>
      <c r="M59" s="38"/>
      <c r="N59" s="36"/>
      <c r="O59" s="53" t="s">
        <v>78</v>
      </c>
      <c r="P59" s="53"/>
      <c r="Q59" s="53"/>
      <c r="R59" s="53"/>
      <c r="S59" s="53"/>
      <c r="T59" s="53"/>
      <c r="U59" s="53"/>
    </row>
    <row r="60" spans="2:21" s="19" customFormat="1" ht="31.5">
      <c r="B60" s="37"/>
      <c r="C60" s="32">
        <f>O60</f>
        <v>1</v>
      </c>
      <c r="D60" s="109" t="str">
        <f t="shared" ref="D60:J60" si="22">P60</f>
        <v>Тонер-картридж для Xerox VersaLink B7025</v>
      </c>
      <c r="E60" s="39" t="s">
        <v>27</v>
      </c>
      <c r="F60" s="39" t="s">
        <v>27</v>
      </c>
      <c r="G60" s="39" t="s">
        <v>27</v>
      </c>
      <c r="H60" s="32">
        <f t="shared" si="22"/>
        <v>5</v>
      </c>
      <c r="I60" s="40">
        <f t="shared" si="22"/>
        <v>13661.800000000001</v>
      </c>
      <c r="J60" s="39">
        <f t="shared" si="22"/>
        <v>0</v>
      </c>
      <c r="K60" s="32">
        <f>T60</f>
        <v>5</v>
      </c>
      <c r="L60" s="40">
        <f>J60*K60</f>
        <v>0</v>
      </c>
      <c r="M60" s="38"/>
      <c r="N60" s="36"/>
      <c r="O60" s="24">
        <v>1</v>
      </c>
      <c r="P60" s="110" t="s">
        <v>80</v>
      </c>
      <c r="Q60" s="104" t="s">
        <v>49</v>
      </c>
      <c r="R60" s="24" t="s">
        <v>22</v>
      </c>
      <c r="S60" s="51">
        <v>2732.36</v>
      </c>
      <c r="T60" s="33">
        <v>5</v>
      </c>
      <c r="U60" s="28">
        <f t="shared" ref="U60:U87" si="23">T60*S60</f>
        <v>13661.800000000001</v>
      </c>
    </row>
    <row r="61" spans="2:21" s="31" customFormat="1" ht="31.5">
      <c r="B61" s="37"/>
      <c r="C61" s="32">
        <f t="shared" ref="C61:C87" si="24">O61</f>
        <v>2</v>
      </c>
      <c r="D61" s="109" t="str">
        <f t="shared" ref="D61:D87" si="25">P61</f>
        <v>Картридж аналог  для Canon i-SENSYS LBP 621Cw</v>
      </c>
      <c r="E61" s="39" t="s">
        <v>27</v>
      </c>
      <c r="F61" s="39" t="s">
        <v>27</v>
      </c>
      <c r="G61" s="39" t="s">
        <v>27</v>
      </c>
      <c r="H61" s="32">
        <f t="shared" ref="H61:H87" si="26">T61</f>
        <v>2</v>
      </c>
      <c r="I61" s="40">
        <f t="shared" ref="I61:I87" si="27">U61</f>
        <v>3482.42</v>
      </c>
      <c r="J61" s="39">
        <f t="shared" ref="J61:J87" si="28">V61</f>
        <v>0</v>
      </c>
      <c r="K61" s="32">
        <f t="shared" ref="K61:K87" si="29">T61</f>
        <v>2</v>
      </c>
      <c r="L61" s="40">
        <f t="shared" ref="L61:L87" si="30">J61*K61</f>
        <v>0</v>
      </c>
      <c r="M61" s="38"/>
      <c r="N61" s="36"/>
      <c r="O61" s="24">
        <v>2</v>
      </c>
      <c r="P61" s="110" t="s">
        <v>81</v>
      </c>
      <c r="Q61" s="105"/>
      <c r="R61" s="24" t="s">
        <v>22</v>
      </c>
      <c r="S61" s="51">
        <v>1741.21</v>
      </c>
      <c r="T61" s="33">
        <v>2</v>
      </c>
      <c r="U61" s="28">
        <f t="shared" si="23"/>
        <v>3482.42</v>
      </c>
    </row>
    <row r="62" spans="2:21" s="31" customFormat="1" ht="31.5">
      <c r="B62" s="37"/>
      <c r="C62" s="32">
        <f t="shared" si="24"/>
        <v>3</v>
      </c>
      <c r="D62" s="109" t="str">
        <f t="shared" si="25"/>
        <v>Картридж аналог  для Canon i-SENSYS LBP 621Cw</v>
      </c>
      <c r="E62" s="39" t="s">
        <v>27</v>
      </c>
      <c r="F62" s="39" t="s">
        <v>27</v>
      </c>
      <c r="G62" s="39" t="s">
        <v>27</v>
      </c>
      <c r="H62" s="32">
        <f t="shared" si="26"/>
        <v>2</v>
      </c>
      <c r="I62" s="40">
        <f t="shared" si="27"/>
        <v>3482.42</v>
      </c>
      <c r="J62" s="39">
        <f t="shared" si="28"/>
        <v>0</v>
      </c>
      <c r="K62" s="32">
        <f t="shared" si="29"/>
        <v>2</v>
      </c>
      <c r="L62" s="40">
        <f t="shared" si="30"/>
        <v>0</v>
      </c>
      <c r="M62" s="38"/>
      <c r="N62" s="36"/>
      <c r="O62" s="24">
        <v>3</v>
      </c>
      <c r="P62" s="110" t="s">
        <v>81</v>
      </c>
      <c r="Q62" s="105"/>
      <c r="R62" s="24" t="s">
        <v>22</v>
      </c>
      <c r="S62" s="51">
        <v>1741.21</v>
      </c>
      <c r="T62" s="33">
        <v>2</v>
      </c>
      <c r="U62" s="28">
        <f t="shared" si="23"/>
        <v>3482.42</v>
      </c>
    </row>
    <row r="63" spans="2:21" s="31" customFormat="1" ht="31.5">
      <c r="B63" s="37"/>
      <c r="C63" s="32">
        <f t="shared" si="24"/>
        <v>4</v>
      </c>
      <c r="D63" s="109" t="str">
        <f t="shared" si="25"/>
        <v>Картридж аналог  для Canon i-SENSYS LBP 621Cw</v>
      </c>
      <c r="E63" s="39" t="s">
        <v>27</v>
      </c>
      <c r="F63" s="39" t="s">
        <v>27</v>
      </c>
      <c r="G63" s="39" t="s">
        <v>27</v>
      </c>
      <c r="H63" s="32">
        <f t="shared" si="26"/>
        <v>2</v>
      </c>
      <c r="I63" s="40">
        <f t="shared" si="27"/>
        <v>3482.42</v>
      </c>
      <c r="J63" s="39">
        <f t="shared" si="28"/>
        <v>0</v>
      </c>
      <c r="K63" s="32">
        <f t="shared" si="29"/>
        <v>2</v>
      </c>
      <c r="L63" s="40">
        <f t="shared" si="30"/>
        <v>0</v>
      </c>
      <c r="M63" s="38"/>
      <c r="N63" s="36"/>
      <c r="O63" s="24">
        <v>4</v>
      </c>
      <c r="P63" s="110" t="s">
        <v>81</v>
      </c>
      <c r="Q63" s="105"/>
      <c r="R63" s="24" t="s">
        <v>22</v>
      </c>
      <c r="S63" s="51">
        <v>1741.21</v>
      </c>
      <c r="T63" s="33">
        <v>2</v>
      </c>
      <c r="U63" s="28">
        <f t="shared" si="23"/>
        <v>3482.42</v>
      </c>
    </row>
    <row r="64" spans="2:21" s="31" customFormat="1" ht="31.5">
      <c r="B64" s="37"/>
      <c r="C64" s="32">
        <f t="shared" si="24"/>
        <v>5</v>
      </c>
      <c r="D64" s="109" t="str">
        <f t="shared" si="25"/>
        <v>Картридж аналог  для Canon i-SENSYS LBP 621Cw</v>
      </c>
      <c r="E64" s="39" t="s">
        <v>27</v>
      </c>
      <c r="F64" s="39" t="s">
        <v>27</v>
      </c>
      <c r="G64" s="39" t="s">
        <v>27</v>
      </c>
      <c r="H64" s="32">
        <f t="shared" si="26"/>
        <v>2</v>
      </c>
      <c r="I64" s="40">
        <f t="shared" si="27"/>
        <v>3482.42</v>
      </c>
      <c r="J64" s="39">
        <f t="shared" si="28"/>
        <v>0</v>
      </c>
      <c r="K64" s="32">
        <f t="shared" si="29"/>
        <v>2</v>
      </c>
      <c r="L64" s="40">
        <f t="shared" si="30"/>
        <v>0</v>
      </c>
      <c r="M64" s="38"/>
      <c r="N64" s="36"/>
      <c r="O64" s="24">
        <v>5</v>
      </c>
      <c r="P64" s="110" t="s">
        <v>81</v>
      </c>
      <c r="Q64" s="105"/>
      <c r="R64" s="24" t="s">
        <v>22</v>
      </c>
      <c r="S64" s="51">
        <v>1741.21</v>
      </c>
      <c r="T64" s="33">
        <v>2</v>
      </c>
      <c r="U64" s="28">
        <f t="shared" si="23"/>
        <v>3482.42</v>
      </c>
    </row>
    <row r="65" spans="2:21" s="31" customFormat="1" ht="31.5">
      <c r="B65" s="37"/>
      <c r="C65" s="32">
        <f t="shared" si="24"/>
        <v>6</v>
      </c>
      <c r="D65" s="109" t="str">
        <f t="shared" si="25"/>
        <v>Картридж аналог для HP LJ Pro MFP M428fdn</v>
      </c>
      <c r="E65" s="39" t="s">
        <v>27</v>
      </c>
      <c r="F65" s="39" t="s">
        <v>27</v>
      </c>
      <c r="G65" s="39" t="s">
        <v>27</v>
      </c>
      <c r="H65" s="32">
        <f t="shared" si="26"/>
        <v>12</v>
      </c>
      <c r="I65" s="40">
        <f t="shared" si="27"/>
        <v>13822.560000000001</v>
      </c>
      <c r="J65" s="39">
        <f t="shared" si="28"/>
        <v>0</v>
      </c>
      <c r="K65" s="32">
        <f t="shared" si="29"/>
        <v>12</v>
      </c>
      <c r="L65" s="40">
        <f t="shared" si="30"/>
        <v>0</v>
      </c>
      <c r="M65" s="38"/>
      <c r="N65" s="36"/>
      <c r="O65" s="24">
        <v>6</v>
      </c>
      <c r="P65" s="110" t="s">
        <v>82</v>
      </c>
      <c r="Q65" s="105"/>
      <c r="R65" s="24" t="s">
        <v>22</v>
      </c>
      <c r="S65" s="51">
        <v>1151.8800000000001</v>
      </c>
      <c r="T65" s="33">
        <v>12</v>
      </c>
      <c r="U65" s="28">
        <f t="shared" si="23"/>
        <v>13822.560000000001</v>
      </c>
    </row>
    <row r="66" spans="2:21" s="31" customFormat="1" ht="31.5">
      <c r="B66" s="37"/>
      <c r="C66" s="32">
        <f t="shared" si="24"/>
        <v>7</v>
      </c>
      <c r="D66" s="109" t="str">
        <f t="shared" si="25"/>
        <v>Картридж аналог для HP LJ Pro MFP M426fdn</v>
      </c>
      <c r="E66" s="39" t="s">
        <v>27</v>
      </c>
      <c r="F66" s="39" t="s">
        <v>27</v>
      </c>
      <c r="G66" s="39" t="s">
        <v>27</v>
      </c>
      <c r="H66" s="32">
        <f t="shared" si="26"/>
        <v>6</v>
      </c>
      <c r="I66" s="40">
        <f t="shared" si="27"/>
        <v>5223.6000000000004</v>
      </c>
      <c r="J66" s="39">
        <f t="shared" si="28"/>
        <v>0</v>
      </c>
      <c r="K66" s="32">
        <f t="shared" si="29"/>
        <v>6</v>
      </c>
      <c r="L66" s="40">
        <f t="shared" si="30"/>
        <v>0</v>
      </c>
      <c r="M66" s="38"/>
      <c r="N66" s="36"/>
      <c r="O66" s="24">
        <v>7</v>
      </c>
      <c r="P66" s="110" t="s">
        <v>83</v>
      </c>
      <c r="Q66" s="105"/>
      <c r="R66" s="24" t="s">
        <v>22</v>
      </c>
      <c r="S66" s="51">
        <v>870.6</v>
      </c>
      <c r="T66" s="33">
        <v>6</v>
      </c>
      <c r="U66" s="28">
        <f t="shared" si="23"/>
        <v>5223.6000000000004</v>
      </c>
    </row>
    <row r="67" spans="2:21" s="31" customFormat="1" ht="31.5">
      <c r="B67" s="37"/>
      <c r="C67" s="32">
        <f t="shared" si="24"/>
        <v>8</v>
      </c>
      <c r="D67" s="109" t="str">
        <f t="shared" si="25"/>
        <v>Картридж аналог для HP Laser 107w</v>
      </c>
      <c r="E67" s="39" t="s">
        <v>27</v>
      </c>
      <c r="F67" s="39" t="s">
        <v>27</v>
      </c>
      <c r="G67" s="39" t="s">
        <v>27</v>
      </c>
      <c r="H67" s="32">
        <f t="shared" si="26"/>
        <v>2</v>
      </c>
      <c r="I67" s="40">
        <f t="shared" si="27"/>
        <v>2276.96</v>
      </c>
      <c r="J67" s="39">
        <f t="shared" si="28"/>
        <v>0</v>
      </c>
      <c r="K67" s="32">
        <f t="shared" si="29"/>
        <v>2</v>
      </c>
      <c r="L67" s="40">
        <f t="shared" si="30"/>
        <v>0</v>
      </c>
      <c r="M67" s="38"/>
      <c r="N67" s="36"/>
      <c r="O67" s="24">
        <v>8</v>
      </c>
      <c r="P67" s="110" t="s">
        <v>84</v>
      </c>
      <c r="Q67" s="105"/>
      <c r="R67" s="24" t="s">
        <v>22</v>
      </c>
      <c r="S67" s="51">
        <v>1138.48</v>
      </c>
      <c r="T67" s="33">
        <v>2</v>
      </c>
      <c r="U67" s="28">
        <f t="shared" si="23"/>
        <v>2276.96</v>
      </c>
    </row>
    <row r="68" spans="2:21" s="19" customFormat="1" ht="31.5">
      <c r="B68" s="37"/>
      <c r="C68" s="32">
        <f t="shared" si="24"/>
        <v>9</v>
      </c>
      <c r="D68" s="109" t="str">
        <f t="shared" si="25"/>
        <v>Картридж аналог для Samsung ProXpress M3820/M3870/M4070</v>
      </c>
      <c r="E68" s="39" t="s">
        <v>27</v>
      </c>
      <c r="F68" s="39" t="s">
        <v>27</v>
      </c>
      <c r="G68" s="39" t="s">
        <v>27</v>
      </c>
      <c r="H68" s="32">
        <f t="shared" si="26"/>
        <v>40</v>
      </c>
      <c r="I68" s="40">
        <f t="shared" si="27"/>
        <v>53575.600000000006</v>
      </c>
      <c r="J68" s="39">
        <f t="shared" si="28"/>
        <v>0</v>
      </c>
      <c r="K68" s="32">
        <f t="shared" si="29"/>
        <v>40</v>
      </c>
      <c r="L68" s="40">
        <f t="shared" si="30"/>
        <v>0</v>
      </c>
      <c r="M68" s="38"/>
      <c r="N68" s="36"/>
      <c r="O68" s="24">
        <v>9</v>
      </c>
      <c r="P68" s="110" t="s">
        <v>85</v>
      </c>
      <c r="Q68" s="105"/>
      <c r="R68" s="24" t="s">
        <v>22</v>
      </c>
      <c r="S68" s="51">
        <v>1339.39</v>
      </c>
      <c r="T68" s="33">
        <v>40</v>
      </c>
      <c r="U68" s="28">
        <f t="shared" si="23"/>
        <v>53575.600000000006</v>
      </c>
    </row>
    <row r="69" spans="2:21" s="46" customFormat="1" ht="31.5">
      <c r="B69" s="37"/>
      <c r="C69" s="32">
        <f t="shared" si="24"/>
        <v>10</v>
      </c>
      <c r="D69" s="109" t="str">
        <f t="shared" si="25"/>
        <v>Картридж  для XEROX VersaLink C400</v>
      </c>
      <c r="E69" s="39" t="s">
        <v>27</v>
      </c>
      <c r="F69" s="39" t="s">
        <v>27</v>
      </c>
      <c r="G69" s="39" t="s">
        <v>27</v>
      </c>
      <c r="H69" s="32">
        <f t="shared" si="26"/>
        <v>2</v>
      </c>
      <c r="I69" s="40">
        <f t="shared" si="27"/>
        <v>2276.96</v>
      </c>
      <c r="J69" s="39">
        <f t="shared" si="28"/>
        <v>0</v>
      </c>
      <c r="K69" s="32">
        <f t="shared" si="29"/>
        <v>2</v>
      </c>
      <c r="L69" s="40">
        <f t="shared" si="30"/>
        <v>0</v>
      </c>
      <c r="M69" s="38"/>
      <c r="N69" s="36"/>
      <c r="O69" s="24">
        <v>10</v>
      </c>
      <c r="P69" s="110" t="s">
        <v>86</v>
      </c>
      <c r="Q69" s="105"/>
      <c r="R69" s="24" t="s">
        <v>22</v>
      </c>
      <c r="S69" s="51">
        <v>1138.48</v>
      </c>
      <c r="T69" s="33">
        <v>2</v>
      </c>
      <c r="U69" s="28">
        <f t="shared" si="23"/>
        <v>2276.96</v>
      </c>
    </row>
    <row r="70" spans="2:21" s="46" customFormat="1" ht="31.5">
      <c r="B70" s="37"/>
      <c r="C70" s="32">
        <f t="shared" si="24"/>
        <v>11</v>
      </c>
      <c r="D70" s="109" t="str">
        <f t="shared" si="25"/>
        <v>Картридж  для XEROX VersaLink C400</v>
      </c>
      <c r="E70" s="39" t="s">
        <v>27</v>
      </c>
      <c r="F70" s="39" t="s">
        <v>27</v>
      </c>
      <c r="G70" s="39" t="s">
        <v>27</v>
      </c>
      <c r="H70" s="32">
        <f t="shared" si="26"/>
        <v>2</v>
      </c>
      <c r="I70" s="40">
        <f t="shared" si="27"/>
        <v>2143.02</v>
      </c>
      <c r="J70" s="39">
        <f t="shared" si="28"/>
        <v>0</v>
      </c>
      <c r="K70" s="32">
        <f t="shared" si="29"/>
        <v>2</v>
      </c>
      <c r="L70" s="40">
        <f t="shared" si="30"/>
        <v>0</v>
      </c>
      <c r="M70" s="38"/>
      <c r="N70" s="36"/>
      <c r="O70" s="24">
        <v>11</v>
      </c>
      <c r="P70" s="110" t="s">
        <v>86</v>
      </c>
      <c r="Q70" s="105"/>
      <c r="R70" s="24" t="s">
        <v>22</v>
      </c>
      <c r="S70" s="51">
        <v>1071.51</v>
      </c>
      <c r="T70" s="33">
        <v>2</v>
      </c>
      <c r="U70" s="28">
        <f t="shared" si="23"/>
        <v>2143.02</v>
      </c>
    </row>
    <row r="71" spans="2:21" s="46" customFormat="1" ht="31.5">
      <c r="B71" s="37"/>
      <c r="C71" s="32">
        <f t="shared" si="24"/>
        <v>12</v>
      </c>
      <c r="D71" s="109" t="str">
        <f t="shared" si="25"/>
        <v>Картридж  для XEROX VersaLink C400</v>
      </c>
      <c r="E71" s="39" t="s">
        <v>27</v>
      </c>
      <c r="F71" s="39" t="s">
        <v>27</v>
      </c>
      <c r="G71" s="39" t="s">
        <v>27</v>
      </c>
      <c r="H71" s="32">
        <f t="shared" si="26"/>
        <v>2</v>
      </c>
      <c r="I71" s="40">
        <f t="shared" si="27"/>
        <v>2143.02</v>
      </c>
      <c r="J71" s="39">
        <f t="shared" si="28"/>
        <v>0</v>
      </c>
      <c r="K71" s="32">
        <f t="shared" si="29"/>
        <v>2</v>
      </c>
      <c r="L71" s="40">
        <f t="shared" si="30"/>
        <v>0</v>
      </c>
      <c r="M71" s="38"/>
      <c r="N71" s="36"/>
      <c r="O71" s="24">
        <v>12</v>
      </c>
      <c r="P71" s="110" t="s">
        <v>86</v>
      </c>
      <c r="Q71" s="105"/>
      <c r="R71" s="24" t="s">
        <v>22</v>
      </c>
      <c r="S71" s="51">
        <v>1071.51</v>
      </c>
      <c r="T71" s="33">
        <v>2</v>
      </c>
      <c r="U71" s="28">
        <f t="shared" si="23"/>
        <v>2143.02</v>
      </c>
    </row>
    <row r="72" spans="2:21" s="46" customFormat="1" ht="31.5">
      <c r="B72" s="37"/>
      <c r="C72" s="32">
        <f t="shared" si="24"/>
        <v>13</v>
      </c>
      <c r="D72" s="109" t="str">
        <f t="shared" si="25"/>
        <v>Картридж  для XEROX VersaLink C400</v>
      </c>
      <c r="E72" s="39" t="s">
        <v>27</v>
      </c>
      <c r="F72" s="39" t="s">
        <v>27</v>
      </c>
      <c r="G72" s="39" t="s">
        <v>27</v>
      </c>
      <c r="H72" s="32">
        <f t="shared" si="26"/>
        <v>2</v>
      </c>
      <c r="I72" s="40">
        <f t="shared" si="27"/>
        <v>2143.02</v>
      </c>
      <c r="J72" s="39">
        <f t="shared" si="28"/>
        <v>0</v>
      </c>
      <c r="K72" s="32">
        <f t="shared" si="29"/>
        <v>2</v>
      </c>
      <c r="L72" s="40">
        <f t="shared" si="30"/>
        <v>0</v>
      </c>
      <c r="M72" s="38"/>
      <c r="N72" s="36"/>
      <c r="O72" s="24">
        <v>13</v>
      </c>
      <c r="P72" s="110" t="s">
        <v>86</v>
      </c>
      <c r="Q72" s="105"/>
      <c r="R72" s="24" t="s">
        <v>22</v>
      </c>
      <c r="S72" s="51">
        <v>1071.51</v>
      </c>
      <c r="T72" s="33">
        <v>2</v>
      </c>
      <c r="U72" s="28">
        <f t="shared" si="23"/>
        <v>2143.02</v>
      </c>
    </row>
    <row r="73" spans="2:21" s="46" customFormat="1" ht="47.25">
      <c r="B73" s="37"/>
      <c r="C73" s="32">
        <f t="shared" si="24"/>
        <v>14</v>
      </c>
      <c r="D73" s="109" t="str">
        <f t="shared" si="25"/>
        <v>Картридж для плоттера Canon imagePROGRAF TM-300 MFP L36ei</v>
      </c>
      <c r="E73" s="39" t="s">
        <v>27</v>
      </c>
      <c r="F73" s="39" t="s">
        <v>27</v>
      </c>
      <c r="G73" s="39" t="s">
        <v>27</v>
      </c>
      <c r="H73" s="32">
        <f t="shared" si="26"/>
        <v>1</v>
      </c>
      <c r="I73" s="40">
        <f t="shared" si="27"/>
        <v>4687.87</v>
      </c>
      <c r="J73" s="39">
        <f t="shared" si="28"/>
        <v>0</v>
      </c>
      <c r="K73" s="32">
        <f t="shared" si="29"/>
        <v>1</v>
      </c>
      <c r="L73" s="40">
        <f t="shared" si="30"/>
        <v>0</v>
      </c>
      <c r="M73" s="38"/>
      <c r="N73" s="36"/>
      <c r="O73" s="24">
        <v>14</v>
      </c>
      <c r="P73" s="110" t="s">
        <v>87</v>
      </c>
      <c r="Q73" s="105"/>
      <c r="R73" s="24" t="s">
        <v>22</v>
      </c>
      <c r="S73" s="51">
        <v>4687.87</v>
      </c>
      <c r="T73" s="33">
        <v>1</v>
      </c>
      <c r="U73" s="28">
        <f t="shared" si="23"/>
        <v>4687.87</v>
      </c>
    </row>
    <row r="74" spans="2:21" s="46" customFormat="1" ht="47.25">
      <c r="B74" s="37"/>
      <c r="C74" s="32">
        <f t="shared" si="24"/>
        <v>15</v>
      </c>
      <c r="D74" s="109" t="str">
        <f t="shared" si="25"/>
        <v>Картридж для плоттера Canon imagePROGRAF TM-300 MFP L36ei</v>
      </c>
      <c r="E74" s="39" t="s">
        <v>27</v>
      </c>
      <c r="F74" s="39" t="s">
        <v>27</v>
      </c>
      <c r="G74" s="39" t="s">
        <v>27</v>
      </c>
      <c r="H74" s="32">
        <f t="shared" si="26"/>
        <v>1</v>
      </c>
      <c r="I74" s="40">
        <f t="shared" si="27"/>
        <v>4553.93</v>
      </c>
      <c r="J74" s="39">
        <f t="shared" si="28"/>
        <v>0</v>
      </c>
      <c r="K74" s="32">
        <f t="shared" si="29"/>
        <v>1</v>
      </c>
      <c r="L74" s="40">
        <f t="shared" si="30"/>
        <v>0</v>
      </c>
      <c r="M74" s="38"/>
      <c r="N74" s="36"/>
      <c r="O74" s="24">
        <v>15</v>
      </c>
      <c r="P74" s="110" t="s">
        <v>87</v>
      </c>
      <c r="Q74" s="105"/>
      <c r="R74" s="24" t="s">
        <v>22</v>
      </c>
      <c r="S74" s="51">
        <v>4553.93</v>
      </c>
      <c r="T74" s="33">
        <v>1</v>
      </c>
      <c r="U74" s="28">
        <f t="shared" si="23"/>
        <v>4553.93</v>
      </c>
    </row>
    <row r="75" spans="2:21" s="46" customFormat="1" ht="47.25">
      <c r="B75" s="37"/>
      <c r="C75" s="32">
        <f t="shared" si="24"/>
        <v>16</v>
      </c>
      <c r="D75" s="109" t="str">
        <f t="shared" si="25"/>
        <v>Картридж для плоттера Canon imagePROGRAF TM-300 MFP L36ei</v>
      </c>
      <c r="E75" s="39" t="s">
        <v>27</v>
      </c>
      <c r="F75" s="39" t="s">
        <v>27</v>
      </c>
      <c r="G75" s="39" t="s">
        <v>27</v>
      </c>
      <c r="H75" s="32">
        <f t="shared" si="26"/>
        <v>1</v>
      </c>
      <c r="I75" s="40">
        <f t="shared" si="27"/>
        <v>4553.93</v>
      </c>
      <c r="J75" s="39">
        <f t="shared" si="28"/>
        <v>0</v>
      </c>
      <c r="K75" s="32">
        <f t="shared" si="29"/>
        <v>1</v>
      </c>
      <c r="L75" s="40">
        <f t="shared" si="30"/>
        <v>0</v>
      </c>
      <c r="M75" s="38"/>
      <c r="N75" s="36"/>
      <c r="O75" s="24">
        <v>16</v>
      </c>
      <c r="P75" s="110" t="s">
        <v>87</v>
      </c>
      <c r="Q75" s="105"/>
      <c r="R75" s="24" t="s">
        <v>22</v>
      </c>
      <c r="S75" s="51">
        <v>4553.93</v>
      </c>
      <c r="T75" s="33">
        <v>1</v>
      </c>
      <c r="U75" s="28">
        <f t="shared" si="23"/>
        <v>4553.93</v>
      </c>
    </row>
    <row r="76" spans="2:21" s="46" customFormat="1" ht="47.25">
      <c r="B76" s="37"/>
      <c r="C76" s="32">
        <f t="shared" si="24"/>
        <v>17</v>
      </c>
      <c r="D76" s="109" t="str">
        <f t="shared" si="25"/>
        <v>Картридж для плоттера Canon imagePROGRAF TM-300 MFP L36ei</v>
      </c>
      <c r="E76" s="39" t="s">
        <v>27</v>
      </c>
      <c r="F76" s="39" t="s">
        <v>27</v>
      </c>
      <c r="G76" s="39" t="s">
        <v>27</v>
      </c>
      <c r="H76" s="32">
        <f t="shared" si="26"/>
        <v>1</v>
      </c>
      <c r="I76" s="40">
        <f t="shared" si="27"/>
        <v>4553.93</v>
      </c>
      <c r="J76" s="39">
        <f t="shared" si="28"/>
        <v>0</v>
      </c>
      <c r="K76" s="32">
        <f t="shared" si="29"/>
        <v>1</v>
      </c>
      <c r="L76" s="40">
        <f t="shared" si="30"/>
        <v>0</v>
      </c>
      <c r="M76" s="38"/>
      <c r="N76" s="36"/>
      <c r="O76" s="24">
        <v>17</v>
      </c>
      <c r="P76" s="110" t="s">
        <v>87</v>
      </c>
      <c r="Q76" s="105"/>
      <c r="R76" s="24" t="s">
        <v>22</v>
      </c>
      <c r="S76" s="51">
        <v>4553.93</v>
      </c>
      <c r="T76" s="33">
        <v>1</v>
      </c>
      <c r="U76" s="28">
        <f t="shared" si="23"/>
        <v>4553.93</v>
      </c>
    </row>
    <row r="77" spans="2:21" s="46" customFormat="1" ht="47.25">
      <c r="B77" s="37"/>
      <c r="C77" s="32">
        <f t="shared" si="24"/>
        <v>18</v>
      </c>
      <c r="D77" s="109" t="str">
        <f t="shared" si="25"/>
        <v>Картридж для плоттера Canon imagePROGRAF TM-300 MFP L36ei</v>
      </c>
      <c r="E77" s="39" t="s">
        <v>27</v>
      </c>
      <c r="F77" s="39" t="s">
        <v>27</v>
      </c>
      <c r="G77" s="39" t="s">
        <v>27</v>
      </c>
      <c r="H77" s="32">
        <f t="shared" si="26"/>
        <v>1</v>
      </c>
      <c r="I77" s="40">
        <f t="shared" si="27"/>
        <v>4553.93</v>
      </c>
      <c r="J77" s="39">
        <f t="shared" si="28"/>
        <v>0</v>
      </c>
      <c r="K77" s="32">
        <f t="shared" si="29"/>
        <v>1</v>
      </c>
      <c r="L77" s="40">
        <f t="shared" si="30"/>
        <v>0</v>
      </c>
      <c r="M77" s="38"/>
      <c r="N77" s="36"/>
      <c r="O77" s="24">
        <v>18</v>
      </c>
      <c r="P77" s="110" t="s">
        <v>87</v>
      </c>
      <c r="Q77" s="105"/>
      <c r="R77" s="24" t="s">
        <v>22</v>
      </c>
      <c r="S77" s="51">
        <v>4553.93</v>
      </c>
      <c r="T77" s="33">
        <v>1</v>
      </c>
      <c r="U77" s="28">
        <f t="shared" si="23"/>
        <v>4553.93</v>
      </c>
    </row>
    <row r="78" spans="2:21" s="46" customFormat="1" ht="31.5">
      <c r="B78" s="37"/>
      <c r="C78" s="32">
        <f t="shared" si="24"/>
        <v>19</v>
      </c>
      <c r="D78" s="109" t="str">
        <f t="shared" si="25"/>
        <v>Термотрансферная лента для Epson LW-700</v>
      </c>
      <c r="E78" s="39" t="s">
        <v>27</v>
      </c>
      <c r="F78" s="39" t="s">
        <v>27</v>
      </c>
      <c r="G78" s="39" t="s">
        <v>27</v>
      </c>
      <c r="H78" s="32">
        <f t="shared" si="26"/>
        <v>4</v>
      </c>
      <c r="I78" s="40">
        <f t="shared" si="27"/>
        <v>2946.64</v>
      </c>
      <c r="J78" s="39">
        <f t="shared" si="28"/>
        <v>0</v>
      </c>
      <c r="K78" s="32">
        <f t="shared" si="29"/>
        <v>4</v>
      </c>
      <c r="L78" s="40">
        <f t="shared" si="30"/>
        <v>0</v>
      </c>
      <c r="M78" s="38"/>
      <c r="N78" s="36"/>
      <c r="O78" s="24">
        <v>19</v>
      </c>
      <c r="P78" s="110" t="s">
        <v>88</v>
      </c>
      <c r="Q78" s="105"/>
      <c r="R78" s="24" t="s">
        <v>22</v>
      </c>
      <c r="S78" s="51">
        <v>736.66</v>
      </c>
      <c r="T78" s="33">
        <v>4</v>
      </c>
      <c r="U78" s="28">
        <f t="shared" si="23"/>
        <v>2946.64</v>
      </c>
    </row>
    <row r="79" spans="2:21" s="46" customFormat="1" ht="31.5">
      <c r="B79" s="37"/>
      <c r="C79" s="32">
        <f t="shared" si="24"/>
        <v>20</v>
      </c>
      <c r="D79" s="109" t="str">
        <f t="shared" si="25"/>
        <v>Термотрансферная лента для Epson LW-700</v>
      </c>
      <c r="E79" s="39" t="s">
        <v>27</v>
      </c>
      <c r="F79" s="39" t="s">
        <v>27</v>
      </c>
      <c r="G79" s="39" t="s">
        <v>27</v>
      </c>
      <c r="H79" s="32">
        <f t="shared" si="26"/>
        <v>4</v>
      </c>
      <c r="I79" s="40">
        <f t="shared" si="27"/>
        <v>3214.52</v>
      </c>
      <c r="J79" s="39">
        <f t="shared" si="28"/>
        <v>0</v>
      </c>
      <c r="K79" s="32">
        <f t="shared" si="29"/>
        <v>4</v>
      </c>
      <c r="L79" s="40">
        <f t="shared" si="30"/>
        <v>0</v>
      </c>
      <c r="M79" s="38"/>
      <c r="N79" s="36"/>
      <c r="O79" s="24">
        <v>20</v>
      </c>
      <c r="P79" s="110" t="s">
        <v>88</v>
      </c>
      <c r="Q79" s="105"/>
      <c r="R79" s="24" t="s">
        <v>22</v>
      </c>
      <c r="S79" s="51">
        <v>803.63</v>
      </c>
      <c r="T79" s="33">
        <v>4</v>
      </c>
      <c r="U79" s="28">
        <f t="shared" si="23"/>
        <v>3214.52</v>
      </c>
    </row>
    <row r="80" spans="2:21" s="46" customFormat="1" ht="31.5">
      <c r="B80" s="37"/>
      <c r="C80" s="32">
        <f t="shared" si="24"/>
        <v>21</v>
      </c>
      <c r="D80" s="109" t="str">
        <f t="shared" si="25"/>
        <v>Термотрансферная лента для Epson LW-700</v>
      </c>
      <c r="E80" s="39" t="s">
        <v>27</v>
      </c>
      <c r="F80" s="39" t="s">
        <v>27</v>
      </c>
      <c r="G80" s="39" t="s">
        <v>27</v>
      </c>
      <c r="H80" s="32">
        <f t="shared" si="26"/>
        <v>4</v>
      </c>
      <c r="I80" s="40">
        <f t="shared" si="27"/>
        <v>4018.16</v>
      </c>
      <c r="J80" s="39">
        <f t="shared" si="28"/>
        <v>0</v>
      </c>
      <c r="K80" s="32">
        <f t="shared" si="29"/>
        <v>4</v>
      </c>
      <c r="L80" s="40">
        <f t="shared" si="30"/>
        <v>0</v>
      </c>
      <c r="M80" s="38"/>
      <c r="N80" s="36"/>
      <c r="O80" s="24">
        <v>21</v>
      </c>
      <c r="P80" s="110" t="s">
        <v>88</v>
      </c>
      <c r="Q80" s="105"/>
      <c r="R80" s="24" t="s">
        <v>22</v>
      </c>
      <c r="S80" s="51">
        <v>1004.54</v>
      </c>
      <c r="T80" s="33">
        <v>4</v>
      </c>
      <c r="U80" s="28">
        <f t="shared" si="23"/>
        <v>4018.16</v>
      </c>
    </row>
    <row r="81" spans="2:21" s="46" customFormat="1" ht="31.5">
      <c r="B81" s="37"/>
      <c r="C81" s="32">
        <f t="shared" si="24"/>
        <v>22</v>
      </c>
      <c r="D81" s="109" t="str">
        <f t="shared" si="25"/>
        <v>Термотрансферная лента для Epson LW-700</v>
      </c>
      <c r="E81" s="39" t="s">
        <v>27</v>
      </c>
      <c r="F81" s="39" t="s">
        <v>27</v>
      </c>
      <c r="G81" s="39" t="s">
        <v>27</v>
      </c>
      <c r="H81" s="32">
        <f t="shared" si="26"/>
        <v>4</v>
      </c>
      <c r="I81" s="40">
        <f t="shared" si="27"/>
        <v>5036.12</v>
      </c>
      <c r="J81" s="39">
        <f t="shared" si="28"/>
        <v>0</v>
      </c>
      <c r="K81" s="32">
        <f t="shared" si="29"/>
        <v>4</v>
      </c>
      <c r="L81" s="40">
        <f t="shared" si="30"/>
        <v>0</v>
      </c>
      <c r="M81" s="38"/>
      <c r="N81" s="36"/>
      <c r="O81" s="24">
        <v>22</v>
      </c>
      <c r="P81" s="110" t="s">
        <v>88</v>
      </c>
      <c r="Q81" s="105"/>
      <c r="R81" s="24" t="s">
        <v>22</v>
      </c>
      <c r="S81" s="51">
        <v>1259.03</v>
      </c>
      <c r="T81" s="33">
        <v>4</v>
      </c>
      <c r="U81" s="28">
        <f t="shared" si="23"/>
        <v>5036.12</v>
      </c>
    </row>
    <row r="82" spans="2:21" s="46" customFormat="1" ht="31.5">
      <c r="B82" s="37"/>
      <c r="C82" s="32">
        <f t="shared" si="24"/>
        <v>23</v>
      </c>
      <c r="D82" s="109" t="str">
        <f t="shared" si="25"/>
        <v>Термотрансферная лента для Epson LW-700</v>
      </c>
      <c r="E82" s="39" t="s">
        <v>27</v>
      </c>
      <c r="F82" s="39" t="s">
        <v>27</v>
      </c>
      <c r="G82" s="39" t="s">
        <v>27</v>
      </c>
      <c r="H82" s="32">
        <f t="shared" si="26"/>
        <v>4</v>
      </c>
      <c r="I82" s="40">
        <f t="shared" si="27"/>
        <v>3214.52</v>
      </c>
      <c r="J82" s="39">
        <f t="shared" si="28"/>
        <v>0</v>
      </c>
      <c r="K82" s="32">
        <f t="shared" si="29"/>
        <v>4</v>
      </c>
      <c r="L82" s="40">
        <f t="shared" si="30"/>
        <v>0</v>
      </c>
      <c r="M82" s="38"/>
      <c r="N82" s="36"/>
      <c r="O82" s="24">
        <v>23</v>
      </c>
      <c r="P82" s="110" t="s">
        <v>88</v>
      </c>
      <c r="Q82" s="105"/>
      <c r="R82" s="24" t="s">
        <v>22</v>
      </c>
      <c r="S82" s="51">
        <v>803.63</v>
      </c>
      <c r="T82" s="33">
        <v>4</v>
      </c>
      <c r="U82" s="28">
        <f t="shared" si="23"/>
        <v>3214.52</v>
      </c>
    </row>
    <row r="83" spans="2:21" s="46" customFormat="1" ht="31.5">
      <c r="B83" s="37"/>
      <c r="C83" s="32">
        <f t="shared" si="24"/>
        <v>24</v>
      </c>
      <c r="D83" s="109" t="str">
        <f t="shared" si="25"/>
        <v>Термотрансферная лента для Epson LW-700</v>
      </c>
      <c r="E83" s="39" t="s">
        <v>27</v>
      </c>
      <c r="F83" s="39" t="s">
        <v>27</v>
      </c>
      <c r="G83" s="39" t="s">
        <v>27</v>
      </c>
      <c r="H83" s="32">
        <f t="shared" si="26"/>
        <v>4</v>
      </c>
      <c r="I83" s="40">
        <f t="shared" si="27"/>
        <v>4018.16</v>
      </c>
      <c r="J83" s="39">
        <f t="shared" si="28"/>
        <v>0</v>
      </c>
      <c r="K83" s="32">
        <f t="shared" si="29"/>
        <v>4</v>
      </c>
      <c r="L83" s="40">
        <f t="shared" si="30"/>
        <v>0</v>
      </c>
      <c r="M83" s="38"/>
      <c r="N83" s="36"/>
      <c r="O83" s="24">
        <v>24</v>
      </c>
      <c r="P83" s="110" t="s">
        <v>88</v>
      </c>
      <c r="Q83" s="105"/>
      <c r="R83" s="24" t="s">
        <v>22</v>
      </c>
      <c r="S83" s="51">
        <v>1004.54</v>
      </c>
      <c r="T83" s="33">
        <v>4</v>
      </c>
      <c r="U83" s="28">
        <f t="shared" si="23"/>
        <v>4018.16</v>
      </c>
    </row>
    <row r="84" spans="2:21" s="46" customFormat="1" ht="31.5">
      <c r="B84" s="37"/>
      <c r="C84" s="32">
        <f t="shared" si="24"/>
        <v>25</v>
      </c>
      <c r="D84" s="109" t="str">
        <f t="shared" si="25"/>
        <v>Термотрансферная лента для Epson LW-700</v>
      </c>
      <c r="E84" s="39" t="s">
        <v>27</v>
      </c>
      <c r="F84" s="39" t="s">
        <v>27</v>
      </c>
      <c r="G84" s="39" t="s">
        <v>27</v>
      </c>
      <c r="H84" s="32">
        <f t="shared" si="26"/>
        <v>4</v>
      </c>
      <c r="I84" s="40">
        <f t="shared" si="27"/>
        <v>2785.92</v>
      </c>
      <c r="J84" s="39">
        <f t="shared" si="28"/>
        <v>0</v>
      </c>
      <c r="K84" s="32">
        <f t="shared" si="29"/>
        <v>4</v>
      </c>
      <c r="L84" s="40">
        <f t="shared" si="30"/>
        <v>0</v>
      </c>
      <c r="M84" s="38"/>
      <c r="N84" s="36"/>
      <c r="O84" s="24">
        <v>25</v>
      </c>
      <c r="P84" s="110" t="s">
        <v>88</v>
      </c>
      <c r="Q84" s="105"/>
      <c r="R84" s="24" t="s">
        <v>22</v>
      </c>
      <c r="S84" s="51">
        <v>696.48</v>
      </c>
      <c r="T84" s="33">
        <v>4</v>
      </c>
      <c r="U84" s="28">
        <f t="shared" si="23"/>
        <v>2785.92</v>
      </c>
    </row>
    <row r="85" spans="2:21" s="46" customFormat="1" ht="31.5">
      <c r="B85" s="37"/>
      <c r="C85" s="32">
        <f t="shared" si="24"/>
        <v>26</v>
      </c>
      <c r="D85" s="109" t="str">
        <f t="shared" si="25"/>
        <v>Термотрансферная лента для Epson LW-700</v>
      </c>
      <c r="E85" s="39" t="s">
        <v>27</v>
      </c>
      <c r="F85" s="39" t="s">
        <v>27</v>
      </c>
      <c r="G85" s="39" t="s">
        <v>27</v>
      </c>
      <c r="H85" s="32">
        <f t="shared" si="26"/>
        <v>4</v>
      </c>
      <c r="I85" s="40">
        <f t="shared" si="27"/>
        <v>2678.8</v>
      </c>
      <c r="J85" s="39">
        <f t="shared" si="28"/>
        <v>0</v>
      </c>
      <c r="K85" s="32">
        <f t="shared" si="29"/>
        <v>4</v>
      </c>
      <c r="L85" s="40">
        <f t="shared" si="30"/>
        <v>0</v>
      </c>
      <c r="M85" s="38"/>
      <c r="N85" s="36"/>
      <c r="O85" s="24">
        <v>26</v>
      </c>
      <c r="P85" s="110" t="s">
        <v>88</v>
      </c>
      <c r="Q85" s="105"/>
      <c r="R85" s="24" t="s">
        <v>22</v>
      </c>
      <c r="S85" s="51">
        <v>669.7</v>
      </c>
      <c r="T85" s="33">
        <v>4</v>
      </c>
      <c r="U85" s="28">
        <f t="shared" si="23"/>
        <v>2678.8</v>
      </c>
    </row>
    <row r="86" spans="2:21" s="46" customFormat="1" ht="31.5">
      <c r="B86" s="37"/>
      <c r="C86" s="32">
        <f t="shared" si="24"/>
        <v>27</v>
      </c>
      <c r="D86" s="109" t="str">
        <f t="shared" si="25"/>
        <v>Термотрансферная лента для Epson LW-700</v>
      </c>
      <c r="E86" s="39" t="s">
        <v>27</v>
      </c>
      <c r="F86" s="39" t="s">
        <v>27</v>
      </c>
      <c r="G86" s="39" t="s">
        <v>27</v>
      </c>
      <c r="H86" s="32">
        <f t="shared" si="26"/>
        <v>4</v>
      </c>
      <c r="I86" s="40">
        <f t="shared" si="27"/>
        <v>3214.52</v>
      </c>
      <c r="J86" s="39">
        <f t="shared" si="28"/>
        <v>0</v>
      </c>
      <c r="K86" s="32">
        <f t="shared" si="29"/>
        <v>4</v>
      </c>
      <c r="L86" s="40">
        <f t="shared" si="30"/>
        <v>0</v>
      </c>
      <c r="M86" s="38"/>
      <c r="N86" s="36"/>
      <c r="O86" s="24">
        <v>27</v>
      </c>
      <c r="P86" s="110" t="s">
        <v>88</v>
      </c>
      <c r="Q86" s="105"/>
      <c r="R86" s="24" t="s">
        <v>22</v>
      </c>
      <c r="S86" s="51">
        <v>803.63</v>
      </c>
      <c r="T86" s="33">
        <v>4</v>
      </c>
      <c r="U86" s="28">
        <f t="shared" si="23"/>
        <v>3214.52</v>
      </c>
    </row>
    <row r="87" spans="2:21" s="19" customFormat="1" ht="47.25">
      <c r="B87" s="37"/>
      <c r="C87" s="32">
        <f t="shared" si="24"/>
        <v>28</v>
      </c>
      <c r="D87" s="109" t="str">
        <f t="shared" si="25"/>
        <v>Бумага для плоттера Canon imagePROGRAF TM-300 MFP L36ei</v>
      </c>
      <c r="E87" s="39" t="s">
        <v>27</v>
      </c>
      <c r="F87" s="39" t="s">
        <v>27</v>
      </c>
      <c r="G87" s="39" t="s">
        <v>27</v>
      </c>
      <c r="H87" s="32">
        <f t="shared" si="26"/>
        <v>2</v>
      </c>
      <c r="I87" s="40">
        <f t="shared" si="27"/>
        <v>2384.12</v>
      </c>
      <c r="J87" s="39">
        <f t="shared" si="28"/>
        <v>0</v>
      </c>
      <c r="K87" s="32">
        <f t="shared" si="29"/>
        <v>2</v>
      </c>
      <c r="L87" s="40">
        <f t="shared" si="30"/>
        <v>0</v>
      </c>
      <c r="M87" s="38"/>
      <c r="N87" s="36"/>
      <c r="O87" s="24">
        <v>28</v>
      </c>
      <c r="P87" s="110" t="s">
        <v>89</v>
      </c>
      <c r="Q87" s="106"/>
      <c r="R87" s="24" t="s">
        <v>22</v>
      </c>
      <c r="S87" s="51">
        <v>1192.06</v>
      </c>
      <c r="T87" s="33">
        <v>2</v>
      </c>
      <c r="U87" s="28">
        <f t="shared" si="23"/>
        <v>2384.12</v>
      </c>
    </row>
    <row r="88" spans="2:21" s="19" customFormat="1">
      <c r="B88" s="37"/>
      <c r="C88" s="76" t="str">
        <f>O88</f>
        <v>Итого по Эгвекинотская ГРЭС без НДС</v>
      </c>
      <c r="D88" s="76"/>
      <c r="E88" s="76"/>
      <c r="F88" s="76"/>
      <c r="G88" s="76"/>
      <c r="H88" s="76"/>
      <c r="I88" s="76"/>
      <c r="J88" s="76"/>
      <c r="K88" s="76"/>
      <c r="L88" s="42">
        <f>SUM(L60:L87)</f>
        <v>0</v>
      </c>
      <c r="M88" s="38"/>
      <c r="N88" s="36"/>
      <c r="O88" s="75" t="s">
        <v>79</v>
      </c>
      <c r="P88" s="75"/>
      <c r="Q88" s="75"/>
      <c r="R88" s="75"/>
      <c r="S88" s="75"/>
      <c r="T88" s="75"/>
      <c r="U88" s="43">
        <f>SUM(U60:U87)</f>
        <v>167611.28999999998</v>
      </c>
    </row>
    <row r="89" spans="2:21" s="45" customFormat="1">
      <c r="B89" s="37"/>
      <c r="C89" s="57" t="str">
        <f t="shared" ref="C89:C90" si="31">O89</f>
        <v xml:space="preserve">Северные электрические сети </v>
      </c>
      <c r="D89" s="58"/>
      <c r="E89" s="58"/>
      <c r="F89" s="58"/>
      <c r="G89" s="58"/>
      <c r="H89" s="58"/>
      <c r="I89" s="58"/>
      <c r="J89" s="58"/>
      <c r="K89" s="58"/>
      <c r="L89" s="59"/>
      <c r="M89" s="38"/>
      <c r="N89" s="36"/>
      <c r="O89" s="53" t="s">
        <v>90</v>
      </c>
      <c r="P89" s="53"/>
      <c r="Q89" s="53"/>
      <c r="R89" s="53"/>
      <c r="S89" s="53"/>
      <c r="T89" s="53"/>
      <c r="U89" s="53"/>
    </row>
    <row r="90" spans="2:21" s="45" customFormat="1">
      <c r="B90" s="37"/>
      <c r="C90" s="32">
        <f t="shared" si="31"/>
        <v>1</v>
      </c>
      <c r="D90" s="110" t="str">
        <f>P90</f>
        <v>Картридж Samsung MLT-D203E</v>
      </c>
      <c r="E90" s="39" t="s">
        <v>27</v>
      </c>
      <c r="F90" s="39" t="s">
        <v>27</v>
      </c>
      <c r="G90" s="39" t="s">
        <v>27</v>
      </c>
      <c r="H90" s="32">
        <f>T90</f>
        <v>20</v>
      </c>
      <c r="I90" s="40">
        <f>U90</f>
        <v>48321</v>
      </c>
      <c r="J90" s="39">
        <f t="shared" ref="J90" si="32">V90</f>
        <v>0</v>
      </c>
      <c r="K90" s="41">
        <f>T90</f>
        <v>20</v>
      </c>
      <c r="L90" s="40">
        <f>J90*K90</f>
        <v>0</v>
      </c>
      <c r="M90" s="38"/>
      <c r="N90" s="36"/>
      <c r="O90" s="24">
        <v>1</v>
      </c>
      <c r="P90" s="110" t="s">
        <v>48</v>
      </c>
      <c r="Q90" s="104" t="s">
        <v>49</v>
      </c>
      <c r="R90" s="24" t="s">
        <v>22</v>
      </c>
      <c r="S90" s="40">
        <v>2416.0500000000002</v>
      </c>
      <c r="T90" s="33">
        <v>20</v>
      </c>
      <c r="U90" s="28">
        <f t="shared" ref="U90" si="33">T90*S90</f>
        <v>48321</v>
      </c>
    </row>
    <row r="91" spans="2:21" s="45" customFormat="1">
      <c r="B91" s="37"/>
      <c r="C91" s="32">
        <f t="shared" ref="C91:C118" si="34">O91</f>
        <v>2</v>
      </c>
      <c r="D91" s="110" t="str">
        <f t="shared" ref="D91:D118" si="35">P91</f>
        <v>Картридж Samsung MLT-D115L</v>
      </c>
      <c r="E91" s="39" t="s">
        <v>27</v>
      </c>
      <c r="F91" s="39" t="s">
        <v>27</v>
      </c>
      <c r="G91" s="39" t="s">
        <v>27</v>
      </c>
      <c r="H91" s="32">
        <f t="shared" ref="H91:H118" si="36">T91</f>
        <v>10</v>
      </c>
      <c r="I91" s="40">
        <f t="shared" ref="I91:I118" si="37">U91</f>
        <v>16773.3</v>
      </c>
      <c r="J91" s="39">
        <f t="shared" ref="J91:J118" si="38">V91</f>
        <v>0</v>
      </c>
      <c r="K91" s="41">
        <f t="shared" ref="K91:K118" si="39">T91</f>
        <v>10</v>
      </c>
      <c r="L91" s="40">
        <f t="shared" ref="L91:L118" si="40">J91*K91</f>
        <v>0</v>
      </c>
      <c r="M91" s="38"/>
      <c r="N91" s="36"/>
      <c r="O91" s="24">
        <v>2</v>
      </c>
      <c r="P91" s="110" t="s">
        <v>91</v>
      </c>
      <c r="Q91" s="105"/>
      <c r="R91" s="24" t="s">
        <v>22</v>
      </c>
      <c r="S91" s="40">
        <v>1677.33</v>
      </c>
      <c r="T91" s="33">
        <v>10</v>
      </c>
      <c r="U91" s="28">
        <f t="shared" ref="U91:U118" si="41">T91*S91</f>
        <v>16773.3</v>
      </c>
    </row>
    <row r="92" spans="2:21" s="45" customFormat="1" ht="31.5">
      <c r="B92" s="37"/>
      <c r="C92" s="32">
        <f t="shared" si="34"/>
        <v>3</v>
      </c>
      <c r="D92" s="110" t="str">
        <f t="shared" si="35"/>
        <v>Hi-Black Тонер Универсальный для Samsung ML-1210</v>
      </c>
      <c r="E92" s="39" t="s">
        <v>27</v>
      </c>
      <c r="F92" s="39" t="s">
        <v>27</v>
      </c>
      <c r="G92" s="39" t="s">
        <v>27</v>
      </c>
      <c r="H92" s="32">
        <f t="shared" si="36"/>
        <v>5</v>
      </c>
      <c r="I92" s="40">
        <f t="shared" si="37"/>
        <v>7418.1500000000005</v>
      </c>
      <c r="J92" s="39">
        <f t="shared" si="38"/>
        <v>0</v>
      </c>
      <c r="K92" s="41">
        <f t="shared" si="39"/>
        <v>5</v>
      </c>
      <c r="L92" s="40">
        <f t="shared" si="40"/>
        <v>0</v>
      </c>
      <c r="M92" s="38"/>
      <c r="N92" s="36"/>
      <c r="O92" s="24">
        <v>3</v>
      </c>
      <c r="P92" s="110" t="s">
        <v>92</v>
      </c>
      <c r="Q92" s="105"/>
      <c r="R92" s="24" t="s">
        <v>22</v>
      </c>
      <c r="S92" s="40">
        <v>1483.63</v>
      </c>
      <c r="T92" s="33">
        <v>5</v>
      </c>
      <c r="U92" s="28">
        <f t="shared" si="41"/>
        <v>7418.1500000000005</v>
      </c>
    </row>
    <row r="93" spans="2:21" s="45" customFormat="1">
      <c r="B93" s="37"/>
      <c r="C93" s="32">
        <f t="shared" si="34"/>
        <v>4</v>
      </c>
      <c r="D93" s="110" t="str">
        <f t="shared" si="35"/>
        <v>Чип для Samsung (MLT-D203E)</v>
      </c>
      <c r="E93" s="39" t="s">
        <v>27</v>
      </c>
      <c r="F93" s="39" t="s">
        <v>27</v>
      </c>
      <c r="G93" s="39" t="s">
        <v>27</v>
      </c>
      <c r="H93" s="32">
        <f t="shared" si="36"/>
        <v>10</v>
      </c>
      <c r="I93" s="40">
        <f t="shared" si="37"/>
        <v>566.70000000000005</v>
      </c>
      <c r="J93" s="39">
        <f t="shared" si="38"/>
        <v>0</v>
      </c>
      <c r="K93" s="41">
        <f t="shared" si="39"/>
        <v>10</v>
      </c>
      <c r="L93" s="40">
        <f t="shared" si="40"/>
        <v>0</v>
      </c>
      <c r="M93" s="38"/>
      <c r="N93" s="36"/>
      <c r="O93" s="24">
        <v>4</v>
      </c>
      <c r="P93" s="110" t="s">
        <v>93</v>
      </c>
      <c r="Q93" s="105"/>
      <c r="R93" s="24" t="s">
        <v>22</v>
      </c>
      <c r="S93" s="40">
        <v>56.67</v>
      </c>
      <c r="T93" s="33">
        <v>10</v>
      </c>
      <c r="U93" s="28">
        <f t="shared" si="41"/>
        <v>566.70000000000005</v>
      </c>
    </row>
    <row r="94" spans="2:21" s="45" customFormat="1">
      <c r="B94" s="37"/>
      <c r="C94" s="32">
        <f t="shared" si="34"/>
        <v>5</v>
      </c>
      <c r="D94" s="110" t="str">
        <f t="shared" si="35"/>
        <v>Комплект роликов подачи DADF</v>
      </c>
      <c r="E94" s="39" t="s">
        <v>27</v>
      </c>
      <c r="F94" s="39" t="s">
        <v>27</v>
      </c>
      <c r="G94" s="39" t="s">
        <v>27</v>
      </c>
      <c r="H94" s="32">
        <f t="shared" si="36"/>
        <v>2</v>
      </c>
      <c r="I94" s="40">
        <f t="shared" si="37"/>
        <v>2926.06</v>
      </c>
      <c r="J94" s="39">
        <f t="shared" si="38"/>
        <v>0</v>
      </c>
      <c r="K94" s="41">
        <f t="shared" si="39"/>
        <v>2</v>
      </c>
      <c r="L94" s="40">
        <f t="shared" si="40"/>
        <v>0</v>
      </c>
      <c r="M94" s="38"/>
      <c r="N94" s="36"/>
      <c r="O94" s="24">
        <v>5</v>
      </c>
      <c r="P94" s="110" t="s">
        <v>94</v>
      </c>
      <c r="Q94" s="105"/>
      <c r="R94" s="24" t="s">
        <v>22</v>
      </c>
      <c r="S94" s="40">
        <v>1463.03</v>
      </c>
      <c r="T94" s="33">
        <v>2</v>
      </c>
      <c r="U94" s="28">
        <f t="shared" si="41"/>
        <v>2926.06</v>
      </c>
    </row>
    <row r="95" spans="2:21" s="45" customFormat="1" ht="31.5">
      <c r="B95" s="37"/>
      <c r="C95" s="32">
        <f t="shared" si="34"/>
        <v>6</v>
      </c>
      <c r="D95" s="110" t="str">
        <f t="shared" si="35"/>
        <v>Тормозная площадка обходного лотка</v>
      </c>
      <c r="E95" s="39" t="s">
        <v>27</v>
      </c>
      <c r="F95" s="39" t="s">
        <v>27</v>
      </c>
      <c r="G95" s="39" t="s">
        <v>27</v>
      </c>
      <c r="H95" s="32">
        <f t="shared" si="36"/>
        <v>2</v>
      </c>
      <c r="I95" s="40">
        <f t="shared" si="37"/>
        <v>5266.9</v>
      </c>
      <c r="J95" s="39">
        <f t="shared" si="38"/>
        <v>0</v>
      </c>
      <c r="K95" s="41">
        <f t="shared" si="39"/>
        <v>2</v>
      </c>
      <c r="L95" s="40">
        <f t="shared" si="40"/>
        <v>0</v>
      </c>
      <c r="M95" s="38"/>
      <c r="N95" s="36"/>
      <c r="O95" s="24">
        <v>6</v>
      </c>
      <c r="P95" s="110" t="s">
        <v>95</v>
      </c>
      <c r="Q95" s="105"/>
      <c r="R95" s="24" t="s">
        <v>22</v>
      </c>
      <c r="S95" s="40">
        <v>2633.45</v>
      </c>
      <c r="T95" s="33">
        <v>2</v>
      </c>
      <c r="U95" s="28">
        <f t="shared" si="41"/>
        <v>5266.9</v>
      </c>
    </row>
    <row r="96" spans="2:21" s="45" customFormat="1">
      <c r="B96" s="37"/>
      <c r="C96" s="32">
        <f t="shared" si="34"/>
        <v>7</v>
      </c>
      <c r="D96" s="110" t="str">
        <f t="shared" si="35"/>
        <v>Ролик подачи обходного лотка</v>
      </c>
      <c r="E96" s="39" t="s">
        <v>27</v>
      </c>
      <c r="F96" s="39" t="s">
        <v>27</v>
      </c>
      <c r="G96" s="39" t="s">
        <v>27</v>
      </c>
      <c r="H96" s="32">
        <f t="shared" si="36"/>
        <v>2</v>
      </c>
      <c r="I96" s="40">
        <f t="shared" si="37"/>
        <v>3156.84</v>
      </c>
      <c r="J96" s="39">
        <f t="shared" si="38"/>
        <v>0</v>
      </c>
      <c r="K96" s="41">
        <f t="shared" si="39"/>
        <v>2</v>
      </c>
      <c r="L96" s="40">
        <f t="shared" si="40"/>
        <v>0</v>
      </c>
      <c r="M96" s="38"/>
      <c r="N96" s="36"/>
      <c r="O96" s="24">
        <v>7</v>
      </c>
      <c r="P96" s="110" t="s">
        <v>96</v>
      </c>
      <c r="Q96" s="105"/>
      <c r="R96" s="24" t="s">
        <v>22</v>
      </c>
      <c r="S96" s="40">
        <v>1578.42</v>
      </c>
      <c r="T96" s="33">
        <v>2</v>
      </c>
      <c r="U96" s="28">
        <f t="shared" si="41"/>
        <v>3156.84</v>
      </c>
    </row>
    <row r="97" spans="2:21" s="45" customFormat="1">
      <c r="B97" s="37"/>
      <c r="C97" s="32">
        <f t="shared" si="34"/>
        <v>8</v>
      </c>
      <c r="D97" s="110" t="str">
        <f t="shared" si="35"/>
        <v>Комплект ролика подачи</v>
      </c>
      <c r="E97" s="39" t="s">
        <v>27</v>
      </c>
      <c r="F97" s="39" t="s">
        <v>27</v>
      </c>
      <c r="G97" s="39" t="s">
        <v>27</v>
      </c>
      <c r="H97" s="32">
        <f t="shared" si="36"/>
        <v>2</v>
      </c>
      <c r="I97" s="40">
        <f t="shared" si="37"/>
        <v>4172.72</v>
      </c>
      <c r="J97" s="39">
        <f t="shared" si="38"/>
        <v>0</v>
      </c>
      <c r="K97" s="41">
        <f t="shared" si="39"/>
        <v>2</v>
      </c>
      <c r="L97" s="40">
        <f t="shared" si="40"/>
        <v>0</v>
      </c>
      <c r="M97" s="38"/>
      <c r="N97" s="36"/>
      <c r="O97" s="24">
        <v>8</v>
      </c>
      <c r="P97" s="110" t="s">
        <v>97</v>
      </c>
      <c r="Q97" s="105"/>
      <c r="R97" s="24" t="s">
        <v>22</v>
      </c>
      <c r="S97" s="40">
        <v>2086.36</v>
      </c>
      <c r="T97" s="33">
        <v>2</v>
      </c>
      <c r="U97" s="28">
        <f t="shared" si="41"/>
        <v>4172.72</v>
      </c>
    </row>
    <row r="98" spans="2:21" s="45" customFormat="1">
      <c r="B98" s="37"/>
      <c r="C98" s="32">
        <f t="shared" si="34"/>
        <v>9</v>
      </c>
      <c r="D98" s="110" t="str">
        <f t="shared" si="35"/>
        <v>Фьюзер</v>
      </c>
      <c r="E98" s="39" t="s">
        <v>27</v>
      </c>
      <c r="F98" s="39" t="s">
        <v>27</v>
      </c>
      <c r="G98" s="39" t="s">
        <v>27</v>
      </c>
      <c r="H98" s="32">
        <f t="shared" si="36"/>
        <v>2</v>
      </c>
      <c r="I98" s="40">
        <f t="shared" si="37"/>
        <v>31568.400000000001</v>
      </c>
      <c r="J98" s="39">
        <f t="shared" si="38"/>
        <v>0</v>
      </c>
      <c r="K98" s="41">
        <f t="shared" si="39"/>
        <v>2</v>
      </c>
      <c r="L98" s="40">
        <f t="shared" si="40"/>
        <v>0</v>
      </c>
      <c r="M98" s="38"/>
      <c r="N98" s="36"/>
      <c r="O98" s="24">
        <v>9</v>
      </c>
      <c r="P98" s="110" t="s">
        <v>98</v>
      </c>
      <c r="Q98" s="105"/>
      <c r="R98" s="24" t="s">
        <v>22</v>
      </c>
      <c r="S98" s="40">
        <v>15784.2</v>
      </c>
      <c r="T98" s="33">
        <v>2</v>
      </c>
      <c r="U98" s="28">
        <f t="shared" si="41"/>
        <v>31568.400000000001</v>
      </c>
    </row>
    <row r="99" spans="2:21" s="45" customFormat="1">
      <c r="B99" s="37"/>
      <c r="C99" s="32">
        <f t="shared" si="34"/>
        <v>10</v>
      </c>
      <c r="D99" s="110" t="str">
        <f t="shared" si="35"/>
        <v>Ролик переноса</v>
      </c>
      <c r="E99" s="39" t="s">
        <v>27</v>
      </c>
      <c r="F99" s="39" t="s">
        <v>27</v>
      </c>
      <c r="G99" s="39" t="s">
        <v>27</v>
      </c>
      <c r="H99" s="32">
        <f t="shared" si="36"/>
        <v>2</v>
      </c>
      <c r="I99" s="40">
        <f t="shared" si="37"/>
        <v>31327.3</v>
      </c>
      <c r="J99" s="39">
        <f t="shared" si="38"/>
        <v>0</v>
      </c>
      <c r="K99" s="41">
        <f t="shared" si="39"/>
        <v>2</v>
      </c>
      <c r="L99" s="40">
        <f t="shared" si="40"/>
        <v>0</v>
      </c>
      <c r="M99" s="38"/>
      <c r="N99" s="36"/>
      <c r="O99" s="24">
        <v>10</v>
      </c>
      <c r="P99" s="110" t="s">
        <v>99</v>
      </c>
      <c r="Q99" s="105"/>
      <c r="R99" s="24" t="s">
        <v>22</v>
      </c>
      <c r="S99" s="40">
        <v>15663.65</v>
      </c>
      <c r="T99" s="33">
        <v>2</v>
      </c>
      <c r="U99" s="28">
        <f t="shared" si="41"/>
        <v>31327.3</v>
      </c>
    </row>
    <row r="100" spans="2:21" s="45" customFormat="1">
      <c r="B100" s="37"/>
      <c r="C100" s="32">
        <f t="shared" si="34"/>
        <v>11</v>
      </c>
      <c r="D100" s="110" t="str">
        <f t="shared" si="35"/>
        <v>Тонер</v>
      </c>
      <c r="E100" s="39" t="s">
        <v>27</v>
      </c>
      <c r="F100" s="39" t="s">
        <v>27</v>
      </c>
      <c r="G100" s="39" t="s">
        <v>27</v>
      </c>
      <c r="H100" s="32">
        <f t="shared" si="36"/>
        <v>10</v>
      </c>
      <c r="I100" s="40">
        <f t="shared" si="37"/>
        <v>36472.600000000006</v>
      </c>
      <c r="J100" s="39">
        <f t="shared" si="38"/>
        <v>0</v>
      </c>
      <c r="K100" s="41">
        <f t="shared" si="39"/>
        <v>10</v>
      </c>
      <c r="L100" s="40">
        <f t="shared" si="40"/>
        <v>0</v>
      </c>
      <c r="M100" s="38"/>
      <c r="N100" s="36"/>
      <c r="O100" s="24">
        <v>11</v>
      </c>
      <c r="P100" s="110" t="s">
        <v>100</v>
      </c>
      <c r="Q100" s="105"/>
      <c r="R100" s="24" t="s">
        <v>22</v>
      </c>
      <c r="S100" s="40">
        <v>3647.26</v>
      </c>
      <c r="T100" s="33">
        <v>10</v>
      </c>
      <c r="U100" s="28">
        <f t="shared" si="41"/>
        <v>36472.600000000006</v>
      </c>
    </row>
    <row r="101" spans="2:21" s="45" customFormat="1">
      <c r="B101" s="37"/>
      <c r="C101" s="32">
        <f t="shared" si="34"/>
        <v>12</v>
      </c>
      <c r="D101" s="110" t="str">
        <f t="shared" si="35"/>
        <v>Принт картридж</v>
      </c>
      <c r="E101" s="39" t="s">
        <v>27</v>
      </c>
      <c r="F101" s="39" t="s">
        <v>27</v>
      </c>
      <c r="G101" s="39" t="s">
        <v>27</v>
      </c>
      <c r="H101" s="32">
        <f t="shared" si="36"/>
        <v>6</v>
      </c>
      <c r="I101" s="40">
        <f t="shared" si="37"/>
        <v>5007.24</v>
      </c>
      <c r="J101" s="39">
        <f t="shared" si="38"/>
        <v>0</v>
      </c>
      <c r="K101" s="41">
        <f t="shared" si="39"/>
        <v>6</v>
      </c>
      <c r="L101" s="40">
        <f t="shared" si="40"/>
        <v>0</v>
      </c>
      <c r="M101" s="38"/>
      <c r="N101" s="36"/>
      <c r="O101" s="24">
        <v>12</v>
      </c>
      <c r="P101" s="110" t="s">
        <v>101</v>
      </c>
      <c r="Q101" s="105"/>
      <c r="R101" s="24" t="s">
        <v>22</v>
      </c>
      <c r="S101" s="40">
        <v>834.54</v>
      </c>
      <c r="T101" s="33">
        <v>6</v>
      </c>
      <c r="U101" s="28">
        <f t="shared" si="41"/>
        <v>5007.24</v>
      </c>
    </row>
    <row r="102" spans="2:21" s="45" customFormat="1">
      <c r="B102" s="37"/>
      <c r="C102" s="32">
        <f t="shared" si="34"/>
        <v>13</v>
      </c>
      <c r="D102" s="110" t="str">
        <f t="shared" si="35"/>
        <v>Ролик захвата бумаги</v>
      </c>
      <c r="E102" s="39" t="s">
        <v>27</v>
      </c>
      <c r="F102" s="39" t="s">
        <v>27</v>
      </c>
      <c r="G102" s="39" t="s">
        <v>27</v>
      </c>
      <c r="H102" s="32">
        <f t="shared" si="36"/>
        <v>4</v>
      </c>
      <c r="I102" s="40">
        <f t="shared" si="37"/>
        <v>1833.92</v>
      </c>
      <c r="J102" s="39">
        <f t="shared" si="38"/>
        <v>0</v>
      </c>
      <c r="K102" s="41">
        <f t="shared" si="39"/>
        <v>4</v>
      </c>
      <c r="L102" s="40">
        <f t="shared" si="40"/>
        <v>0</v>
      </c>
      <c r="M102" s="38"/>
      <c r="N102" s="36"/>
      <c r="O102" s="24">
        <v>13</v>
      </c>
      <c r="P102" s="110" t="s">
        <v>102</v>
      </c>
      <c r="Q102" s="105"/>
      <c r="R102" s="24" t="s">
        <v>22</v>
      </c>
      <c r="S102" s="40">
        <v>458.48</v>
      </c>
      <c r="T102" s="33">
        <v>4</v>
      </c>
      <c r="U102" s="28">
        <f t="shared" si="41"/>
        <v>1833.92</v>
      </c>
    </row>
    <row r="103" spans="2:21" s="45" customFormat="1">
      <c r="B103" s="37"/>
      <c r="C103" s="32">
        <f t="shared" si="34"/>
        <v>14</v>
      </c>
      <c r="D103" s="110" t="str">
        <f t="shared" si="35"/>
        <v>Тонер-картридж чёрный</v>
      </c>
      <c r="E103" s="39" t="s">
        <v>27</v>
      </c>
      <c r="F103" s="39" t="s">
        <v>27</v>
      </c>
      <c r="G103" s="39" t="s">
        <v>27</v>
      </c>
      <c r="H103" s="32">
        <f t="shared" si="36"/>
        <v>30</v>
      </c>
      <c r="I103" s="40">
        <f t="shared" si="37"/>
        <v>48527.1</v>
      </c>
      <c r="J103" s="39">
        <f t="shared" si="38"/>
        <v>0</v>
      </c>
      <c r="K103" s="41">
        <f t="shared" si="39"/>
        <v>30</v>
      </c>
      <c r="L103" s="40">
        <f t="shared" si="40"/>
        <v>0</v>
      </c>
      <c r="M103" s="38"/>
      <c r="N103" s="36"/>
      <c r="O103" s="24">
        <v>14</v>
      </c>
      <c r="P103" s="110" t="s">
        <v>103</v>
      </c>
      <c r="Q103" s="105"/>
      <c r="R103" s="24" t="s">
        <v>22</v>
      </c>
      <c r="S103" s="40">
        <v>1617.57</v>
      </c>
      <c r="T103" s="33">
        <v>30</v>
      </c>
      <c r="U103" s="28">
        <f t="shared" si="41"/>
        <v>48527.1</v>
      </c>
    </row>
    <row r="104" spans="2:21" s="45" customFormat="1">
      <c r="B104" s="37"/>
      <c r="C104" s="32">
        <f t="shared" si="34"/>
        <v>15</v>
      </c>
      <c r="D104" s="110" t="str">
        <f t="shared" si="35"/>
        <v>Тормозная площадка лотка Pad</v>
      </c>
      <c r="E104" s="39" t="s">
        <v>27</v>
      </c>
      <c r="F104" s="39" t="s">
        <v>27</v>
      </c>
      <c r="G104" s="39" t="s">
        <v>27</v>
      </c>
      <c r="H104" s="32">
        <f t="shared" si="36"/>
        <v>2</v>
      </c>
      <c r="I104" s="40">
        <f t="shared" si="37"/>
        <v>2946.66</v>
      </c>
      <c r="J104" s="39">
        <f t="shared" si="38"/>
        <v>0</v>
      </c>
      <c r="K104" s="41">
        <f t="shared" si="39"/>
        <v>2</v>
      </c>
      <c r="L104" s="40">
        <f t="shared" si="40"/>
        <v>0</v>
      </c>
      <c r="M104" s="38"/>
      <c r="N104" s="36"/>
      <c r="O104" s="24">
        <v>15</v>
      </c>
      <c r="P104" s="110" t="s">
        <v>104</v>
      </c>
      <c r="Q104" s="105"/>
      <c r="R104" s="24" t="s">
        <v>22</v>
      </c>
      <c r="S104" s="40">
        <v>1473.33</v>
      </c>
      <c r="T104" s="33">
        <v>2</v>
      </c>
      <c r="U104" s="28">
        <f t="shared" si="41"/>
        <v>2946.66</v>
      </c>
    </row>
    <row r="105" spans="2:21" s="45" customFormat="1">
      <c r="B105" s="37"/>
      <c r="C105" s="32">
        <f t="shared" si="34"/>
        <v>16</v>
      </c>
      <c r="D105" s="110" t="str">
        <f t="shared" si="35"/>
        <v>Чип для HP CF230A</v>
      </c>
      <c r="E105" s="39" t="s">
        <v>27</v>
      </c>
      <c r="F105" s="39" t="s">
        <v>27</v>
      </c>
      <c r="G105" s="39" t="s">
        <v>27</v>
      </c>
      <c r="H105" s="32">
        <f t="shared" si="36"/>
        <v>20</v>
      </c>
      <c r="I105" s="40">
        <f t="shared" si="37"/>
        <v>927.2</v>
      </c>
      <c r="J105" s="39">
        <f t="shared" si="38"/>
        <v>0</v>
      </c>
      <c r="K105" s="41">
        <f t="shared" si="39"/>
        <v>20</v>
      </c>
      <c r="L105" s="40">
        <f t="shared" si="40"/>
        <v>0</v>
      </c>
      <c r="M105" s="38"/>
      <c r="N105" s="36"/>
      <c r="O105" s="24">
        <v>16</v>
      </c>
      <c r="P105" s="110" t="s">
        <v>105</v>
      </c>
      <c r="Q105" s="105"/>
      <c r="R105" s="24" t="s">
        <v>22</v>
      </c>
      <c r="S105" s="40">
        <v>46.36</v>
      </c>
      <c r="T105" s="33">
        <v>20</v>
      </c>
      <c r="U105" s="28">
        <f t="shared" si="41"/>
        <v>927.2</v>
      </c>
    </row>
    <row r="106" spans="2:21" s="45" customFormat="1">
      <c r="B106" s="37"/>
      <c r="C106" s="32">
        <f t="shared" si="34"/>
        <v>17</v>
      </c>
      <c r="D106" s="110" t="str">
        <f t="shared" si="35"/>
        <v>Тонер для HP M203/MFP227</v>
      </c>
      <c r="E106" s="39" t="s">
        <v>27</v>
      </c>
      <c r="F106" s="39" t="s">
        <v>27</v>
      </c>
      <c r="G106" s="39" t="s">
        <v>27</v>
      </c>
      <c r="H106" s="32">
        <f t="shared" si="36"/>
        <v>5</v>
      </c>
      <c r="I106" s="40">
        <f t="shared" si="37"/>
        <v>6954.55</v>
      </c>
      <c r="J106" s="39">
        <f t="shared" si="38"/>
        <v>0</v>
      </c>
      <c r="K106" s="41">
        <f t="shared" si="39"/>
        <v>5</v>
      </c>
      <c r="L106" s="40">
        <f t="shared" si="40"/>
        <v>0</v>
      </c>
      <c r="M106" s="38"/>
      <c r="N106" s="36"/>
      <c r="O106" s="24">
        <v>17</v>
      </c>
      <c r="P106" s="110" t="s">
        <v>106</v>
      </c>
      <c r="Q106" s="105"/>
      <c r="R106" s="24" t="s">
        <v>22</v>
      </c>
      <c r="S106" s="40">
        <v>1390.91</v>
      </c>
      <c r="T106" s="33">
        <v>5</v>
      </c>
      <c r="U106" s="28">
        <f t="shared" si="41"/>
        <v>6954.55</v>
      </c>
    </row>
    <row r="107" spans="2:21" s="45" customFormat="1">
      <c r="B107" s="37"/>
      <c r="C107" s="32">
        <f t="shared" si="34"/>
        <v>18</v>
      </c>
      <c r="D107" s="110" t="str">
        <f t="shared" si="35"/>
        <v>Тонер-картридж черный</v>
      </c>
      <c r="E107" s="39" t="s">
        <v>27</v>
      </c>
      <c r="F107" s="39" t="s">
        <v>27</v>
      </c>
      <c r="G107" s="39" t="s">
        <v>27</v>
      </c>
      <c r="H107" s="32">
        <f t="shared" si="36"/>
        <v>5</v>
      </c>
      <c r="I107" s="40">
        <f t="shared" si="37"/>
        <v>3348.5</v>
      </c>
      <c r="J107" s="39">
        <f t="shared" si="38"/>
        <v>0</v>
      </c>
      <c r="K107" s="41">
        <f t="shared" si="39"/>
        <v>5</v>
      </c>
      <c r="L107" s="40">
        <f t="shared" si="40"/>
        <v>0</v>
      </c>
      <c r="M107" s="38"/>
      <c r="N107" s="36"/>
      <c r="O107" s="24">
        <v>18</v>
      </c>
      <c r="P107" s="110" t="s">
        <v>107</v>
      </c>
      <c r="Q107" s="105"/>
      <c r="R107" s="24" t="s">
        <v>22</v>
      </c>
      <c r="S107" s="40">
        <v>669.7</v>
      </c>
      <c r="T107" s="33">
        <v>5</v>
      </c>
      <c r="U107" s="28">
        <f t="shared" si="41"/>
        <v>3348.5</v>
      </c>
    </row>
    <row r="108" spans="2:21" s="45" customFormat="1">
      <c r="B108" s="37"/>
      <c r="C108" s="32">
        <f t="shared" si="34"/>
        <v>19</v>
      </c>
      <c r="D108" s="110" t="str">
        <f t="shared" si="35"/>
        <v xml:space="preserve">Картридж  HP LaserJet M111a </v>
      </c>
      <c r="E108" s="39" t="s">
        <v>27</v>
      </c>
      <c r="F108" s="39" t="s">
        <v>27</v>
      </c>
      <c r="G108" s="39" t="s">
        <v>27</v>
      </c>
      <c r="H108" s="32">
        <f t="shared" si="36"/>
        <v>5</v>
      </c>
      <c r="I108" s="40">
        <f t="shared" si="37"/>
        <v>4584.8500000000004</v>
      </c>
      <c r="J108" s="39">
        <f t="shared" si="38"/>
        <v>0</v>
      </c>
      <c r="K108" s="41">
        <f t="shared" si="39"/>
        <v>5</v>
      </c>
      <c r="L108" s="40">
        <f t="shared" si="40"/>
        <v>0</v>
      </c>
      <c r="M108" s="38"/>
      <c r="N108" s="36"/>
      <c r="O108" s="24">
        <v>19</v>
      </c>
      <c r="P108" s="110" t="s">
        <v>108</v>
      </c>
      <c r="Q108" s="105"/>
      <c r="R108" s="24" t="s">
        <v>22</v>
      </c>
      <c r="S108" s="40">
        <v>916.97</v>
      </c>
      <c r="T108" s="33">
        <v>5</v>
      </c>
      <c r="U108" s="28">
        <f t="shared" si="41"/>
        <v>4584.8500000000004</v>
      </c>
    </row>
    <row r="109" spans="2:21" s="45" customFormat="1">
      <c r="B109" s="37"/>
      <c r="C109" s="32">
        <f t="shared" si="34"/>
        <v>20</v>
      </c>
      <c r="D109" s="110" t="str">
        <f t="shared" si="35"/>
        <v xml:space="preserve">Тонер - картридж </v>
      </c>
      <c r="E109" s="39" t="s">
        <v>27</v>
      </c>
      <c r="F109" s="39" t="s">
        <v>27</v>
      </c>
      <c r="G109" s="39" t="s">
        <v>27</v>
      </c>
      <c r="H109" s="32">
        <f t="shared" si="36"/>
        <v>30</v>
      </c>
      <c r="I109" s="40">
        <f t="shared" si="37"/>
        <v>65774.399999999994</v>
      </c>
      <c r="J109" s="39">
        <f t="shared" si="38"/>
        <v>0</v>
      </c>
      <c r="K109" s="41">
        <f t="shared" si="39"/>
        <v>30</v>
      </c>
      <c r="L109" s="40">
        <f t="shared" si="40"/>
        <v>0</v>
      </c>
      <c r="M109" s="38"/>
      <c r="N109" s="36"/>
      <c r="O109" s="24">
        <v>20</v>
      </c>
      <c r="P109" s="110" t="s">
        <v>109</v>
      </c>
      <c r="Q109" s="105"/>
      <c r="R109" s="24" t="s">
        <v>22</v>
      </c>
      <c r="S109" s="40">
        <v>2192.48</v>
      </c>
      <c r="T109" s="33">
        <v>30</v>
      </c>
      <c r="U109" s="28">
        <f t="shared" si="41"/>
        <v>65774.399999999994</v>
      </c>
    </row>
    <row r="110" spans="2:21" s="45" customFormat="1" ht="31.5">
      <c r="B110" s="37"/>
      <c r="C110" s="32">
        <f t="shared" si="34"/>
        <v>21</v>
      </c>
      <c r="D110" s="110" t="str">
        <f t="shared" si="35"/>
        <v>Многоразовый чип для Pantum PC-211</v>
      </c>
      <c r="E110" s="39" t="s">
        <v>27</v>
      </c>
      <c r="F110" s="39" t="s">
        <v>27</v>
      </c>
      <c r="G110" s="39" t="s">
        <v>27</v>
      </c>
      <c r="H110" s="32">
        <f t="shared" si="36"/>
        <v>20</v>
      </c>
      <c r="I110" s="40">
        <f t="shared" si="37"/>
        <v>927.2</v>
      </c>
      <c r="J110" s="39">
        <f t="shared" si="38"/>
        <v>0</v>
      </c>
      <c r="K110" s="41">
        <f t="shared" si="39"/>
        <v>20</v>
      </c>
      <c r="L110" s="40">
        <f t="shared" si="40"/>
        <v>0</v>
      </c>
      <c r="M110" s="38"/>
      <c r="N110" s="36"/>
      <c r="O110" s="24">
        <v>21</v>
      </c>
      <c r="P110" s="110" t="s">
        <v>110</v>
      </c>
      <c r="Q110" s="105"/>
      <c r="R110" s="24" t="s">
        <v>22</v>
      </c>
      <c r="S110" s="40">
        <v>46.36</v>
      </c>
      <c r="T110" s="33">
        <v>20</v>
      </c>
      <c r="U110" s="28">
        <f t="shared" si="41"/>
        <v>927.2</v>
      </c>
    </row>
    <row r="111" spans="2:21" s="45" customFormat="1" ht="31.5">
      <c r="B111" s="37"/>
      <c r="C111" s="32">
        <f t="shared" si="34"/>
        <v>22</v>
      </c>
      <c r="D111" s="110" t="str">
        <f t="shared" si="35"/>
        <v>HP комплект заправки 103A удвоеннный</v>
      </c>
      <c r="E111" s="39" t="s">
        <v>27</v>
      </c>
      <c r="F111" s="39" t="s">
        <v>27</v>
      </c>
      <c r="G111" s="39" t="s">
        <v>27</v>
      </c>
      <c r="H111" s="32">
        <f t="shared" si="36"/>
        <v>5</v>
      </c>
      <c r="I111" s="40">
        <f t="shared" si="37"/>
        <v>27406</v>
      </c>
      <c r="J111" s="39">
        <f t="shared" si="38"/>
        <v>0</v>
      </c>
      <c r="K111" s="41">
        <f t="shared" si="39"/>
        <v>5</v>
      </c>
      <c r="L111" s="40">
        <f t="shared" si="40"/>
        <v>0</v>
      </c>
      <c r="M111" s="38"/>
      <c r="N111" s="36"/>
      <c r="O111" s="24">
        <v>22</v>
      </c>
      <c r="P111" s="110" t="s">
        <v>111</v>
      </c>
      <c r="Q111" s="105"/>
      <c r="R111" s="24" t="s">
        <v>22</v>
      </c>
      <c r="S111" s="40">
        <v>5481.2</v>
      </c>
      <c r="T111" s="33">
        <v>5</v>
      </c>
      <c r="U111" s="28">
        <f t="shared" si="41"/>
        <v>27406</v>
      </c>
    </row>
    <row r="112" spans="2:21" s="45" customFormat="1">
      <c r="B112" s="37"/>
      <c r="C112" s="32">
        <f t="shared" si="34"/>
        <v>23</v>
      </c>
      <c r="D112" s="110" t="str">
        <f t="shared" si="35"/>
        <v>Картридж  HP NewerStop 1000</v>
      </c>
      <c r="E112" s="39" t="s">
        <v>27</v>
      </c>
      <c r="F112" s="39" t="s">
        <v>27</v>
      </c>
      <c r="G112" s="39" t="s">
        <v>27</v>
      </c>
      <c r="H112" s="32">
        <f t="shared" si="36"/>
        <v>2</v>
      </c>
      <c r="I112" s="40">
        <f t="shared" si="37"/>
        <v>7912.7</v>
      </c>
      <c r="J112" s="39">
        <f t="shared" si="38"/>
        <v>0</v>
      </c>
      <c r="K112" s="41">
        <f t="shared" si="39"/>
        <v>2</v>
      </c>
      <c r="L112" s="40">
        <f t="shared" si="40"/>
        <v>0</v>
      </c>
      <c r="M112" s="38"/>
      <c r="N112" s="36"/>
      <c r="O112" s="24">
        <v>23</v>
      </c>
      <c r="P112" s="110" t="s">
        <v>112</v>
      </c>
      <c r="Q112" s="105"/>
      <c r="R112" s="24" t="s">
        <v>22</v>
      </c>
      <c r="S112" s="40">
        <v>3956.35</v>
      </c>
      <c r="T112" s="33">
        <v>2</v>
      </c>
      <c r="U112" s="28">
        <f t="shared" si="41"/>
        <v>7912.7</v>
      </c>
    </row>
    <row r="113" spans="2:21" s="45" customFormat="1">
      <c r="B113" s="37"/>
      <c r="C113" s="32">
        <f t="shared" si="34"/>
        <v>24</v>
      </c>
      <c r="D113" s="110" t="str">
        <f t="shared" si="35"/>
        <v>Картридж  HP LaserJet 107</v>
      </c>
      <c r="E113" s="39" t="s">
        <v>27</v>
      </c>
      <c r="F113" s="39" t="s">
        <v>27</v>
      </c>
      <c r="G113" s="39" t="s">
        <v>27</v>
      </c>
      <c r="H113" s="32">
        <f t="shared" si="36"/>
        <v>3</v>
      </c>
      <c r="I113" s="40">
        <f t="shared" si="37"/>
        <v>2534.5500000000002</v>
      </c>
      <c r="J113" s="39">
        <f t="shared" si="38"/>
        <v>0</v>
      </c>
      <c r="K113" s="41">
        <f t="shared" si="39"/>
        <v>3</v>
      </c>
      <c r="L113" s="40">
        <f t="shared" si="40"/>
        <v>0</v>
      </c>
      <c r="M113" s="38"/>
      <c r="N113" s="36"/>
      <c r="O113" s="24">
        <v>24</v>
      </c>
      <c r="P113" s="110" t="s">
        <v>113</v>
      </c>
      <c r="Q113" s="105"/>
      <c r="R113" s="24" t="s">
        <v>22</v>
      </c>
      <c r="S113" s="40">
        <v>844.85</v>
      </c>
      <c r="T113" s="33">
        <v>3</v>
      </c>
      <c r="U113" s="28">
        <f t="shared" si="41"/>
        <v>2534.5500000000002</v>
      </c>
    </row>
    <row r="114" spans="2:21" s="45" customFormat="1">
      <c r="B114" s="37"/>
      <c r="C114" s="32">
        <f t="shared" si="34"/>
        <v>25</v>
      </c>
      <c r="D114" s="110" t="str">
        <f t="shared" si="35"/>
        <v>Тонер</v>
      </c>
      <c r="E114" s="39" t="s">
        <v>27</v>
      </c>
      <c r="F114" s="39" t="s">
        <v>27</v>
      </c>
      <c r="G114" s="39" t="s">
        <v>27</v>
      </c>
      <c r="H114" s="32">
        <f t="shared" si="36"/>
        <v>4</v>
      </c>
      <c r="I114" s="40">
        <f t="shared" si="37"/>
        <v>8118.76</v>
      </c>
      <c r="J114" s="39">
        <f t="shared" si="38"/>
        <v>0</v>
      </c>
      <c r="K114" s="41">
        <f t="shared" si="39"/>
        <v>4</v>
      </c>
      <c r="L114" s="40">
        <f t="shared" si="40"/>
        <v>0</v>
      </c>
      <c r="M114" s="38"/>
      <c r="N114" s="36"/>
      <c r="O114" s="24">
        <v>25</v>
      </c>
      <c r="P114" s="110" t="s">
        <v>100</v>
      </c>
      <c r="Q114" s="105"/>
      <c r="R114" s="24" t="s">
        <v>22</v>
      </c>
      <c r="S114" s="40">
        <v>2029.69</v>
      </c>
      <c r="T114" s="33">
        <v>4</v>
      </c>
      <c r="U114" s="28">
        <f t="shared" si="41"/>
        <v>8118.76</v>
      </c>
    </row>
    <row r="115" spans="2:21" s="45" customFormat="1" ht="31.5">
      <c r="B115" s="37"/>
      <c r="C115" s="32">
        <f t="shared" si="34"/>
        <v>26</v>
      </c>
      <c r="D115" s="110" t="str">
        <f t="shared" si="35"/>
        <v>Чернила EPSON 6641 Black 100 ml</v>
      </c>
      <c r="E115" s="39" t="s">
        <v>27</v>
      </c>
      <c r="F115" s="39" t="s">
        <v>27</v>
      </c>
      <c r="G115" s="39" t="s">
        <v>27</v>
      </c>
      <c r="H115" s="32">
        <f t="shared" si="36"/>
        <v>10</v>
      </c>
      <c r="I115" s="40">
        <f t="shared" si="37"/>
        <v>11024.2</v>
      </c>
      <c r="J115" s="39">
        <f t="shared" si="38"/>
        <v>0</v>
      </c>
      <c r="K115" s="41">
        <f t="shared" si="39"/>
        <v>10</v>
      </c>
      <c r="L115" s="40">
        <f t="shared" si="40"/>
        <v>0</v>
      </c>
      <c r="M115" s="38"/>
      <c r="N115" s="36"/>
      <c r="O115" s="24">
        <v>26</v>
      </c>
      <c r="P115" s="110" t="s">
        <v>114</v>
      </c>
      <c r="Q115" s="105"/>
      <c r="R115" s="24" t="s">
        <v>22</v>
      </c>
      <c r="S115" s="40">
        <v>1102.42</v>
      </c>
      <c r="T115" s="33">
        <v>10</v>
      </c>
      <c r="U115" s="28">
        <f t="shared" si="41"/>
        <v>11024.2</v>
      </c>
    </row>
    <row r="116" spans="2:21" s="45" customFormat="1" ht="31.5">
      <c r="B116" s="37"/>
      <c r="C116" s="32">
        <f t="shared" si="34"/>
        <v>27</v>
      </c>
      <c r="D116" s="110" t="str">
        <f t="shared" si="35"/>
        <v>Чернила EPSON 6642 Cyan 100 ml</v>
      </c>
      <c r="E116" s="39" t="s">
        <v>27</v>
      </c>
      <c r="F116" s="39" t="s">
        <v>27</v>
      </c>
      <c r="G116" s="39" t="s">
        <v>27</v>
      </c>
      <c r="H116" s="32">
        <f t="shared" si="36"/>
        <v>4</v>
      </c>
      <c r="I116" s="40">
        <f t="shared" si="37"/>
        <v>4409.68</v>
      </c>
      <c r="J116" s="39">
        <f t="shared" si="38"/>
        <v>0</v>
      </c>
      <c r="K116" s="41">
        <f t="shared" si="39"/>
        <v>4</v>
      </c>
      <c r="L116" s="40">
        <f t="shared" si="40"/>
        <v>0</v>
      </c>
      <c r="M116" s="38"/>
      <c r="N116" s="36"/>
      <c r="O116" s="24">
        <v>27</v>
      </c>
      <c r="P116" s="110" t="s">
        <v>115</v>
      </c>
      <c r="Q116" s="105"/>
      <c r="R116" s="24" t="s">
        <v>22</v>
      </c>
      <c r="S116" s="40">
        <v>1102.42</v>
      </c>
      <c r="T116" s="33">
        <v>4</v>
      </c>
      <c r="U116" s="28">
        <f t="shared" si="41"/>
        <v>4409.68</v>
      </c>
    </row>
    <row r="117" spans="2:21" s="45" customFormat="1" ht="31.5">
      <c r="B117" s="37"/>
      <c r="C117" s="32">
        <f t="shared" si="34"/>
        <v>28</v>
      </c>
      <c r="D117" s="110" t="str">
        <f t="shared" si="35"/>
        <v>Чернила EPSON 6643 Magenta 100 ml</v>
      </c>
      <c r="E117" s="39" t="s">
        <v>27</v>
      </c>
      <c r="F117" s="39" t="s">
        <v>27</v>
      </c>
      <c r="G117" s="39" t="s">
        <v>27</v>
      </c>
      <c r="H117" s="32">
        <f t="shared" si="36"/>
        <v>4</v>
      </c>
      <c r="I117" s="40">
        <f t="shared" si="37"/>
        <v>4409.68</v>
      </c>
      <c r="J117" s="39">
        <f t="shared" si="38"/>
        <v>0</v>
      </c>
      <c r="K117" s="41">
        <f t="shared" si="39"/>
        <v>4</v>
      </c>
      <c r="L117" s="40">
        <f t="shared" si="40"/>
        <v>0</v>
      </c>
      <c r="M117" s="38"/>
      <c r="N117" s="36"/>
      <c r="O117" s="24">
        <v>28</v>
      </c>
      <c r="P117" s="110" t="s">
        <v>116</v>
      </c>
      <c r="Q117" s="105"/>
      <c r="R117" s="24" t="s">
        <v>22</v>
      </c>
      <c r="S117" s="40">
        <v>1102.42</v>
      </c>
      <c r="T117" s="33">
        <v>4</v>
      </c>
      <c r="U117" s="28">
        <f t="shared" si="41"/>
        <v>4409.68</v>
      </c>
    </row>
    <row r="118" spans="2:21" s="45" customFormat="1" ht="31.5">
      <c r="B118" s="37"/>
      <c r="C118" s="32">
        <f t="shared" si="34"/>
        <v>29</v>
      </c>
      <c r="D118" s="110" t="str">
        <f t="shared" si="35"/>
        <v>Чернила EPSON 6644 Yellou 100 ml</v>
      </c>
      <c r="E118" s="39" t="s">
        <v>27</v>
      </c>
      <c r="F118" s="39" t="s">
        <v>27</v>
      </c>
      <c r="G118" s="39" t="s">
        <v>27</v>
      </c>
      <c r="H118" s="32">
        <f t="shared" si="36"/>
        <v>4</v>
      </c>
      <c r="I118" s="40">
        <f t="shared" si="37"/>
        <v>4409.68</v>
      </c>
      <c r="J118" s="39">
        <f t="shared" si="38"/>
        <v>0</v>
      </c>
      <c r="K118" s="41">
        <f t="shared" si="39"/>
        <v>4</v>
      </c>
      <c r="L118" s="40">
        <f t="shared" si="40"/>
        <v>0</v>
      </c>
      <c r="M118" s="38"/>
      <c r="N118" s="36"/>
      <c r="O118" s="24">
        <v>29</v>
      </c>
      <c r="P118" s="110" t="s">
        <v>117</v>
      </c>
      <c r="Q118" s="106"/>
      <c r="R118" s="24" t="s">
        <v>22</v>
      </c>
      <c r="S118" s="40">
        <v>1102.42</v>
      </c>
      <c r="T118" s="33">
        <v>4</v>
      </c>
      <c r="U118" s="28">
        <f t="shared" si="41"/>
        <v>4409.68</v>
      </c>
    </row>
    <row r="119" spans="2:21" s="45" customFormat="1">
      <c r="B119" s="21"/>
      <c r="C119" s="76" t="str">
        <f>O119</f>
        <v>Итого по СЭС (тех пресс) без НДС</v>
      </c>
      <c r="D119" s="76"/>
      <c r="E119" s="76"/>
      <c r="F119" s="76"/>
      <c r="G119" s="76"/>
      <c r="H119" s="76"/>
      <c r="I119" s="76"/>
      <c r="J119" s="76"/>
      <c r="K119" s="76"/>
      <c r="L119" s="42">
        <f>SUM(L90:L118)</f>
        <v>0</v>
      </c>
      <c r="M119" s="22"/>
      <c r="O119" s="75" t="s">
        <v>32</v>
      </c>
      <c r="P119" s="75"/>
      <c r="Q119" s="75"/>
      <c r="R119" s="75"/>
      <c r="S119" s="75"/>
      <c r="T119" s="75"/>
      <c r="U119" s="43">
        <f>SUM(U90:U118)</f>
        <v>399026.84</v>
      </c>
    </row>
    <row r="120" spans="2:21">
      <c r="B120" s="7"/>
      <c r="C120" s="89" t="s">
        <v>21</v>
      </c>
      <c r="D120" s="90"/>
      <c r="E120" s="90"/>
      <c r="F120" s="90"/>
      <c r="G120" s="90"/>
      <c r="H120" s="90"/>
      <c r="I120" s="91"/>
      <c r="J120" s="96" t="s">
        <v>14</v>
      </c>
      <c r="K120" s="96"/>
      <c r="L120" s="20">
        <f>L30+L58+L88+L119</f>
        <v>0</v>
      </c>
      <c r="M120" s="8"/>
      <c r="O120" s="77" t="s">
        <v>20</v>
      </c>
      <c r="P120" s="78"/>
      <c r="Q120" s="78"/>
      <c r="R120" s="79"/>
      <c r="S120" s="73" t="s">
        <v>14</v>
      </c>
      <c r="T120" s="74"/>
      <c r="U120" s="25">
        <f>U30+U58+U88+U119</f>
        <v>1318623.51</v>
      </c>
    </row>
    <row r="121" spans="2:21">
      <c r="B121" s="7"/>
      <c r="C121" s="89"/>
      <c r="D121" s="92"/>
      <c r="E121" s="92"/>
      <c r="F121" s="92"/>
      <c r="G121" s="92"/>
      <c r="H121" s="92"/>
      <c r="I121" s="91"/>
      <c r="J121" s="30" t="s">
        <v>18</v>
      </c>
      <c r="K121" s="98">
        <f>T121</f>
        <v>0.22</v>
      </c>
      <c r="L121" s="3">
        <f>K121*L120</f>
        <v>0</v>
      </c>
      <c r="M121" s="8"/>
      <c r="O121" s="77"/>
      <c r="P121" s="80"/>
      <c r="Q121" s="80"/>
      <c r="R121" s="79"/>
      <c r="S121" s="100" t="s">
        <v>18</v>
      </c>
      <c r="T121" s="26">
        <v>0.22</v>
      </c>
      <c r="U121" s="29">
        <f>T121*U120</f>
        <v>290097.17220000003</v>
      </c>
    </row>
    <row r="122" spans="2:21">
      <c r="B122" s="7"/>
      <c r="C122" s="93"/>
      <c r="D122" s="94"/>
      <c r="E122" s="94"/>
      <c r="F122" s="94"/>
      <c r="G122" s="94"/>
      <c r="H122" s="94"/>
      <c r="I122" s="95"/>
      <c r="J122" s="97" t="s">
        <v>15</v>
      </c>
      <c r="K122" s="97"/>
      <c r="L122" s="3">
        <f>SUM(L120:L121)</f>
        <v>0</v>
      </c>
      <c r="M122" s="8"/>
      <c r="O122" s="81"/>
      <c r="P122" s="82"/>
      <c r="Q122" s="82"/>
      <c r="R122" s="83"/>
      <c r="S122" s="84" t="s">
        <v>15</v>
      </c>
      <c r="T122" s="85"/>
      <c r="U122" s="29">
        <f>SUM(U120:U121)</f>
        <v>1608720.6822000002</v>
      </c>
    </row>
    <row r="123" spans="2:21">
      <c r="B123" s="7"/>
      <c r="M123" s="8"/>
      <c r="O123" s="35"/>
      <c r="P123" s="112"/>
      <c r="Q123" s="35"/>
      <c r="R123" s="35"/>
      <c r="S123" s="101"/>
      <c r="T123" s="35"/>
      <c r="U123" s="35"/>
    </row>
    <row r="124" spans="2:21">
      <c r="B124" s="7"/>
      <c r="C124" s="69"/>
      <c r="D124" s="69"/>
      <c r="E124" s="69"/>
      <c r="F124" s="9"/>
      <c r="G124" s="18"/>
      <c r="H124" s="9"/>
      <c r="I124" s="87"/>
      <c r="J124" s="87"/>
      <c r="K124" s="87"/>
      <c r="L124" s="87"/>
      <c r="M124" s="8"/>
    </row>
    <row r="125" spans="2:21">
      <c r="B125" s="7"/>
      <c r="C125" s="88" t="s">
        <v>30</v>
      </c>
      <c r="D125" s="88"/>
      <c r="E125" s="88"/>
      <c r="F125" s="9"/>
      <c r="G125" s="14" t="s">
        <v>24</v>
      </c>
      <c r="H125" s="9" t="s">
        <v>25</v>
      </c>
      <c r="I125" s="88" t="s">
        <v>26</v>
      </c>
      <c r="J125" s="88"/>
      <c r="K125" s="88"/>
      <c r="L125" s="88"/>
      <c r="M125" s="8"/>
    </row>
    <row r="126" spans="2:21" ht="16.5" thickBot="1">
      <c r="B126" s="10"/>
      <c r="C126" s="11"/>
      <c r="D126" s="13"/>
      <c r="E126" s="11"/>
      <c r="F126" s="11"/>
      <c r="G126" s="11"/>
      <c r="H126" s="11"/>
      <c r="I126" s="11"/>
      <c r="J126" s="11"/>
      <c r="K126" s="11"/>
      <c r="L126" s="11"/>
      <c r="M126" s="12"/>
    </row>
    <row r="128" spans="2:21">
      <c r="B128" s="86" t="s">
        <v>28</v>
      </c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</row>
    <row r="129" spans="2:13"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</row>
    <row r="130" spans="2:13">
      <c r="B130"/>
      <c r="C130"/>
      <c r="D130" s="111"/>
      <c r="E130"/>
      <c r="F130"/>
      <c r="G130"/>
      <c r="H130"/>
      <c r="I130"/>
      <c r="J130"/>
      <c r="K130"/>
      <c r="L130"/>
      <c r="M130"/>
    </row>
    <row r="131" spans="2:13">
      <c r="B131"/>
      <c r="C131"/>
      <c r="D131" s="111"/>
      <c r="E131"/>
      <c r="F131"/>
      <c r="G131"/>
      <c r="H131"/>
      <c r="I131"/>
      <c r="J131"/>
      <c r="K131"/>
      <c r="L131"/>
      <c r="M131"/>
    </row>
  </sheetData>
  <sheetProtection formatCells="0" formatColumns="0" formatRows="0" insertRows="0" deleteRows="0"/>
  <mergeCells count="42">
    <mergeCell ref="B128:M129"/>
    <mergeCell ref="I124:L124"/>
    <mergeCell ref="C125:E125"/>
    <mergeCell ref="I125:L125"/>
    <mergeCell ref="C120:I122"/>
    <mergeCell ref="C124:E124"/>
    <mergeCell ref="J120:K120"/>
    <mergeCell ref="J122:K122"/>
    <mergeCell ref="S120:T120"/>
    <mergeCell ref="O58:T58"/>
    <mergeCell ref="O88:T88"/>
    <mergeCell ref="C88:K88"/>
    <mergeCell ref="C58:K58"/>
    <mergeCell ref="O120:R122"/>
    <mergeCell ref="S122:T122"/>
    <mergeCell ref="C89:L89"/>
    <mergeCell ref="O89:U89"/>
    <mergeCell ref="C119:K119"/>
    <mergeCell ref="O119:T119"/>
    <mergeCell ref="Q60:Q87"/>
    <mergeCell ref="Q90:Q118"/>
    <mergeCell ref="C7:L7"/>
    <mergeCell ref="O30:T30"/>
    <mergeCell ref="C10:D10"/>
    <mergeCell ref="C11:D11"/>
    <mergeCell ref="E9:I9"/>
    <mergeCell ref="E10:I10"/>
    <mergeCell ref="O7:U7"/>
    <mergeCell ref="C9:D9"/>
    <mergeCell ref="E11:I11"/>
    <mergeCell ref="O14:U14"/>
    <mergeCell ref="C14:L14"/>
    <mergeCell ref="C30:K30"/>
    <mergeCell ref="Q15:Q29"/>
    <mergeCell ref="O31:U31"/>
    <mergeCell ref="O59:U59"/>
    <mergeCell ref="C31:L31"/>
    <mergeCell ref="C59:L59"/>
    <mergeCell ref="O49:P49"/>
    <mergeCell ref="C49:D49"/>
    <mergeCell ref="Q32:Q48"/>
    <mergeCell ref="Q50:Q57"/>
  </mergeCells>
  <phoneticPr fontId="28" type="noConversion"/>
  <pageMargins left="0.25" right="0.25" top="0.75" bottom="0.75" header="0.3" footer="0.3"/>
  <pageSetup scale="43" fitToHeight="0" orientation="landscape" r:id="rId1"/>
  <ignoredErrors>
    <ignoredError sqref="U87:U88 U90:U118 U15:U30 U60 U32:U48 U50:U58 U119:U120 U61:U79 U80:U86 U121:U122" unlockedFormula="1"/>
    <ignoredError sqref="K15 K60 K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2026-06-02T02:42:23Z</dcterms:modified>
</cp:coreProperties>
</file>