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бщие документы\ОХО (для всех)\_ЗАКУПКИ_\Закупки 2026\Благоустройство 2026\Благоустройство ЦОК\"/>
    </mc:Choice>
  </mc:AlternateContent>
  <bookViews>
    <workbookView xWindow="0" yWindow="0" windowWidth="28800" windowHeight="12300"/>
  </bookViews>
  <sheets>
    <sheet name="благоустр. ЦОКи" sheetId="7" r:id="rId1"/>
    <sheet name="Лист1" sheetId="8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8" l="1"/>
  <c r="I24" i="8"/>
  <c r="E24" i="8"/>
  <c r="I23" i="8"/>
  <c r="I21" i="8"/>
  <c r="I19" i="8"/>
  <c r="I17" i="8"/>
  <c r="I15" i="8"/>
  <c r="G40" i="7"/>
  <c r="G39" i="7"/>
  <c r="G38" i="7"/>
  <c r="G37" i="7"/>
  <c r="G36" i="7"/>
  <c r="G35" i="7"/>
  <c r="G34" i="7"/>
  <c r="G32" i="7"/>
  <c r="G31" i="7"/>
  <c r="G30" i="7"/>
  <c r="G26" i="7"/>
  <c r="G25" i="7"/>
  <c r="G24" i="7"/>
  <c r="G23" i="7"/>
  <c r="G22" i="7"/>
  <c r="G21" i="7"/>
  <c r="G20" i="7"/>
  <c r="G18" i="7"/>
  <c r="G17" i="7"/>
  <c r="G16" i="7"/>
</calcChain>
</file>

<file path=xl/sharedStrings.xml><?xml version="1.0" encoding="utf-8"?>
<sst xmlns="http://schemas.openxmlformats.org/spreadsheetml/2006/main" count="130" uniqueCount="54">
  <si>
    <t>Приложение № 1 к Техническому заданию</t>
  </si>
  <si>
    <t xml:space="preserve">                                                                                                                          УТВЕРЖДАЮ</t>
  </si>
  <si>
    <t xml:space="preserve">                                              Начальник управления делами
филиала Северные электрические сети
</t>
  </si>
  <si>
    <t>________________Т.С. Черемисова</t>
  </si>
  <si>
    <t>«____» ______________ 2026 г.</t>
  </si>
  <si>
    <t>Ведомость объемов услуг</t>
  </si>
  <si>
    <t xml:space="preserve">по благоустройству территории расположенной по адресу: МО, г. Дмитров, ул. Космонавтов, д. 46, М.О., г. Солнечногорск, ул. Красноармейская, д.4А в филиале ПАО «Россети Московский регион» - Северные электрические сети </t>
  </si>
  <si>
    <t>№ п/п</t>
  </si>
  <si>
    <t>Наименование работ и затрат</t>
  </si>
  <si>
    <t>Ед. измер.</t>
  </si>
  <si>
    <t>Кол-во</t>
  </si>
  <si>
    <t>Необходимые материалы</t>
  </si>
  <si>
    <t xml:space="preserve">Раздел: МО, г. Дмитров, ул. Космонавтов, д. 46 </t>
  </si>
  <si>
    <r>
      <rPr>
        <b/>
        <sz val="11"/>
        <rFont val="Times New Roman"/>
        <family val="1"/>
        <charset val="204"/>
      </rPr>
      <t xml:space="preserve">Подготовка учатска под посадку цветов </t>
    </r>
    <r>
      <rPr>
        <sz val="11"/>
        <rFont val="Times New Roman"/>
        <family val="1"/>
        <charset val="204"/>
      </rPr>
      <t>(перекопать, разрыхлить грунт; 
расчистить от мусора, остатков строительных материалов; использовать плодородный грунт;
мелкий органический мусор (опилки, стружки, листья) перемешать с растительным грунтом;
деревья и кустарники, пригодные для пересадки, выкопать для дальнейшего использования;
сохраняемую растительность (деревья, кустарники, газон) защитить от повреждений: огородить, обвязать стволы деревьев, связать кроны кустарников.</t>
    </r>
  </si>
  <si>
    <t xml:space="preserve">м2 </t>
  </si>
  <si>
    <t>м2</t>
  </si>
  <si>
    <t>Цветы</t>
  </si>
  <si>
    <t>шт</t>
  </si>
  <si>
    <t>грунт плодородный</t>
  </si>
  <si>
    <t>л</t>
  </si>
  <si>
    <t>мульча коры</t>
  </si>
  <si>
    <t>щебень</t>
  </si>
  <si>
    <t>м3</t>
  </si>
  <si>
    <t>кусты</t>
  </si>
  <si>
    <r>
      <rPr>
        <b/>
        <sz val="11"/>
        <rFont val="Times New Roman"/>
        <family val="1"/>
        <charset val="204"/>
      </rPr>
      <t>Посев газона</t>
    </r>
    <r>
      <rPr>
        <sz val="11"/>
        <rFont val="Times New Roman"/>
        <family val="1"/>
        <charset val="204"/>
      </rPr>
      <t xml:space="preserve"> (уберать мусор, камни, ветки, корни сорняков, при сильном засорении — снять верхний слой дёрна (15–20 см); выровнять поверхность: засыпать ямы, срезать бугры; уложить дренаж: щебень; использовать плодородный грунт; произвести посадку семян.)</t>
    </r>
  </si>
  <si>
    <t>семена газонных трав</t>
  </si>
  <si>
    <t>кг</t>
  </si>
  <si>
    <r>
      <t xml:space="preserve">Содержание цветников, уход за кустами </t>
    </r>
    <r>
      <rPr>
        <sz val="11"/>
        <rFont val="Times New Roman"/>
        <family val="1"/>
        <charset val="204"/>
      </rPr>
      <t>( подобрать растения с учётом высоты, сроков цветения, потребностей в освещении, влаге и кислотности почвы; для постоянной декоративности скомбинировать растения так, чтобы цветение одного вида сменялось другим; низкороские растения высадить по краям, высокие — в центре или на заднем плане; подкормить перед цветением; регулярно удалять отцветшие цветки; удалять сломанные и увядающие побеги; для сохранения цветника красивым и здоровым необходим системный подход, включающий все этапы ухода; важно учитывать индивидуальные потребности растений и регулярно проводить профилактические мероприятия. )</t>
    </r>
  </si>
  <si>
    <t>подкормка</t>
  </si>
  <si>
    <t xml:space="preserve">Раздел: М.О., г. Солнечногорск, ул. Красноармейская, д.4А </t>
  </si>
  <si>
    <t>Главный специалист ОАХО _______________________ Н.И. Чернятина</t>
  </si>
  <si>
    <t xml:space="preserve">                                                                                                                          "УТВЕРЖДАЮ"</t>
  </si>
  <si>
    <t xml:space="preserve">                                                                               И.о.Заместителя директора -главного инженера </t>
  </si>
  <si>
    <t xml:space="preserve">                                                                               филиала ПАО "Россети Московский Северные электрические сети регион" </t>
  </si>
  <si>
    <t>________________И.А.Александров</t>
  </si>
  <si>
    <t>"_____"________________2021 г.</t>
  </si>
  <si>
    <t>Ведомость объемов работ</t>
  </si>
  <si>
    <t>На огнезащитную обработку деревянных конструкций для нужд филиала ПАО "Россети Московский регион" -Северные электрические сети  в 2022 г</t>
  </si>
  <si>
    <t>расход на ед.изм</t>
  </si>
  <si>
    <t>ПС 35 «Октябрьская» - здание ОПУ Инв№031-010161</t>
  </si>
  <si>
    <t>Обработка деревянных конструкций кровли огнезащитным составом с I группой огнезащитной эффективности  с предварительной подготовкой поверхности.</t>
  </si>
  <si>
    <t>100 м2 обрабатываемой поверхности</t>
  </si>
  <si>
    <t xml:space="preserve">
Огнезащитный материал с I группой огнезащитной эффективности по ГОСТ Р 53292, с параметрами, удовлетворяющими следующие требования: 
Материал применяется для огнезащиты наружных и внутренних деревянных конструкций жилых, производственных, административных зданий, а также для антисептирования с целью предохранения от деревоокрашивающих и плесневых грибков.
Огнебиозащитный материал на водной основе, предназначеный для эксплуатации в закрытых помещениях и на открытом воздухе при температуре от -60°С до +60°С. Не токсичный, не выделяющий вредных веществ при нагревании, не образующий токсичных соединений в присутствии других веществ и факторов.  (ср. расход 0,3 кг/м2)</t>
  </si>
  <si>
    <t>ПС 145 «Нахабино» - здание ОПУ-1 Инв.№0 031-11095</t>
  </si>
  <si>
    <t>м2 обрабатываемой поверхности</t>
  </si>
  <si>
    <t xml:space="preserve">
огнезащитный материал с I группой огнезащитной эффективности по ГОСТ Р 53292, с параметрами, удовлетворяющими следующие требования: 
Материал применяется для огнезащиты наружных и внутренних деревянных конструкций жилых, производственных, административных зданий, а также для антисептирования с целью предохранения от деревоокрашивающих и плесневых грибков.
Огнебиозащитный материал на водной основе, предназначеный для эксплуатации в закрытых помещениях и на открытом воздухе при температуре от -60°С до +60°С. Не токсичный, не выделяющий вредных веществ при нагревании, не образующий токсичных соединений в присутствии других веществ и факторов. (ср. расход 0,3 кг/м2)</t>
  </si>
  <si>
    <t>ПС №71"Поварово"- здание ОПУ Инв.№031-010206</t>
  </si>
  <si>
    <t>ПС №94 "Загорск"- здание линейного пункта Инв.№034-10335</t>
  </si>
  <si>
    <t>Итого</t>
  </si>
  <si>
    <t>Начальник отдела ПБ</t>
  </si>
  <si>
    <r>
      <rPr>
        <b/>
        <sz val="11"/>
        <rFont val="Times New Roman"/>
        <family val="1"/>
        <charset val="204"/>
      </rPr>
      <t xml:space="preserve">Посадка цветов (рассады) в цветники </t>
    </r>
    <r>
      <rPr>
        <sz val="11"/>
        <rFont val="Times New Roman"/>
        <family val="1"/>
        <charset val="204"/>
      </rPr>
      <t xml:space="preserve"> (выкопать лунки или бороздки нужной глубины; на дно посадочной ямы насыпать слой дренажа (щебень), а на него — плодородный грунт; разместить растение вертикально, расправляя корни; присыпать землёй, слегка уплотняя руками; обильно полить водой; оформить цветники с использованием мульчи коры.)</t>
    </r>
  </si>
  <si>
    <r>
      <rPr>
        <b/>
        <sz val="11"/>
        <rFont val="Times New Roman"/>
        <family val="1"/>
        <charset val="204"/>
      </rPr>
      <t xml:space="preserve">Посадка кустов </t>
    </r>
    <r>
      <rPr>
        <sz val="11"/>
        <rFont val="Times New Roman"/>
        <family val="1"/>
        <charset val="204"/>
      </rPr>
      <t xml:space="preserve"> (подготовить посадочные ямы; на дно уложите дренаж; подготовить саженцык посадке; установить саженец на холмик в центре ямы; расправить корни равномерно по сторонам; постепенно засыпать яму почвенной смесью и плодородным грунтом, слегка потряхивая саженец, чтобы заполнить пустоты; сформировать приствольный круг (валик земли по периметру ямы) для удержания воды; обильно полить водой; досыпате почву, если после полива она просела; замульчировать приствольный круг слоем 5–7 см; если куст высокий или место ветреное, подвязать его к колышку мягкой лентой или тканью.)</t>
    </r>
  </si>
  <si>
    <r>
      <rPr>
        <b/>
        <sz val="11"/>
        <rFont val="Times New Roman"/>
        <family val="1"/>
        <charset val="204"/>
      </rPr>
      <t xml:space="preserve">Подготовка учатска под посадку цветов </t>
    </r>
    <r>
      <rPr>
        <sz val="11"/>
        <rFont val="Times New Roman"/>
        <family val="1"/>
        <charset val="204"/>
      </rPr>
      <t>(перекопать, разрыхлить грунт; 
расчистить от мусора, остатков строительных материалов; использовать плодородный грунт;
мелкий органический мусор (опилки, стружки, листья) перемешать с растительным грунтом;
деревья и кустарники, пригодные для пересадки, выкопать для дальнейшего использования;
сохраняемую растительность (деревья, кустарники, газон) защитить от повреждений: огородить, обвязать стволы деревьев, связать кроны кустарников.)</t>
    </r>
  </si>
  <si>
    <r>
      <rPr>
        <b/>
        <sz val="11"/>
        <rFont val="Times New Roman"/>
        <family val="1"/>
        <charset val="204"/>
      </rPr>
      <t>Посадка цветов (рассады) в цветники</t>
    </r>
    <r>
      <rPr>
        <sz val="11"/>
        <rFont val="Times New Roman"/>
        <family val="1"/>
        <charset val="204"/>
      </rPr>
      <t xml:space="preserve"> (выкопать лунки или бороздки нужной глубины; на дно посадочной ямы насыпать слой дренажа (щебень), а на него — плодородный грунт; разместить растение вертикально, расправляя корни; присыпать землёй, слегка уплотняя руками; обильно полить водой; оформить цветники с использованием мульчи коры.)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</si>
</sst>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#\ ##0"/>
  </numFmts>
  <fonts count="15" x14ac:knownFonts="1">
    <font>
      <sz val="10"/>
      <name val="Arial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2" fillId="0" borderId="0"/>
    <xf numFmtId="0" fontId="13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4" fontId="1" fillId="0" borderId="0" xfId="0" applyNumberFormat="1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3" fillId="0" borderId="0" xfId="3" applyFont="1" applyAlignment="1">
      <alignment horizontal="center"/>
    </xf>
    <xf numFmtId="0" fontId="3" fillId="0" borderId="0" xfId="3" applyFont="1"/>
    <xf numFmtId="164" fontId="3" fillId="0" borderId="0" xfId="3" applyNumberFormat="1" applyFont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 shrinkToFit="1"/>
    </xf>
    <xf numFmtId="0" fontId="5" fillId="0" borderId="0" xfId="0" applyFont="1" applyFill="1" applyBorder="1" applyAlignment="1">
      <alignment horizont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164" fontId="5" fillId="0" borderId="0" xfId="0" applyNumberFormat="1" applyFont="1" applyFill="1" applyBorder="1" applyAlignment="1">
      <alignment horizontal="center" wrapText="1" shrinkToFi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/>
    <xf numFmtId="0" fontId="3" fillId="0" borderId="0" xfId="3" applyFont="1" applyFill="1" applyAlignment="1">
      <alignment horizontal="center" vertical="center"/>
    </xf>
    <xf numFmtId="0" fontId="3" fillId="0" borderId="0" xfId="3" applyFont="1" applyAlignment="1"/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0" xfId="0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9" fillId="0" borderId="0" xfId="3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A10" zoomScale="85" zoomScaleNormal="85" workbookViewId="0">
      <selection activeCell="E26" sqref="E26"/>
    </sheetView>
  </sheetViews>
  <sheetFormatPr defaultColWidth="9.140625" defaultRowHeight="12.75" x14ac:dyDescent="0.2"/>
  <cols>
    <col min="1" max="1" width="4.85546875" style="6" customWidth="1"/>
    <col min="2" max="2" width="85.5703125" style="7" customWidth="1"/>
    <col min="3" max="3" width="17.42578125" style="8" customWidth="1"/>
    <col min="4" max="4" width="9.5703125" style="46" customWidth="1"/>
    <col min="5" max="5" width="48.5703125" style="52" customWidth="1"/>
    <col min="6" max="6" width="9.140625" style="8" customWidth="1"/>
    <col min="7" max="7" width="10.140625" style="8" customWidth="1"/>
    <col min="8" max="16384" width="9.140625" style="7"/>
  </cols>
  <sheetData>
    <row r="1" spans="1:17" x14ac:dyDescent="0.2">
      <c r="E1" s="69" t="s">
        <v>0</v>
      </c>
      <c r="F1" s="69"/>
      <c r="G1" s="69"/>
    </row>
    <row r="2" spans="1:17" x14ac:dyDescent="0.2">
      <c r="A2" s="10"/>
      <c r="F2" s="11"/>
      <c r="G2" s="11"/>
    </row>
    <row r="3" spans="1:17" s="1" customFormat="1" ht="15.75" x14ac:dyDescent="0.25">
      <c r="A3" s="13"/>
      <c r="C3" s="14"/>
      <c r="D3" s="53"/>
      <c r="E3" s="70" t="s">
        <v>1</v>
      </c>
      <c r="F3" s="70"/>
      <c r="G3" s="70"/>
    </row>
    <row r="4" spans="1:17" s="1" customFormat="1" ht="44.25" customHeight="1" x14ac:dyDescent="0.25">
      <c r="A4" s="13"/>
      <c r="C4" s="14"/>
      <c r="D4" s="53"/>
      <c r="E4" s="71" t="s">
        <v>2</v>
      </c>
      <c r="F4" s="70"/>
      <c r="G4" s="70"/>
    </row>
    <row r="5" spans="1:17" s="1" customFormat="1" ht="15.75" x14ac:dyDescent="0.25">
      <c r="A5" s="15"/>
      <c r="B5" s="16"/>
      <c r="C5" s="16"/>
      <c r="D5" s="53"/>
      <c r="E5" s="72" t="s">
        <v>3</v>
      </c>
      <c r="F5" s="72"/>
      <c r="G5" s="72"/>
    </row>
    <row r="6" spans="1:17" s="1" customFormat="1" ht="15.75" x14ac:dyDescent="0.25">
      <c r="A6" s="15"/>
      <c r="B6" s="17"/>
      <c r="C6" s="16"/>
      <c r="D6" s="53"/>
      <c r="E6" s="70" t="s">
        <v>4</v>
      </c>
      <c r="F6" s="70"/>
      <c r="G6" s="70"/>
    </row>
    <row r="7" spans="1:17" s="1" customFormat="1" ht="15.75" x14ac:dyDescent="0.25">
      <c r="A7" s="13"/>
      <c r="C7" s="14"/>
      <c r="D7" s="53"/>
      <c r="E7" s="54"/>
      <c r="F7" s="14"/>
      <c r="G7" s="14"/>
    </row>
    <row r="8" spans="1:17" ht="18.75" x14ac:dyDescent="0.3">
      <c r="A8" s="73" t="s">
        <v>5</v>
      </c>
      <c r="B8" s="73"/>
      <c r="C8" s="73"/>
      <c r="D8" s="73"/>
      <c r="E8" s="73"/>
      <c r="F8" s="73"/>
      <c r="G8" s="73"/>
    </row>
    <row r="9" spans="1:17" ht="44.25" customHeight="1" x14ac:dyDescent="0.2">
      <c r="A9" s="74" t="s">
        <v>6</v>
      </c>
      <c r="B9" s="74"/>
      <c r="C9" s="74"/>
      <c r="D9" s="74"/>
      <c r="E9" s="74"/>
      <c r="F9" s="74"/>
      <c r="G9" s="74"/>
    </row>
    <row r="10" spans="1:17" ht="15.75" x14ac:dyDescent="0.2">
      <c r="A10" s="19"/>
      <c r="B10" s="20"/>
      <c r="C10" s="21"/>
      <c r="D10" s="55"/>
      <c r="E10" s="56"/>
      <c r="F10" s="21"/>
      <c r="G10" s="21"/>
    </row>
    <row r="11" spans="1:17" ht="31.5" x14ac:dyDescent="0.2">
      <c r="A11" s="24" t="s">
        <v>7</v>
      </c>
      <c r="B11" s="24" t="s">
        <v>8</v>
      </c>
      <c r="C11" s="57" t="s">
        <v>9</v>
      </c>
      <c r="D11" s="58" t="s">
        <v>10</v>
      </c>
      <c r="E11" s="24" t="s">
        <v>11</v>
      </c>
      <c r="F11" s="24" t="s">
        <v>9</v>
      </c>
      <c r="G11" s="24" t="s">
        <v>10</v>
      </c>
      <c r="P11" s="50"/>
    </row>
    <row r="12" spans="1:17" s="2" customFormat="1" ht="11.25" x14ac:dyDescent="0.2">
      <c r="A12" s="26">
        <v>1</v>
      </c>
      <c r="B12" s="27">
        <v>2</v>
      </c>
      <c r="C12" s="59">
        <v>3</v>
      </c>
      <c r="D12" s="27">
        <v>4</v>
      </c>
      <c r="E12" s="26">
        <v>5</v>
      </c>
      <c r="F12" s="26">
        <v>7</v>
      </c>
      <c r="G12" s="27">
        <v>8</v>
      </c>
    </row>
    <row r="13" spans="1:17" ht="16.5" x14ac:dyDescent="0.25">
      <c r="A13" s="75" t="s">
        <v>12</v>
      </c>
      <c r="B13" s="76"/>
      <c r="C13" s="76"/>
      <c r="D13" s="76"/>
      <c r="E13" s="76"/>
      <c r="F13" s="76"/>
      <c r="G13" s="77"/>
    </row>
    <row r="14" spans="1:17" s="51" customFormat="1" ht="109.5" customHeight="1" x14ac:dyDescent="0.2">
      <c r="A14" s="29">
        <v>1</v>
      </c>
      <c r="B14" s="30" t="s">
        <v>13</v>
      </c>
      <c r="C14" s="60" t="s">
        <v>14</v>
      </c>
      <c r="D14" s="61">
        <v>90</v>
      </c>
      <c r="E14" s="62"/>
      <c r="F14" s="31"/>
      <c r="G14" s="29"/>
      <c r="K14" s="63"/>
      <c r="L14" s="63"/>
      <c r="M14" s="63"/>
      <c r="N14" s="63"/>
      <c r="O14" s="63"/>
      <c r="P14" s="63"/>
      <c r="Q14" s="63"/>
    </row>
    <row r="15" spans="1:17" s="51" customFormat="1" ht="15" x14ac:dyDescent="0.2">
      <c r="A15" s="79">
        <v>2</v>
      </c>
      <c r="B15" s="82" t="s">
        <v>50</v>
      </c>
      <c r="C15" s="86" t="s">
        <v>15</v>
      </c>
      <c r="D15" s="89">
        <v>90</v>
      </c>
      <c r="E15" s="30" t="s">
        <v>16</v>
      </c>
      <c r="F15" s="31" t="s">
        <v>17</v>
      </c>
      <c r="G15" s="29">
        <v>183</v>
      </c>
      <c r="K15" s="63"/>
      <c r="L15" s="63"/>
      <c r="M15" s="63"/>
      <c r="N15" s="63"/>
      <c r="O15" s="63"/>
      <c r="P15" s="63"/>
      <c r="Q15" s="63"/>
    </row>
    <row r="16" spans="1:17" s="51" customFormat="1" ht="15" x14ac:dyDescent="0.2">
      <c r="A16" s="80"/>
      <c r="B16" s="83"/>
      <c r="C16" s="87"/>
      <c r="D16" s="90"/>
      <c r="E16" s="30" t="s">
        <v>18</v>
      </c>
      <c r="F16" s="31" t="s">
        <v>19</v>
      </c>
      <c r="G16" s="29">
        <f>D15*0.15</f>
        <v>13.5</v>
      </c>
      <c r="K16" s="63"/>
      <c r="L16" s="63"/>
      <c r="M16" s="63"/>
      <c r="N16" s="63"/>
      <c r="O16" s="63"/>
      <c r="P16" s="63"/>
      <c r="Q16" s="63"/>
    </row>
    <row r="17" spans="1:17" s="51" customFormat="1" ht="15" x14ac:dyDescent="0.2">
      <c r="A17" s="80"/>
      <c r="B17" s="83"/>
      <c r="C17" s="87"/>
      <c r="D17" s="90"/>
      <c r="E17" s="30" t="s">
        <v>20</v>
      </c>
      <c r="F17" s="31" t="s">
        <v>19</v>
      </c>
      <c r="G17" s="29">
        <f>D15*0.07</f>
        <v>6.3</v>
      </c>
      <c r="K17" s="63"/>
      <c r="L17" s="63"/>
      <c r="M17" s="63"/>
      <c r="N17" s="63"/>
      <c r="O17" s="63"/>
      <c r="P17" s="63"/>
      <c r="Q17" s="63"/>
    </row>
    <row r="18" spans="1:17" s="51" customFormat="1" ht="15" x14ac:dyDescent="0.2">
      <c r="A18" s="80"/>
      <c r="B18" s="83"/>
      <c r="C18" s="87"/>
      <c r="D18" s="90"/>
      <c r="E18" s="30" t="s">
        <v>21</v>
      </c>
      <c r="F18" s="31" t="s">
        <v>22</v>
      </c>
      <c r="G18" s="29">
        <f>D15*0.15</f>
        <v>13.5</v>
      </c>
      <c r="K18" s="63"/>
      <c r="L18" s="63"/>
      <c r="M18" s="63"/>
      <c r="N18" s="63"/>
      <c r="O18" s="63"/>
      <c r="P18" s="63"/>
      <c r="Q18" s="63"/>
    </row>
    <row r="19" spans="1:17" s="51" customFormat="1" ht="26.25" customHeight="1" x14ac:dyDescent="0.2">
      <c r="A19" s="79">
        <v>3</v>
      </c>
      <c r="B19" s="82" t="s">
        <v>51</v>
      </c>
      <c r="C19" s="86" t="s">
        <v>15</v>
      </c>
      <c r="D19" s="89">
        <v>70</v>
      </c>
      <c r="E19" s="64" t="s">
        <v>23</v>
      </c>
      <c r="F19" s="31" t="s">
        <v>17</v>
      </c>
      <c r="G19" s="29">
        <v>153</v>
      </c>
      <c r="K19" s="63"/>
      <c r="L19" s="63"/>
      <c r="M19" s="63"/>
      <c r="N19" s="63"/>
      <c r="O19" s="63"/>
      <c r="P19" s="63"/>
      <c r="Q19" s="63"/>
    </row>
    <row r="20" spans="1:17" s="51" customFormat="1" ht="26.25" customHeight="1" x14ac:dyDescent="0.2">
      <c r="A20" s="80"/>
      <c r="B20" s="83"/>
      <c r="C20" s="87"/>
      <c r="D20" s="90"/>
      <c r="E20" s="64" t="s">
        <v>18</v>
      </c>
      <c r="F20" s="31" t="s">
        <v>19</v>
      </c>
      <c r="G20" s="29">
        <f>D19*0.15</f>
        <v>10.5</v>
      </c>
      <c r="K20" s="63"/>
      <c r="L20" s="63"/>
      <c r="M20" s="63"/>
      <c r="N20" s="63"/>
      <c r="O20" s="63"/>
      <c r="P20" s="63"/>
      <c r="Q20" s="63"/>
    </row>
    <row r="21" spans="1:17" s="51" customFormat="1" ht="26.25" customHeight="1" x14ac:dyDescent="0.2">
      <c r="A21" s="80"/>
      <c r="B21" s="83"/>
      <c r="C21" s="87"/>
      <c r="D21" s="90"/>
      <c r="E21" s="64" t="s">
        <v>21</v>
      </c>
      <c r="F21" s="31" t="s">
        <v>22</v>
      </c>
      <c r="G21" s="29">
        <f>D19*0.15</f>
        <v>10.5</v>
      </c>
      <c r="K21" s="63"/>
      <c r="L21" s="63"/>
      <c r="M21" s="63"/>
      <c r="N21" s="63"/>
      <c r="O21" s="63"/>
      <c r="P21" s="63"/>
      <c r="Q21" s="63"/>
    </row>
    <row r="22" spans="1:17" s="51" customFormat="1" ht="26.25" customHeight="1" x14ac:dyDescent="0.2">
      <c r="A22" s="81"/>
      <c r="B22" s="84"/>
      <c r="C22" s="88"/>
      <c r="D22" s="88"/>
      <c r="E22" s="30" t="s">
        <v>20</v>
      </c>
      <c r="F22" s="31" t="s">
        <v>19</v>
      </c>
      <c r="G22" s="29">
        <f>D19*0.07</f>
        <v>4.9000000000000004</v>
      </c>
      <c r="K22" s="63"/>
      <c r="L22" s="63"/>
      <c r="M22" s="63"/>
      <c r="N22" s="63"/>
      <c r="O22" s="63"/>
      <c r="P22" s="63"/>
      <c r="Q22" s="63"/>
    </row>
    <row r="23" spans="1:17" s="51" customFormat="1" ht="16.5" customHeight="1" x14ac:dyDescent="0.2">
      <c r="A23" s="79">
        <v>4</v>
      </c>
      <c r="B23" s="85" t="s">
        <v>24</v>
      </c>
      <c r="C23" s="86" t="s">
        <v>15</v>
      </c>
      <c r="D23" s="89">
        <v>30</v>
      </c>
      <c r="E23" s="64" t="s">
        <v>25</v>
      </c>
      <c r="F23" s="31" t="s">
        <v>26</v>
      </c>
      <c r="G23" s="29">
        <f>20*D23/1000</f>
        <v>0.6</v>
      </c>
      <c r="K23" s="63"/>
      <c r="L23" s="63"/>
      <c r="M23" s="63"/>
      <c r="N23" s="63"/>
      <c r="O23" s="63"/>
      <c r="P23" s="63"/>
      <c r="Q23" s="63"/>
    </row>
    <row r="24" spans="1:17" s="51" customFormat="1" ht="16.5" customHeight="1" x14ac:dyDescent="0.2">
      <c r="A24" s="80"/>
      <c r="B24" s="83"/>
      <c r="C24" s="87"/>
      <c r="D24" s="90"/>
      <c r="E24" s="64" t="s">
        <v>18</v>
      </c>
      <c r="F24" s="31" t="s">
        <v>19</v>
      </c>
      <c r="G24" s="29">
        <f>D23*0.15</f>
        <v>4.5</v>
      </c>
      <c r="K24" s="63"/>
      <c r="L24" s="63"/>
      <c r="M24" s="63"/>
      <c r="N24" s="63"/>
      <c r="O24" s="63"/>
      <c r="P24" s="63"/>
      <c r="Q24" s="63"/>
    </row>
    <row r="25" spans="1:17" s="51" customFormat="1" ht="16.5" customHeight="1" x14ac:dyDescent="0.2">
      <c r="A25" s="81"/>
      <c r="B25" s="84"/>
      <c r="C25" s="88"/>
      <c r="D25" s="88"/>
      <c r="E25" s="30" t="s">
        <v>21</v>
      </c>
      <c r="F25" s="31" t="s">
        <v>22</v>
      </c>
      <c r="G25" s="29">
        <f>D23*0.15</f>
        <v>4.5</v>
      </c>
      <c r="K25" s="63"/>
      <c r="L25" s="63"/>
      <c r="M25" s="63"/>
      <c r="N25" s="63"/>
      <c r="O25" s="63"/>
      <c r="P25" s="63"/>
      <c r="Q25" s="63"/>
    </row>
    <row r="26" spans="1:17" s="51" customFormat="1" ht="135" x14ac:dyDescent="0.2">
      <c r="A26" s="65"/>
      <c r="B26" s="68" t="s">
        <v>27</v>
      </c>
      <c r="C26" s="66" t="s">
        <v>15</v>
      </c>
      <c r="D26" s="67">
        <v>160</v>
      </c>
      <c r="E26" s="32" t="s">
        <v>28</v>
      </c>
      <c r="F26" s="31" t="s">
        <v>26</v>
      </c>
      <c r="G26" s="29">
        <f>5*D26*2/1000</f>
        <v>1.6</v>
      </c>
      <c r="K26" s="63"/>
      <c r="L26" s="63"/>
      <c r="M26" s="63"/>
      <c r="N26" s="63"/>
      <c r="O26" s="63"/>
      <c r="P26" s="63"/>
      <c r="Q26" s="63"/>
    </row>
    <row r="27" spans="1:17" s="5" customFormat="1" ht="40.5" customHeight="1" x14ac:dyDescent="0.25">
      <c r="A27" s="75" t="s">
        <v>29</v>
      </c>
      <c r="B27" s="76"/>
      <c r="C27" s="76"/>
      <c r="D27" s="76"/>
      <c r="E27" s="76"/>
      <c r="F27" s="76"/>
      <c r="G27" s="77"/>
    </row>
    <row r="28" spans="1:17" s="51" customFormat="1" ht="96.75" customHeight="1" x14ac:dyDescent="0.2">
      <c r="A28" s="29">
        <v>1</v>
      </c>
      <c r="B28" s="30" t="s">
        <v>52</v>
      </c>
      <c r="C28" s="60" t="s">
        <v>14</v>
      </c>
      <c r="D28" s="61">
        <v>70</v>
      </c>
      <c r="E28" s="62"/>
      <c r="F28" s="31"/>
      <c r="G28" s="29"/>
      <c r="K28" s="63"/>
      <c r="L28" s="63"/>
      <c r="M28" s="63"/>
      <c r="N28" s="63"/>
      <c r="O28" s="63"/>
      <c r="P28" s="63"/>
      <c r="Q28" s="63"/>
    </row>
    <row r="29" spans="1:17" s="51" customFormat="1" ht="17.25" customHeight="1" x14ac:dyDescent="0.2">
      <c r="A29" s="79">
        <v>2</v>
      </c>
      <c r="B29" s="82" t="s">
        <v>53</v>
      </c>
      <c r="C29" s="86" t="s">
        <v>15</v>
      </c>
      <c r="D29" s="89">
        <v>70</v>
      </c>
      <c r="E29" s="30" t="s">
        <v>16</v>
      </c>
      <c r="F29" s="31" t="s">
        <v>17</v>
      </c>
      <c r="G29" s="29">
        <v>183</v>
      </c>
      <c r="K29" s="63"/>
      <c r="L29" s="63"/>
      <c r="M29" s="63"/>
      <c r="N29" s="63"/>
      <c r="O29" s="63"/>
      <c r="P29" s="63"/>
      <c r="Q29" s="63"/>
    </row>
    <row r="30" spans="1:17" s="51" customFormat="1" ht="17.25" customHeight="1" x14ac:dyDescent="0.2">
      <c r="A30" s="80"/>
      <c r="B30" s="83"/>
      <c r="C30" s="87"/>
      <c r="D30" s="90"/>
      <c r="E30" s="30" t="s">
        <v>18</v>
      </c>
      <c r="F30" s="31" t="s">
        <v>19</v>
      </c>
      <c r="G30" s="29">
        <f>D29*0.15</f>
        <v>10.5</v>
      </c>
      <c r="K30" s="63"/>
      <c r="L30" s="63"/>
      <c r="M30" s="63"/>
      <c r="N30" s="63"/>
      <c r="O30" s="63"/>
      <c r="P30" s="63"/>
      <c r="Q30" s="63"/>
    </row>
    <row r="31" spans="1:17" s="51" customFormat="1" ht="17.25" customHeight="1" x14ac:dyDescent="0.2">
      <c r="A31" s="80"/>
      <c r="B31" s="83"/>
      <c r="C31" s="87"/>
      <c r="D31" s="90"/>
      <c r="E31" s="30" t="s">
        <v>20</v>
      </c>
      <c r="F31" s="31" t="s">
        <v>19</v>
      </c>
      <c r="G31" s="29">
        <f>D29*0.07</f>
        <v>4.9000000000000004</v>
      </c>
      <c r="K31" s="63"/>
      <c r="L31" s="63"/>
      <c r="M31" s="63"/>
      <c r="N31" s="63"/>
      <c r="O31" s="63"/>
      <c r="P31" s="63"/>
      <c r="Q31" s="63"/>
    </row>
    <row r="32" spans="1:17" s="51" customFormat="1" ht="17.25" customHeight="1" x14ac:dyDescent="0.2">
      <c r="A32" s="80"/>
      <c r="B32" s="83"/>
      <c r="C32" s="87"/>
      <c r="D32" s="90"/>
      <c r="E32" s="30" t="s">
        <v>21</v>
      </c>
      <c r="F32" s="31" t="s">
        <v>22</v>
      </c>
      <c r="G32" s="29">
        <f>D29*0.15</f>
        <v>10.5</v>
      </c>
      <c r="K32" s="63"/>
      <c r="L32" s="63"/>
      <c r="M32" s="63"/>
      <c r="N32" s="63"/>
      <c r="O32" s="63"/>
      <c r="P32" s="63"/>
      <c r="Q32" s="63"/>
    </row>
    <row r="33" spans="1:17" s="51" customFormat="1" ht="28.5" customHeight="1" x14ac:dyDescent="0.2">
      <c r="A33" s="79">
        <v>3</v>
      </c>
      <c r="B33" s="82" t="s">
        <v>51</v>
      </c>
      <c r="C33" s="86" t="s">
        <v>15</v>
      </c>
      <c r="D33" s="89">
        <v>70</v>
      </c>
      <c r="E33" s="64" t="s">
        <v>23</v>
      </c>
      <c r="F33" s="31" t="s">
        <v>17</v>
      </c>
      <c r="G33" s="29">
        <v>153</v>
      </c>
      <c r="K33" s="63"/>
      <c r="L33" s="63"/>
      <c r="M33" s="63"/>
      <c r="N33" s="63"/>
      <c r="O33" s="63"/>
      <c r="P33" s="63"/>
      <c r="Q33" s="63"/>
    </row>
    <row r="34" spans="1:17" s="51" customFormat="1" ht="28.5" customHeight="1" x14ac:dyDescent="0.2">
      <c r="A34" s="80"/>
      <c r="B34" s="83"/>
      <c r="C34" s="87"/>
      <c r="D34" s="90"/>
      <c r="E34" s="64" t="s">
        <v>18</v>
      </c>
      <c r="F34" s="31" t="s">
        <v>19</v>
      </c>
      <c r="G34" s="29">
        <f>D33*0.15</f>
        <v>10.5</v>
      </c>
      <c r="K34" s="63"/>
      <c r="L34" s="63"/>
      <c r="M34" s="63"/>
      <c r="N34" s="63"/>
      <c r="O34" s="63"/>
      <c r="P34" s="63"/>
      <c r="Q34" s="63"/>
    </row>
    <row r="35" spans="1:17" s="51" customFormat="1" ht="28.5" customHeight="1" x14ac:dyDescent="0.2">
      <c r="A35" s="80"/>
      <c r="B35" s="83"/>
      <c r="C35" s="87"/>
      <c r="D35" s="90"/>
      <c r="E35" s="64" t="s">
        <v>21</v>
      </c>
      <c r="F35" s="31" t="s">
        <v>22</v>
      </c>
      <c r="G35" s="29">
        <f>D33*0.15</f>
        <v>10.5</v>
      </c>
      <c r="K35" s="63"/>
      <c r="L35" s="63"/>
      <c r="M35" s="63"/>
      <c r="N35" s="63"/>
      <c r="O35" s="63"/>
      <c r="P35" s="63"/>
      <c r="Q35" s="63"/>
    </row>
    <row r="36" spans="1:17" s="51" customFormat="1" ht="28.5" customHeight="1" x14ac:dyDescent="0.2">
      <c r="A36" s="81"/>
      <c r="B36" s="84"/>
      <c r="C36" s="88"/>
      <c r="D36" s="88"/>
      <c r="E36" s="30" t="s">
        <v>20</v>
      </c>
      <c r="F36" s="31" t="s">
        <v>19</v>
      </c>
      <c r="G36" s="29">
        <f>D33*0.07</f>
        <v>4.9000000000000004</v>
      </c>
      <c r="K36" s="63"/>
      <c r="L36" s="63"/>
      <c r="M36" s="63"/>
      <c r="N36" s="63"/>
      <c r="O36" s="63"/>
      <c r="P36" s="63"/>
      <c r="Q36" s="63"/>
    </row>
    <row r="37" spans="1:17" s="51" customFormat="1" ht="15" x14ac:dyDescent="0.2">
      <c r="A37" s="79">
        <v>4</v>
      </c>
      <c r="B37" s="85" t="s">
        <v>24</v>
      </c>
      <c r="C37" s="86" t="s">
        <v>15</v>
      </c>
      <c r="D37" s="89">
        <v>30</v>
      </c>
      <c r="E37" s="64" t="s">
        <v>25</v>
      </c>
      <c r="F37" s="31" t="s">
        <v>26</v>
      </c>
      <c r="G37" s="29">
        <f>20*D37/1000</f>
        <v>0.6</v>
      </c>
      <c r="K37" s="63"/>
      <c r="L37" s="63"/>
      <c r="M37" s="63"/>
      <c r="N37" s="63"/>
      <c r="O37" s="63"/>
      <c r="P37" s="63"/>
      <c r="Q37" s="63"/>
    </row>
    <row r="38" spans="1:17" s="51" customFormat="1" ht="15" x14ac:dyDescent="0.2">
      <c r="A38" s="80"/>
      <c r="B38" s="83"/>
      <c r="C38" s="87"/>
      <c r="D38" s="90"/>
      <c r="E38" s="64" t="s">
        <v>18</v>
      </c>
      <c r="F38" s="31" t="s">
        <v>19</v>
      </c>
      <c r="G38" s="29">
        <f>D37*0.15</f>
        <v>4.5</v>
      </c>
      <c r="K38" s="63"/>
      <c r="L38" s="63"/>
      <c r="M38" s="63"/>
      <c r="N38" s="63"/>
      <c r="O38" s="63"/>
      <c r="P38" s="63"/>
      <c r="Q38" s="63"/>
    </row>
    <row r="39" spans="1:17" s="51" customFormat="1" ht="15" x14ac:dyDescent="0.2">
      <c r="A39" s="81"/>
      <c r="B39" s="84"/>
      <c r="C39" s="88"/>
      <c r="D39" s="88"/>
      <c r="E39" s="30" t="s">
        <v>21</v>
      </c>
      <c r="F39" s="31" t="s">
        <v>22</v>
      </c>
      <c r="G39" s="29">
        <f>D37*0.15</f>
        <v>4.5</v>
      </c>
      <c r="K39" s="63"/>
      <c r="L39" s="63"/>
      <c r="M39" s="63"/>
      <c r="N39" s="63"/>
      <c r="O39" s="63"/>
      <c r="P39" s="63"/>
      <c r="Q39" s="63"/>
    </row>
    <row r="40" spans="1:17" s="51" customFormat="1" ht="135" x14ac:dyDescent="0.2">
      <c r="A40" s="65"/>
      <c r="B40" s="68" t="s">
        <v>27</v>
      </c>
      <c r="C40" s="66" t="s">
        <v>15</v>
      </c>
      <c r="D40" s="67">
        <v>70</v>
      </c>
      <c r="E40" s="32" t="s">
        <v>28</v>
      </c>
      <c r="F40" s="31" t="s">
        <v>26</v>
      </c>
      <c r="G40" s="29">
        <f>5*D40*2/1000</f>
        <v>0.7</v>
      </c>
      <c r="K40" s="63"/>
      <c r="L40" s="63"/>
      <c r="M40" s="63"/>
      <c r="N40" s="63"/>
      <c r="O40" s="63"/>
      <c r="P40" s="63"/>
      <c r="Q40" s="63"/>
    </row>
    <row r="43" spans="1:17" x14ac:dyDescent="0.2">
      <c r="B43" s="78" t="s">
        <v>30</v>
      </c>
      <c r="C43" s="78"/>
      <c r="D43" s="78"/>
      <c r="E43" s="78"/>
      <c r="F43" s="78"/>
      <c r="G43" s="78"/>
    </row>
  </sheetData>
  <mergeCells count="34">
    <mergeCell ref="D37:D39"/>
    <mergeCell ref="D15:D18"/>
    <mergeCell ref="D19:D22"/>
    <mergeCell ref="D23:D25"/>
    <mergeCell ref="D29:D32"/>
    <mergeCell ref="D33:D36"/>
    <mergeCell ref="B37:B39"/>
    <mergeCell ref="C15:C18"/>
    <mergeCell ref="C19:C22"/>
    <mergeCell ref="C23:C25"/>
    <mergeCell ref="C29:C32"/>
    <mergeCell ref="C33:C36"/>
    <mergeCell ref="C37:C39"/>
    <mergeCell ref="A8:G8"/>
    <mergeCell ref="A9:G9"/>
    <mergeCell ref="A13:G13"/>
    <mergeCell ref="A27:G27"/>
    <mergeCell ref="B43:G43"/>
    <mergeCell ref="A15:A18"/>
    <mergeCell ref="A19:A22"/>
    <mergeCell ref="A23:A25"/>
    <mergeCell ref="A29:A32"/>
    <mergeCell ref="A33:A36"/>
    <mergeCell ref="A37:A39"/>
    <mergeCell ref="B15:B18"/>
    <mergeCell ref="B19:B22"/>
    <mergeCell ref="B23:B25"/>
    <mergeCell ref="B29:B32"/>
    <mergeCell ref="B33:B36"/>
    <mergeCell ref="E1:G1"/>
    <mergeCell ref="E3:G3"/>
    <mergeCell ref="E4:G4"/>
    <mergeCell ref="E5:G5"/>
    <mergeCell ref="E6:G6"/>
  </mergeCells>
  <pageMargins left="0.70866141732283505" right="0.70866141732283505" top="0.74803149606299202" bottom="0.74803149606299202" header="0.31496062992126" footer="0.31496062992126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0" zoomScale="75" zoomScaleNormal="75" workbookViewId="0">
      <selection activeCell="A22" sqref="A22:XFD23"/>
    </sheetView>
  </sheetViews>
  <sheetFormatPr defaultColWidth="9.140625" defaultRowHeight="12.75" x14ac:dyDescent="0.2"/>
  <cols>
    <col min="1" max="1" width="6.7109375" style="6" customWidth="1"/>
    <col min="2" max="2" width="17.5703125" style="6" customWidth="1"/>
    <col min="3" max="3" width="38.140625" style="7" customWidth="1"/>
    <col min="4" max="4" width="18.140625" style="8" customWidth="1"/>
    <col min="5" max="5" width="15.7109375" style="6" customWidth="1"/>
    <col min="6" max="6" width="80.85546875" style="7" customWidth="1"/>
    <col min="7" max="7" width="8.85546875" style="8" customWidth="1"/>
    <col min="8" max="8" width="13.85546875" style="8" customWidth="1"/>
    <col min="9" max="9" width="15.42578125" style="9" customWidth="1"/>
    <col min="10" max="16384" width="9.140625" style="7"/>
  </cols>
  <sheetData>
    <row r="1" spans="1:9" x14ac:dyDescent="0.2">
      <c r="A1" s="10"/>
      <c r="B1" s="10"/>
      <c r="F1" s="69" t="s">
        <v>0</v>
      </c>
      <c r="G1" s="69"/>
      <c r="H1" s="69"/>
      <c r="I1" s="69"/>
    </row>
    <row r="2" spans="1:9" x14ac:dyDescent="0.2">
      <c r="A2" s="10"/>
      <c r="B2" s="10"/>
      <c r="F2" s="11"/>
      <c r="G2" s="11"/>
      <c r="H2" s="11"/>
      <c r="I2" s="12"/>
    </row>
    <row r="3" spans="1:9" s="1" customFormat="1" ht="15.75" x14ac:dyDescent="0.25">
      <c r="A3" s="13"/>
      <c r="B3" s="13"/>
      <c r="D3" s="14"/>
      <c r="E3" s="13"/>
      <c r="F3" s="91" t="s">
        <v>31</v>
      </c>
      <c r="G3" s="91"/>
      <c r="H3" s="91"/>
      <c r="I3" s="91"/>
    </row>
    <row r="4" spans="1:9" s="1" customFormat="1" ht="15.75" x14ac:dyDescent="0.25">
      <c r="A4" s="13"/>
      <c r="B4" s="13"/>
      <c r="D4" s="14"/>
      <c r="E4" s="13"/>
      <c r="F4" s="70" t="s">
        <v>32</v>
      </c>
      <c r="G4" s="70"/>
      <c r="H4" s="70"/>
      <c r="I4" s="70"/>
    </row>
    <row r="5" spans="1:9" s="1" customFormat="1" ht="15.75" x14ac:dyDescent="0.25">
      <c r="A5" s="13"/>
      <c r="B5" s="13"/>
      <c r="D5" s="14"/>
      <c r="E5" s="13"/>
      <c r="F5" s="70" t="s">
        <v>33</v>
      </c>
      <c r="G5" s="70"/>
      <c r="H5" s="70"/>
      <c r="I5" s="70"/>
    </row>
    <row r="6" spans="1:9" s="1" customFormat="1" ht="15.75" x14ac:dyDescent="0.25">
      <c r="A6" s="15"/>
      <c r="B6" s="15"/>
      <c r="C6" s="16"/>
      <c r="D6" s="16"/>
      <c r="E6" s="13"/>
      <c r="F6" s="72" t="s">
        <v>34</v>
      </c>
      <c r="G6" s="72"/>
      <c r="H6" s="72"/>
      <c r="I6" s="72"/>
    </row>
    <row r="7" spans="1:9" s="1" customFormat="1" ht="15.75" x14ac:dyDescent="0.25">
      <c r="A7" s="15"/>
      <c r="B7" s="15"/>
      <c r="C7" s="17"/>
      <c r="D7" s="16"/>
      <c r="E7" s="13"/>
      <c r="F7" s="70" t="s">
        <v>35</v>
      </c>
      <c r="G7" s="70"/>
      <c r="H7" s="70"/>
      <c r="I7" s="70"/>
    </row>
    <row r="8" spans="1:9" s="1" customFormat="1" ht="15.75" x14ac:dyDescent="0.25">
      <c r="A8" s="13"/>
      <c r="B8" s="13"/>
      <c r="D8" s="14"/>
      <c r="E8" s="13"/>
      <c r="G8" s="14"/>
      <c r="H8" s="14"/>
      <c r="I8" s="18"/>
    </row>
    <row r="9" spans="1:9" ht="18.75" x14ac:dyDescent="0.3">
      <c r="A9" s="73" t="s">
        <v>36</v>
      </c>
      <c r="B9" s="73"/>
      <c r="C9" s="73"/>
      <c r="D9" s="73"/>
      <c r="E9" s="73"/>
      <c r="F9" s="73"/>
      <c r="G9" s="73"/>
      <c r="H9" s="73"/>
      <c r="I9" s="73"/>
    </row>
    <row r="10" spans="1:9" ht="44.25" customHeight="1" x14ac:dyDescent="0.2">
      <c r="A10" s="94" t="s">
        <v>37</v>
      </c>
      <c r="B10" s="94"/>
      <c r="C10" s="94"/>
      <c r="D10" s="94"/>
      <c r="E10" s="94"/>
      <c r="F10" s="94"/>
      <c r="G10" s="94"/>
      <c r="H10" s="94"/>
      <c r="I10" s="94"/>
    </row>
    <row r="11" spans="1:9" ht="15.75" x14ac:dyDescent="0.2">
      <c r="A11" s="19"/>
      <c r="B11" s="19"/>
      <c r="C11" s="20"/>
      <c r="D11" s="21"/>
      <c r="E11" s="19"/>
      <c r="F11" s="22"/>
      <c r="G11" s="21"/>
      <c r="H11" s="21"/>
      <c r="I11" s="23"/>
    </row>
    <row r="12" spans="1:9" ht="47.25" x14ac:dyDescent="0.2">
      <c r="A12" s="24" t="s">
        <v>7</v>
      </c>
      <c r="B12" s="24"/>
      <c r="C12" s="24" t="s">
        <v>8</v>
      </c>
      <c r="D12" s="24" t="s">
        <v>9</v>
      </c>
      <c r="E12" s="24" t="s">
        <v>10</v>
      </c>
      <c r="F12" s="24" t="s">
        <v>11</v>
      </c>
      <c r="G12" s="24" t="s">
        <v>38</v>
      </c>
      <c r="H12" s="24" t="s">
        <v>9</v>
      </c>
      <c r="I12" s="25" t="s">
        <v>10</v>
      </c>
    </row>
    <row r="13" spans="1:9" s="2" customFormat="1" ht="11.25" x14ac:dyDescent="0.2">
      <c r="A13" s="26">
        <v>1</v>
      </c>
      <c r="B13" s="26"/>
      <c r="C13" s="27">
        <v>2</v>
      </c>
      <c r="D13" s="27">
        <v>3</v>
      </c>
      <c r="E13" s="27">
        <v>4</v>
      </c>
      <c r="F13" s="27">
        <v>5</v>
      </c>
      <c r="G13" s="27">
        <v>6</v>
      </c>
      <c r="H13" s="27">
        <v>7</v>
      </c>
      <c r="I13" s="28">
        <v>8</v>
      </c>
    </row>
    <row r="14" spans="1:9" ht="16.5" x14ac:dyDescent="0.25">
      <c r="A14" s="92" t="s">
        <v>39</v>
      </c>
      <c r="B14" s="92"/>
      <c r="C14" s="92"/>
      <c r="D14" s="92"/>
      <c r="E14" s="92"/>
      <c r="F14" s="92"/>
      <c r="G14" s="92"/>
      <c r="H14" s="93"/>
      <c r="I14" s="93"/>
    </row>
    <row r="15" spans="1:9" s="3" customFormat="1" ht="188.25" customHeight="1" x14ac:dyDescent="0.2">
      <c r="A15" s="29">
        <v>1</v>
      </c>
      <c r="B15" s="29"/>
      <c r="C15" s="30" t="s">
        <v>40</v>
      </c>
      <c r="D15" s="31" t="s">
        <v>41</v>
      </c>
      <c r="E15" s="29">
        <v>2590</v>
      </c>
      <c r="F15" s="32" t="s">
        <v>42</v>
      </c>
      <c r="G15" s="31">
        <v>0.3</v>
      </c>
      <c r="H15" s="31" t="s">
        <v>26</v>
      </c>
      <c r="I15" s="33">
        <f>E15*G15</f>
        <v>777</v>
      </c>
    </row>
    <row r="16" spans="1:9" ht="16.5" x14ac:dyDescent="0.25">
      <c r="A16" s="92" t="s">
        <v>43</v>
      </c>
      <c r="B16" s="92"/>
      <c r="C16" s="92"/>
      <c r="D16" s="92"/>
      <c r="E16" s="92"/>
      <c r="F16" s="92"/>
      <c r="G16" s="92"/>
      <c r="H16" s="93"/>
      <c r="I16" s="93"/>
    </row>
    <row r="17" spans="1:11" s="3" customFormat="1" ht="180" x14ac:dyDescent="0.2">
      <c r="A17" s="29">
        <v>2</v>
      </c>
      <c r="B17" s="29"/>
      <c r="C17" s="30" t="s">
        <v>40</v>
      </c>
      <c r="D17" s="31" t="s">
        <v>44</v>
      </c>
      <c r="E17" s="29">
        <v>2018.9</v>
      </c>
      <c r="F17" s="32" t="s">
        <v>45</v>
      </c>
      <c r="G17" s="31">
        <v>0.3</v>
      </c>
      <c r="H17" s="31" t="s">
        <v>26</v>
      </c>
      <c r="I17" s="33">
        <f>E17*G17</f>
        <v>605.66999999999996</v>
      </c>
    </row>
    <row r="18" spans="1:11" ht="16.5" customHeight="1" x14ac:dyDescent="0.25">
      <c r="A18" s="92" t="s">
        <v>43</v>
      </c>
      <c r="B18" s="92"/>
      <c r="C18" s="92"/>
      <c r="D18" s="92"/>
      <c r="E18" s="92"/>
      <c r="F18" s="92"/>
      <c r="G18" s="92"/>
      <c r="H18" s="93"/>
      <c r="I18" s="93"/>
    </row>
    <row r="19" spans="1:11" ht="181.5" customHeight="1" x14ac:dyDescent="0.2">
      <c r="A19" s="29">
        <v>3</v>
      </c>
      <c r="B19" s="29"/>
      <c r="C19" s="30" t="s">
        <v>40</v>
      </c>
      <c r="D19" s="31" t="s">
        <v>44</v>
      </c>
      <c r="E19" s="29">
        <v>685.3</v>
      </c>
      <c r="F19" s="32" t="s">
        <v>45</v>
      </c>
      <c r="G19" s="31">
        <v>0.3</v>
      </c>
      <c r="H19" s="31" t="s">
        <v>26</v>
      </c>
      <c r="I19" s="33">
        <f>E19*G19</f>
        <v>205.59</v>
      </c>
    </row>
    <row r="20" spans="1:11" ht="16.5" customHeight="1" x14ac:dyDescent="0.25">
      <c r="A20" s="92" t="s">
        <v>46</v>
      </c>
      <c r="B20" s="92"/>
      <c r="C20" s="92"/>
      <c r="D20" s="92"/>
      <c r="E20" s="92"/>
      <c r="F20" s="92"/>
      <c r="G20" s="92"/>
      <c r="H20" s="93"/>
      <c r="I20" s="93"/>
    </row>
    <row r="21" spans="1:11" ht="193.5" customHeight="1" x14ac:dyDescent="0.2">
      <c r="A21" s="29">
        <v>4</v>
      </c>
      <c r="B21" s="29"/>
      <c r="C21" s="30" t="s">
        <v>40</v>
      </c>
      <c r="D21" s="31" t="s">
        <v>44</v>
      </c>
      <c r="E21" s="29">
        <v>2069.6999999999998</v>
      </c>
      <c r="F21" s="32" t="s">
        <v>45</v>
      </c>
      <c r="G21" s="31">
        <v>0.3</v>
      </c>
      <c r="H21" s="31" t="s">
        <v>26</v>
      </c>
      <c r="I21" s="33">
        <f>E21*G21</f>
        <v>620.91</v>
      </c>
      <c r="J21" s="34"/>
    </row>
    <row r="22" spans="1:11" ht="25.5" customHeight="1" x14ac:dyDescent="0.25">
      <c r="A22" s="92" t="s">
        <v>47</v>
      </c>
      <c r="B22" s="92"/>
      <c r="C22" s="92"/>
      <c r="D22" s="92"/>
      <c r="E22" s="92"/>
      <c r="F22" s="92"/>
      <c r="G22" s="92"/>
      <c r="H22" s="93"/>
      <c r="I22" s="93"/>
    </row>
    <row r="23" spans="1:11" ht="193.5" customHeight="1" x14ac:dyDescent="0.2">
      <c r="A23" s="29">
        <v>5</v>
      </c>
      <c r="B23" s="29"/>
      <c r="C23" s="30" t="s">
        <v>40</v>
      </c>
      <c r="D23" s="31" t="s">
        <v>44</v>
      </c>
      <c r="E23" s="29">
        <v>500</v>
      </c>
      <c r="F23" s="32" t="s">
        <v>45</v>
      </c>
      <c r="G23" s="31">
        <v>0.3</v>
      </c>
      <c r="H23" s="31" t="s">
        <v>26</v>
      </c>
      <c r="I23" s="33">
        <f>E23*G23</f>
        <v>150</v>
      </c>
      <c r="J23" s="34"/>
    </row>
    <row r="24" spans="1:11" s="4" customFormat="1" ht="53.25" customHeight="1" x14ac:dyDescent="0.2">
      <c r="A24" s="35"/>
      <c r="B24" s="35"/>
      <c r="C24" s="36" t="s">
        <v>48</v>
      </c>
      <c r="D24" s="37" t="s">
        <v>15</v>
      </c>
      <c r="E24" s="36">
        <f>E15+E17+E19+E21+E23</f>
        <v>7863.9</v>
      </c>
      <c r="F24" s="36"/>
      <c r="G24" s="36"/>
      <c r="H24" s="36" t="s">
        <v>26</v>
      </c>
      <c r="I24" s="36">
        <f>I15+I17+I19+I21+I23</f>
        <v>2359.17</v>
      </c>
      <c r="J24" s="4">
        <f>I24/E24</f>
        <v>0.3</v>
      </c>
    </row>
    <row r="25" spans="1:11" ht="32.25" customHeight="1" x14ac:dyDescent="0.25">
      <c r="A25" s="38"/>
      <c r="B25" s="38"/>
      <c r="C25" s="39"/>
      <c r="D25" s="40"/>
      <c r="E25" s="41"/>
      <c r="F25" s="39"/>
      <c r="G25" s="40"/>
      <c r="H25" s="40"/>
      <c r="I25" s="42"/>
    </row>
    <row r="26" spans="1:11" s="5" customFormat="1" ht="45.75" customHeight="1" x14ac:dyDescent="0.25">
      <c r="A26" s="43"/>
      <c r="B26" s="43"/>
      <c r="C26" s="44" t="s">
        <v>49</v>
      </c>
      <c r="D26" s="45"/>
      <c r="E26" s="46"/>
      <c r="F26" s="47"/>
      <c r="G26" s="45"/>
      <c r="H26" s="45"/>
      <c r="I26" s="48"/>
      <c r="J26" s="7"/>
      <c r="K26" s="49"/>
    </row>
    <row r="27" spans="1:11" s="5" customFormat="1" ht="40.5" customHeight="1" x14ac:dyDescent="0.25">
      <c r="A27" s="43"/>
      <c r="B27" s="43"/>
      <c r="C27" s="44"/>
      <c r="D27" s="45"/>
      <c r="E27" s="46"/>
      <c r="F27" s="50"/>
      <c r="G27" s="45"/>
      <c r="H27" s="45"/>
      <c r="I27" s="48"/>
      <c r="J27" s="7"/>
      <c r="K27" s="7"/>
    </row>
  </sheetData>
  <mergeCells count="13">
    <mergeCell ref="A18:I18"/>
    <mergeCell ref="A20:I20"/>
    <mergeCell ref="A22:I22"/>
    <mergeCell ref="F7:I7"/>
    <mergeCell ref="A9:I9"/>
    <mergeCell ref="A10:I10"/>
    <mergeCell ref="A14:I14"/>
    <mergeCell ref="A16:I16"/>
    <mergeCell ref="F1:I1"/>
    <mergeCell ref="F3:I3"/>
    <mergeCell ref="F4:I4"/>
    <mergeCell ref="F5:I5"/>
    <mergeCell ref="F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благоустр. ЦОКи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Кораблин Михаил Юрьевич</dc:creator>
  <cp:lastModifiedBy>Чернятина Надежда Ивановна</cp:lastModifiedBy>
  <cp:lastPrinted>2026-06-01T04:59:33Z</cp:lastPrinted>
  <dcterms:created xsi:type="dcterms:W3CDTF">2018-02-09T12:12:00Z</dcterms:created>
  <dcterms:modified xsi:type="dcterms:W3CDTF">2026-06-01T05:00:01Z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8772FD2E3C994828A1491B1FA56E1805_12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