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135\OneDrive\Рабочий стол\ЧебГЭС\"/>
    </mc:Choice>
  </mc:AlternateContent>
  <bookViews>
    <workbookView xWindow="-110" yWindow="-110" windowWidth="25820" windowHeight="15500" tabRatio="540" firstSheet="2" activeTab="2"/>
  </bookViews>
  <sheets>
    <sheet name="12-01" sheetId="22" state="hidden" r:id="rId1"/>
    <sheet name="12-02" sheetId="14" state="hidden" r:id="rId2"/>
    <sheet name="Спецификация" sheetId="28" r:id="rId3"/>
    <sheet name="ФОТ" sheetId="3" state="hidden" r:id="rId4"/>
  </sheets>
  <externalReferences>
    <externalReference r:id="rId5"/>
    <externalReference r:id="rId6"/>
  </externalReferences>
  <definedNames>
    <definedName name="_12Excel_BuiltIn_Print_Titles_2_1_1" localSheetId="0">#REF!</definedName>
    <definedName name="_12Excel_BuiltIn_Print_Titles_2_1_1" localSheetId="1">#REF!</definedName>
    <definedName name="_12Excel_BuiltIn_Print_Titles_2_1_1" localSheetId="2">#REF!</definedName>
    <definedName name="_12Excel_BuiltIn_Print_Titles_2_1_1">#REF!</definedName>
    <definedName name="_1Excel_BuiltIn_Print_Area_1_1_1" localSheetId="0">#REF!</definedName>
    <definedName name="_1Excel_BuiltIn_Print_Area_1_1_1" localSheetId="1">#REF!</definedName>
    <definedName name="_1Excel_BuiltIn_Print_Area_1_1_1" localSheetId="2">#REF!</definedName>
    <definedName name="_1Excel_BuiltIn_Print_Area_1_1_1">#REF!</definedName>
    <definedName name="_2Excel_BuiltIn_Print_Area_1_1_1" localSheetId="0">#REF!</definedName>
    <definedName name="_2Excel_BuiltIn_Print_Area_1_1_1" localSheetId="1">#REF!</definedName>
    <definedName name="_2Excel_BuiltIn_Print_Area_1_1_1" localSheetId="2">#REF!</definedName>
    <definedName name="_2Excel_BuiltIn_Print_Area_1_1_1">#REF!</definedName>
    <definedName name="_2Excel_BuiltIn_Print_Titles_1_1_1" localSheetId="0">#REF!</definedName>
    <definedName name="_2Excel_BuiltIn_Print_Titles_1_1_1" localSheetId="1">#REF!</definedName>
    <definedName name="_2Excel_BuiltIn_Print_Titles_1_1_1" localSheetId="2">#REF!</definedName>
    <definedName name="_2Excel_BuiltIn_Print_Titles_1_1_1">#REF!</definedName>
    <definedName name="_3Excel_BuiltIn_Print_Titles_2_1_1" localSheetId="0">#REF!</definedName>
    <definedName name="_3Excel_BuiltIn_Print_Titles_2_1_1" localSheetId="1">#REF!</definedName>
    <definedName name="_3Excel_BuiltIn_Print_Titles_2_1_1" localSheetId="2">#REF!</definedName>
    <definedName name="_3Excel_BuiltIn_Print_Titles_2_1_1">#REF!</definedName>
    <definedName name="_4Excel_BuiltIn_Print_Area_1_1_1" localSheetId="0">#REF!</definedName>
    <definedName name="_4Excel_BuiltIn_Print_Area_1_1_1" localSheetId="1">#REF!</definedName>
    <definedName name="_4Excel_BuiltIn_Print_Area_1_1_1" localSheetId="2">#REF!</definedName>
    <definedName name="_4Excel_BuiltIn_Print_Area_1_1_1">#REF!</definedName>
    <definedName name="_4Excel_BuiltIn_Print_Titles_1_1_1" localSheetId="0">#REF!</definedName>
    <definedName name="_4Excel_BuiltIn_Print_Titles_1_1_1" localSheetId="1">#REF!</definedName>
    <definedName name="_4Excel_BuiltIn_Print_Titles_1_1_1" localSheetId="2">#REF!</definedName>
    <definedName name="_4Excel_BuiltIn_Print_Titles_1_1_1">#REF!</definedName>
    <definedName name="_6Excel_BuiltIn_Print_Titles_2_1_1" localSheetId="0">#REF!</definedName>
    <definedName name="_6Excel_BuiltIn_Print_Titles_2_1_1" localSheetId="1">#REF!</definedName>
    <definedName name="_6Excel_BuiltIn_Print_Titles_2_1_1" localSheetId="2">#REF!</definedName>
    <definedName name="_6Excel_BuiltIn_Print_Titles_2_1_1">#REF!</definedName>
    <definedName name="_8Excel_BuiltIn_Print_Titles_1_1_1" localSheetId="0">#REF!</definedName>
    <definedName name="_8Excel_BuiltIn_Print_Titles_1_1_1" localSheetId="1">#REF!</definedName>
    <definedName name="_8Excel_BuiltIn_Print_Titles_1_1_1" localSheetId="2">#REF!</definedName>
    <definedName name="_8Excel_BuiltIn_Print_Titles_1_1_1">#REF!</definedName>
    <definedName name="_xlnm._FilterDatabase" localSheetId="0" hidden="1">'12-01'!$A$13:$G$29</definedName>
    <definedName name="_xlnm._FilterDatabase" localSheetId="1" hidden="1">'12-02'!$A$13:$G$29</definedName>
    <definedName name="_xlnm._FilterDatabase" localSheetId="2" hidden="1">Спецификация!$A$4:$S$579</definedName>
    <definedName name="b" localSheetId="0">#REF!</definedName>
    <definedName name="b" localSheetId="1">#REF!</definedName>
    <definedName name="b" localSheetId="2">#REF!</definedName>
    <definedName name="b">#REF!</definedName>
    <definedName name="bb" localSheetId="0">#REF!</definedName>
    <definedName name="bb" localSheetId="1">#REF!</definedName>
    <definedName name="bb" localSheetId="2">#REF!</definedName>
    <definedName name="bb">#REF!</definedName>
    <definedName name="bbb" localSheetId="0">#REF!</definedName>
    <definedName name="bbb" localSheetId="1">#REF!</definedName>
    <definedName name="bbb" localSheetId="2">#REF!</definedName>
    <definedName name="bbb">#REF!</definedName>
    <definedName name="bbbb" localSheetId="0">#REF!</definedName>
    <definedName name="bbbb" localSheetId="1">#REF!</definedName>
    <definedName name="bbbb" localSheetId="2">#REF!</definedName>
    <definedName name="bbbb">#REF!</definedName>
    <definedName name="bbbbb" localSheetId="0">#REF!</definedName>
    <definedName name="bbbbb" localSheetId="1">#REF!</definedName>
    <definedName name="bbbbb" localSheetId="2">#REF!</definedName>
    <definedName name="bbbbb">#REF!</definedName>
    <definedName name="bbbbbb" localSheetId="0">#REF!</definedName>
    <definedName name="bbbbbb" localSheetId="1">#REF!</definedName>
    <definedName name="bbbbbb" localSheetId="2">#REF!</definedName>
    <definedName name="bbbbbb">#REF!</definedName>
    <definedName name="bbbbbbbb" localSheetId="0">#REF!</definedName>
    <definedName name="bbbbbbbb" localSheetId="1">#REF!</definedName>
    <definedName name="bbbbbbbb" localSheetId="2">#REF!</definedName>
    <definedName name="bbbbbbbb">#REF!</definedName>
    <definedName name="Constr" localSheetId="0">#REF!</definedName>
    <definedName name="Constr" localSheetId="1">#REF!</definedName>
    <definedName name="Constr" localSheetId="2">#REF!</definedName>
    <definedName name="Constr">#REF!</definedName>
    <definedName name="Excel_BuiltIn_Print_Area_1" localSheetId="0">#REF!</definedName>
    <definedName name="Excel_BuiltIn_Print_Area_1" localSheetId="1">#REF!</definedName>
    <definedName name="Excel_BuiltIn_Print_Area_1" localSheetId="2">#REF!</definedName>
    <definedName name="Excel_BuiltIn_Print_Area_1">#REF!</definedName>
    <definedName name="Excel_BuiltIn_Print_Area_1_1" localSheetId="0">#REF!</definedName>
    <definedName name="Excel_BuiltIn_Print_Area_1_1" localSheetId="1">#REF!</definedName>
    <definedName name="Excel_BuiltIn_Print_Area_1_1" localSheetId="2">#REF!</definedName>
    <definedName name="Excel_BuiltIn_Print_Area_1_1">#REF!</definedName>
    <definedName name="Excel_BuiltIn_Print_Area_1_1_1" localSheetId="0">#REF!</definedName>
    <definedName name="Excel_BuiltIn_Print_Area_1_1_1" localSheetId="1">#REF!</definedName>
    <definedName name="Excel_BuiltIn_Print_Area_1_1_1" localSheetId="2">#REF!</definedName>
    <definedName name="Excel_BuiltIn_Print_Area_1_1_1">#REF!</definedName>
    <definedName name="Excel_BuiltIn_Print_Area_2" localSheetId="0">#REF!</definedName>
    <definedName name="Excel_BuiltIn_Print_Area_2" localSheetId="1">#REF!</definedName>
    <definedName name="Excel_BuiltIn_Print_Area_2" localSheetId="2">#REF!</definedName>
    <definedName name="Excel_BuiltIn_Print_Area_2">#REF!</definedName>
    <definedName name="Excel_BuiltIn_Print_Titles_1_1" localSheetId="0">#REF!</definedName>
    <definedName name="Excel_BuiltIn_Print_Titles_1_1" localSheetId="1">#REF!</definedName>
    <definedName name="Excel_BuiltIn_Print_Titles_1_1" localSheetId="2">#REF!</definedName>
    <definedName name="Excel_BuiltIn_Print_Titles_1_1">#REF!</definedName>
    <definedName name="Excel_BuiltIn_Print_Titles_1_1_1" localSheetId="0">#REF!</definedName>
    <definedName name="Excel_BuiltIn_Print_Titles_1_1_1" localSheetId="1">#REF!</definedName>
    <definedName name="Excel_BuiltIn_Print_Titles_1_1_1" localSheetId="2">#REF!</definedName>
    <definedName name="Excel_BuiltIn_Print_Titles_1_1_1">#REF!</definedName>
    <definedName name="Excel_BuiltIn_Print_Titles_2_1" localSheetId="0">#REF!</definedName>
    <definedName name="Excel_BuiltIn_Print_Titles_2_1" localSheetId="1">#REF!</definedName>
    <definedName name="Excel_BuiltIn_Print_Titles_2_1" localSheetId="2">#REF!</definedName>
    <definedName name="Excel_BuiltIn_Print_Titles_2_1">#REF!</definedName>
    <definedName name="Excel_BuiltIn_Print_Titles_3" localSheetId="0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FOT" localSheetId="0">#REF!</definedName>
    <definedName name="FOT" localSheetId="1">#REF!</definedName>
    <definedName name="FOT" localSheetId="2">#REF!</definedName>
    <definedName name="FOT">#REF!</definedName>
    <definedName name="i" localSheetId="0">#REF!</definedName>
    <definedName name="i" localSheetId="1">#REF!</definedName>
    <definedName name="i" localSheetId="2">#REF!</definedName>
    <definedName name="i">#REF!</definedName>
    <definedName name="iii" localSheetId="0">#REF!</definedName>
    <definedName name="iii" localSheetId="1">#REF!</definedName>
    <definedName name="iii" localSheetId="2">#REF!</definedName>
    <definedName name="iii">#REF!</definedName>
    <definedName name="iiiii" localSheetId="0">#REF!</definedName>
    <definedName name="iiiii" localSheetId="1">#REF!</definedName>
    <definedName name="iiiii" localSheetId="2">#REF!</definedName>
    <definedName name="iiiii">#REF!</definedName>
    <definedName name="Ind" localSheetId="0">#REF!</definedName>
    <definedName name="Ind" localSheetId="1">#REF!</definedName>
    <definedName name="Ind" localSheetId="2">#REF!</definedName>
    <definedName name="Ind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Obj" localSheetId="0">#REF!</definedName>
    <definedName name="Obj" localSheetId="1">#REF!</definedName>
    <definedName name="Obj" localSheetId="2">#REF!</definedName>
    <definedName name="Obj">#REF!</definedName>
    <definedName name="Obosn" localSheetId="0">#REF!</definedName>
    <definedName name="Obosn" localSheetId="1">#REF!</definedName>
    <definedName name="Obosn" localSheetId="2">#REF!</definedName>
    <definedName name="Obosn">#REF!</definedName>
    <definedName name="oppp" localSheetId="0">#REF!</definedName>
    <definedName name="oppp" localSheetId="1">#REF!</definedName>
    <definedName name="oppp" localSheetId="2">#REF!</definedName>
    <definedName name="oppp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p" localSheetId="0">#REF!</definedName>
    <definedName name="pp" localSheetId="1">#REF!</definedName>
    <definedName name="pp" localSheetId="2">#REF!</definedName>
    <definedName name="pp">#REF!</definedName>
    <definedName name="SmPr" localSheetId="0">#REF!</definedName>
    <definedName name="SmPr" localSheetId="1">#REF!</definedName>
    <definedName name="SmPr" localSheetId="2">#REF!</definedName>
    <definedName name="SmPr">#REF!</definedName>
    <definedName name="ааа" localSheetId="0">#REF!</definedName>
    <definedName name="ааа" localSheetId="1">#REF!</definedName>
    <definedName name="ааа" localSheetId="2">#REF!</definedName>
    <definedName name="ааа">#REF!</definedName>
    <definedName name="ведущий" localSheetId="0">#REF!</definedName>
    <definedName name="ведущий" localSheetId="1">#REF!</definedName>
    <definedName name="ведущий" localSheetId="2">#REF!</definedName>
    <definedName name="ведущий">#REF!</definedName>
    <definedName name="вкпуарговепон" localSheetId="0">#REF!</definedName>
    <definedName name="вкпуарговепон" localSheetId="1">#REF!</definedName>
    <definedName name="вкпуарговепон" localSheetId="2">#REF!</definedName>
    <definedName name="вкпуарговепон">#REF!</definedName>
    <definedName name="втор_кат" localSheetId="0">#REF!</definedName>
    <definedName name="втор_кат" localSheetId="1">#REF!</definedName>
    <definedName name="втор_кат" localSheetId="2">#REF!</definedName>
    <definedName name="втор_кат">#REF!</definedName>
    <definedName name="гном" localSheetId="0">#REF!</definedName>
    <definedName name="гном" localSheetId="1">#REF!</definedName>
    <definedName name="гном" localSheetId="2">#REF!</definedName>
    <definedName name="гном">#REF!</definedName>
    <definedName name="гор" localSheetId="0">#REF!</definedName>
    <definedName name="гор" localSheetId="1">#REF!</definedName>
    <definedName name="гор" localSheetId="2">#REF!</definedName>
    <definedName name="гор">#REF!</definedName>
    <definedName name="Дата_изменения_группы_строек" localSheetId="0">#REF!</definedName>
    <definedName name="Дата_изменения_группы_строек" localSheetId="1">#REF!</definedName>
    <definedName name="Дата_изменения_группы_строек" localSheetId="2">#REF!</definedName>
    <definedName name="Дата_изменения_группы_строек">#REF!</definedName>
    <definedName name="Дата_изменения_локальной_сметы" localSheetId="0">#REF!</definedName>
    <definedName name="Дата_изменения_локальной_сметы" localSheetId="1">#REF!</definedName>
    <definedName name="Дата_изменения_локальной_сметы" localSheetId="2">#REF!</definedName>
    <definedName name="Дата_изменения_локальной_сметы">#REF!</definedName>
    <definedName name="Дата_изменения_объекта" localSheetId="0">#REF!</definedName>
    <definedName name="Дата_изменения_объекта" localSheetId="1">#REF!</definedName>
    <definedName name="Дата_изменения_объекта" localSheetId="2">#REF!</definedName>
    <definedName name="Дата_изменения_объекта">#REF!</definedName>
    <definedName name="Дата_изменения_объектной_сметы" localSheetId="0">#REF!</definedName>
    <definedName name="Дата_изменения_объектной_сметы" localSheetId="1">#REF!</definedName>
    <definedName name="Дата_изменения_объектной_сметы" localSheetId="2">#REF!</definedName>
    <definedName name="Дата_изменения_объектной_сметы">#REF!</definedName>
    <definedName name="Дата_изменения_очереди" localSheetId="0">#REF!</definedName>
    <definedName name="Дата_изменения_очереди" localSheetId="1">#REF!</definedName>
    <definedName name="Дата_изменения_очереди" localSheetId="2">#REF!</definedName>
    <definedName name="Дата_изменения_очереди">#REF!</definedName>
    <definedName name="Дата_изменения_пускового_комплекса" localSheetId="0">#REF!</definedName>
    <definedName name="Дата_изменения_пускового_комплекса" localSheetId="1">#REF!</definedName>
    <definedName name="Дата_изменения_пускового_комплекса" localSheetId="2">#REF!</definedName>
    <definedName name="Дата_изменения_пускового_комплекса">#REF!</definedName>
    <definedName name="Дата_изменения_сводного_сметного_расчета" localSheetId="0">#REF!</definedName>
    <definedName name="Дата_изменения_сводного_сметного_расчета" localSheetId="1">#REF!</definedName>
    <definedName name="Дата_изменения_сводного_сметного_расчета" localSheetId="2">#REF!</definedName>
    <definedName name="Дата_изменения_сводного_сметного_расчета">#REF!</definedName>
    <definedName name="Дата_изменения_стройки" localSheetId="0">#REF!</definedName>
    <definedName name="Дата_изменения_стройки" localSheetId="1">#REF!</definedName>
    <definedName name="Дата_изменения_стройки" localSheetId="2">#REF!</definedName>
    <definedName name="Дата_изменения_стройки">#REF!</definedName>
    <definedName name="Дата_создания_группы_строек" localSheetId="0">#REF!</definedName>
    <definedName name="Дата_создания_группы_строек" localSheetId="1">#REF!</definedName>
    <definedName name="Дата_создания_группы_строек" localSheetId="2">#REF!</definedName>
    <definedName name="Дата_создания_группы_строек">#REF!</definedName>
    <definedName name="Дата_создания_локальной_сметы" localSheetId="0">#REF!</definedName>
    <definedName name="Дата_создания_локальной_сметы" localSheetId="1">#REF!</definedName>
    <definedName name="Дата_создания_локальной_сметы" localSheetId="2">#REF!</definedName>
    <definedName name="Дата_создания_локальной_сметы">#REF!</definedName>
    <definedName name="Дата_создания_объекта" localSheetId="0">#REF!</definedName>
    <definedName name="Дата_создания_объекта" localSheetId="1">#REF!</definedName>
    <definedName name="Дата_создания_объекта" localSheetId="2">#REF!</definedName>
    <definedName name="Дата_создания_объекта">#REF!</definedName>
    <definedName name="Дата_создания_объектной_сметы" localSheetId="0">#REF!</definedName>
    <definedName name="Дата_создания_объектной_сметы" localSheetId="1">#REF!</definedName>
    <definedName name="Дата_создания_объектной_сметы" localSheetId="2">#REF!</definedName>
    <definedName name="Дата_создания_объектной_сметы">#REF!</definedName>
    <definedName name="Дата_создания_очереди" localSheetId="0">#REF!</definedName>
    <definedName name="Дата_создания_очереди" localSheetId="1">#REF!</definedName>
    <definedName name="Дата_создания_очереди" localSheetId="2">#REF!</definedName>
    <definedName name="Дата_создания_очереди">#REF!</definedName>
    <definedName name="Дата_создания_пускового_комплекса" localSheetId="0">#REF!</definedName>
    <definedName name="Дата_создания_пускового_комплекса" localSheetId="1">#REF!</definedName>
    <definedName name="Дата_создания_пускового_комплекса" localSheetId="2">#REF!</definedName>
    <definedName name="Дата_создания_пускового_комплекса">#REF!</definedName>
    <definedName name="Дата_создания_сводного_сметного_расчета" localSheetId="0">#REF!</definedName>
    <definedName name="Дата_создания_сводного_сметного_расчета" localSheetId="1">#REF!</definedName>
    <definedName name="Дата_создания_сводного_сметного_расчета" localSheetId="2">#REF!</definedName>
    <definedName name="Дата_создания_сводного_сметного_расчета">#REF!</definedName>
    <definedName name="Дата_создания_стройки" localSheetId="0">#REF!</definedName>
    <definedName name="Дата_создания_стройки" localSheetId="1">#REF!</definedName>
    <definedName name="Дата_создания_стройки" localSheetId="2">#REF!</definedName>
    <definedName name="Дата_создания_стройки">#REF!</definedName>
    <definedName name="ДОЛЛАР" localSheetId="0">#REF!</definedName>
    <definedName name="ДОЛЛАР" localSheetId="1">#REF!</definedName>
    <definedName name="ДОЛЛАР" localSheetId="2">#REF!</definedName>
    <definedName name="ДОЛЛАР">#REF!</definedName>
    <definedName name="е">'[1]Расчет работы'!$G$2</definedName>
    <definedName name="ЕВР">[2]Поставка!$H$13</definedName>
    <definedName name="Заказчик" localSheetId="0">#REF!</definedName>
    <definedName name="Заказчик" localSheetId="1">#REF!</definedName>
    <definedName name="Заказчик" localSheetId="2">#REF!</definedName>
    <definedName name="Заказчик">#REF!</definedName>
    <definedName name="Инвестор" localSheetId="0">#REF!</definedName>
    <definedName name="Инвестор" localSheetId="1">#REF!</definedName>
    <definedName name="Инвестор" localSheetId="2">#REF!</definedName>
    <definedName name="Инвестор">#REF!</definedName>
    <definedName name="Инд" localSheetId="0">#REF!</definedName>
    <definedName name="Инд" localSheetId="1">#REF!</definedName>
    <definedName name="Инд" localSheetId="2">#REF!</definedName>
    <definedName name="Инд">#REF!</definedName>
    <definedName name="Индекс_ЛН_группы_строек" localSheetId="0">#REF!</definedName>
    <definedName name="Индекс_ЛН_группы_строек" localSheetId="1">#REF!</definedName>
    <definedName name="Индекс_ЛН_группы_строек" localSheetId="2">#REF!</definedName>
    <definedName name="Индекс_ЛН_группы_строек">#REF!</definedName>
    <definedName name="Индекс_ЛН_локальной_сметы" localSheetId="0">#REF!</definedName>
    <definedName name="Индекс_ЛН_локальной_сметы" localSheetId="1">#REF!</definedName>
    <definedName name="Индекс_ЛН_локальной_сметы" localSheetId="2">#REF!</definedName>
    <definedName name="Индекс_ЛН_локальной_сметы">#REF!</definedName>
    <definedName name="Индекс_ЛН_объекта" localSheetId="0">#REF!</definedName>
    <definedName name="Индекс_ЛН_объекта" localSheetId="1">#REF!</definedName>
    <definedName name="Индекс_ЛН_объекта" localSheetId="2">#REF!</definedName>
    <definedName name="Индекс_ЛН_объекта">#REF!</definedName>
    <definedName name="Индекс_ЛН_объектной_сметы" localSheetId="0">#REF!</definedName>
    <definedName name="Индекс_ЛН_объектной_сметы" localSheetId="1">#REF!</definedName>
    <definedName name="Индекс_ЛН_объектной_сметы" localSheetId="2">#REF!</definedName>
    <definedName name="Индекс_ЛН_объектной_сметы">#REF!</definedName>
    <definedName name="Индекс_ЛН_очереди" localSheetId="0">#REF!</definedName>
    <definedName name="Индекс_ЛН_очереди" localSheetId="1">#REF!</definedName>
    <definedName name="Индекс_ЛН_очереди" localSheetId="2">#REF!</definedName>
    <definedName name="Индекс_ЛН_очереди">#REF!</definedName>
    <definedName name="Индекс_ЛН_пускового_комплекса" localSheetId="0">#REF!</definedName>
    <definedName name="Индекс_ЛН_пускового_комплекса" localSheetId="1">#REF!</definedName>
    <definedName name="Индекс_ЛН_пускового_комплекса" localSheetId="2">#REF!</definedName>
    <definedName name="Индекс_ЛН_пускового_комплекса">#REF!</definedName>
    <definedName name="Индекс_ЛН_сводного_сметного_расчета" localSheetId="0">#REF!</definedName>
    <definedName name="Индекс_ЛН_сводного_сметного_расчета" localSheetId="1">#REF!</definedName>
    <definedName name="Индекс_ЛН_сводного_сметного_расчета" localSheetId="2">#REF!</definedName>
    <definedName name="Индекс_ЛН_сводного_сметного_расчета">#REF!</definedName>
    <definedName name="Индекс_ЛН_стройки" localSheetId="0">#REF!</definedName>
    <definedName name="Индекс_ЛН_стройки" localSheetId="1">#REF!</definedName>
    <definedName name="Индекс_ЛН_стройки" localSheetId="2">#REF!</definedName>
    <definedName name="Индекс_ЛН_стройки">#REF!</definedName>
    <definedName name="Итого_ЗПМ__по_рес_расчету_с_учетом_к_тов" localSheetId="0">#REF!</definedName>
    <definedName name="Итого_ЗПМ__по_рес_расчету_с_учетом_к_тов" localSheetId="1">#REF!</definedName>
    <definedName name="Итого_ЗПМ__по_рес_расчету_с_учетом_к_тов" localSheetId="2">#REF!</definedName>
    <definedName name="Итого_ЗПМ__по_рес_расчету_с_учетом_к_тов">#REF!</definedName>
    <definedName name="Итого_ЗПМ_в_базисных_ценах" localSheetId="0">#REF!</definedName>
    <definedName name="Итого_ЗПМ_в_базисных_ценах" localSheetId="1">#REF!</definedName>
    <definedName name="Итого_ЗПМ_в_базисных_ценах" localSheetId="2">#REF!</definedName>
    <definedName name="Итого_ЗПМ_в_базисных_ценах">#REF!</definedName>
    <definedName name="Итого_ЗПМ_в_базисных_ценах_с_учетом_к_тов" localSheetId="0">#REF!</definedName>
    <definedName name="Итого_ЗПМ_в_базисных_ценах_с_учетом_к_тов" localSheetId="1">#REF!</definedName>
    <definedName name="Итого_ЗПМ_в_базисных_ценах_с_учетом_к_тов" localSheetId="2">#REF!</definedName>
    <definedName name="Итого_ЗПМ_в_базисных_ценах_с_учетом_к_тов">#REF!</definedName>
    <definedName name="Итого_ЗПМ_по_акту_вып_работ_в_базисных_ценах_с_учетом_к_тов" localSheetId="0">#REF!</definedName>
    <definedName name="Итого_ЗПМ_по_акту_вып_работ_в_базисных_ценах_с_учетом_к_тов" localSheetId="1">#REF!</definedName>
    <definedName name="Итого_ЗПМ_по_акту_вып_работ_в_базисных_ценах_с_учетом_к_тов" localSheetId="2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 localSheetId="0">#REF!</definedName>
    <definedName name="Итого_ЗПМ_по_акту_вып_работ_при_ресурсном_расчете_с_учетом_к_тов" localSheetId="1">#REF!</definedName>
    <definedName name="Итого_ЗПМ_по_акту_вып_работ_при_ресурсном_расчете_с_учетом_к_тов" localSheetId="2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 localSheetId="0">#REF!</definedName>
    <definedName name="Итого_ЗПМ_по_акту_выполненных_работ_в_базисных_ценах" localSheetId="1">#REF!</definedName>
    <definedName name="Итого_ЗПМ_по_акту_выполненных_работ_в_базисных_ценах" localSheetId="2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 localSheetId="0">#REF!</definedName>
    <definedName name="Итого_ЗПМ_по_акту_выполненных_работ_при_ресурсном_расчете" localSheetId="1">#REF!</definedName>
    <definedName name="Итого_ЗПМ_по_акту_выполненных_работ_при_ресурсном_расчете" localSheetId="2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 localSheetId="0">#REF!</definedName>
    <definedName name="Итого_ЗПМ_при_расчете_по_стоимости_ч_часа_работы_механизаторов" localSheetId="1">#REF!</definedName>
    <definedName name="Итого_ЗПМ_при_расчете_по_стоимости_ч_часа_работы_механизаторов" localSheetId="2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 localSheetId="0">#REF!</definedName>
    <definedName name="Итого_МАТ_по_акту_вып_работ_в_базисных_ценах_с_учетом_к_тов" localSheetId="1">#REF!</definedName>
    <definedName name="Итого_МАТ_по_акту_вып_работ_в_базисных_ценах_с_учетом_к_тов" localSheetId="2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 localSheetId="0">#REF!</definedName>
    <definedName name="Итого_МАТ_по_акту_вып_работ_при_ресурсном_расчете_с_учетом_к_тов" localSheetId="1">#REF!</definedName>
    <definedName name="Итого_МАТ_по_акту_вып_работ_при_ресурсном_расчете_с_учетом_к_тов" localSheetId="2">#REF!</definedName>
    <definedName name="Итого_МАТ_по_акту_вып_работ_при_ресурсном_расчете_с_учетом_к_тов">#REF!</definedName>
    <definedName name="Итого_материалы" localSheetId="0">#REF!</definedName>
    <definedName name="Итого_материалы" localSheetId="1">#REF!</definedName>
    <definedName name="Итого_материалы" localSheetId="2">#REF!</definedName>
    <definedName name="Итого_материалы">#REF!</definedName>
    <definedName name="Итого_материалы__по_рес_расчету_с_учетом_к_тов" localSheetId="0">#REF!</definedName>
    <definedName name="Итого_материалы__по_рес_расчету_с_учетом_к_тов" localSheetId="1">#REF!</definedName>
    <definedName name="Итого_материалы__по_рес_расчету_с_учетом_к_тов" localSheetId="2">#REF!</definedName>
    <definedName name="Итого_материалы__по_рес_расчету_с_учетом_к_тов">#REF!</definedName>
    <definedName name="Итого_материалы_в_базисных_ценах" localSheetId="0">#REF!</definedName>
    <definedName name="Итого_материалы_в_базисных_ценах" localSheetId="1">#REF!</definedName>
    <definedName name="Итого_материалы_в_базисных_ценах" localSheetId="2">#REF!</definedName>
    <definedName name="Итого_материалы_в_базисных_ценах">#REF!</definedName>
    <definedName name="Итого_материалы_в_базисных_ценах_с_учетом_к_тов" localSheetId="0">#REF!</definedName>
    <definedName name="Итого_материалы_в_базисных_ценах_с_учетом_к_тов" localSheetId="1">#REF!</definedName>
    <definedName name="Итого_материалы_в_базисных_ценах_с_учетом_к_тов" localSheetId="2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 localSheetId="0">#REF!</definedName>
    <definedName name="Итого_материалы_по_акту_выполненных_работ_в_базисных_ценах" localSheetId="1">#REF!</definedName>
    <definedName name="Итого_материалы_по_акту_выполненных_работ_в_базисных_ценах" localSheetId="2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 localSheetId="0">#REF!</definedName>
    <definedName name="Итого_материалы_по_акту_выполненных_работ_при_ресурсном_расчете" localSheetId="1">#REF!</definedName>
    <definedName name="Итого_материалы_по_акту_выполненных_работ_при_ресурсном_расчете" localSheetId="2">#REF!</definedName>
    <definedName name="Итого_материалы_по_акту_выполненных_работ_при_ресурсном_расчете">#REF!</definedName>
    <definedName name="Итого_машины_и_механизмы" localSheetId="0">#REF!</definedName>
    <definedName name="Итого_машины_и_механизмы" localSheetId="1">#REF!</definedName>
    <definedName name="Итого_машины_и_механизмы" localSheetId="2">#REF!</definedName>
    <definedName name="Итого_машины_и_механизмы">#REF!</definedName>
    <definedName name="Итого_машины_и_механизмы_в_базисных_ценах" localSheetId="0">#REF!</definedName>
    <definedName name="Итого_машины_и_механизмы_в_базисных_ценах" localSheetId="1">#REF!</definedName>
    <definedName name="Итого_машины_и_механизмы_в_базисных_ценах" localSheetId="2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 localSheetId="0">#REF!</definedName>
    <definedName name="Итого_машины_и_механизмы_по_акту_выполненных_работ_в_базисных_ценах" localSheetId="1">#REF!</definedName>
    <definedName name="Итого_машины_и_механизмы_по_акту_выполненных_работ_в_базисных_ценах" localSheetId="2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 localSheetId="0">#REF!</definedName>
    <definedName name="Итого_машины_и_механизмы_по_акту_выполненных_работ_при_ресурсном_расчете" localSheetId="1">#REF!</definedName>
    <definedName name="Итого_машины_и_механизмы_по_акту_выполненных_работ_при_ресурсном_расчете" localSheetId="2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0">#REF!</definedName>
    <definedName name="Итого_НР_в_базисных_ценах" localSheetId="1">#REF!</definedName>
    <definedName name="Итого_НР_в_базисных_ценах" localSheetId="2">#REF!</definedName>
    <definedName name="Итого_НР_в_базисных_ценах">#REF!</definedName>
    <definedName name="Итого_НР_по_акту_в_базисных_ценах" localSheetId="0">#REF!</definedName>
    <definedName name="Итого_НР_по_акту_в_базисных_ценах" localSheetId="1">#REF!</definedName>
    <definedName name="Итого_НР_по_акту_в_базисных_ценах" localSheetId="2">#REF!</definedName>
    <definedName name="Итого_НР_по_акту_в_базисных_ценах">#REF!</definedName>
    <definedName name="Итого_НР_по_акту_по_ресурсному_расчету" localSheetId="0">#REF!</definedName>
    <definedName name="Итого_НР_по_акту_по_ресурсному_расчету" localSheetId="1">#REF!</definedName>
    <definedName name="Итого_НР_по_акту_по_ресурсному_расчету" localSheetId="2">#REF!</definedName>
    <definedName name="Итого_НР_по_акту_по_ресурсному_расчету">#REF!</definedName>
    <definedName name="Итого_НР_по_ресурсному_расчету" localSheetId="0">#REF!</definedName>
    <definedName name="Итого_НР_по_ресурсному_расчету" localSheetId="1">#REF!</definedName>
    <definedName name="Итого_НР_по_ресурсному_расчету" localSheetId="2">#REF!</definedName>
    <definedName name="Итого_НР_по_ресурсному_расчету">#REF!</definedName>
    <definedName name="Итого_ОЗП" localSheetId="0">#REF!</definedName>
    <definedName name="Итого_ОЗП" localSheetId="1">#REF!</definedName>
    <definedName name="Итого_ОЗП" localSheetId="2">#REF!</definedName>
    <definedName name="Итого_ОЗП">#REF!</definedName>
    <definedName name="Итого_ОЗП_в_базисных_ценах" localSheetId="0">#REF!</definedName>
    <definedName name="Итого_ОЗП_в_базисных_ценах" localSheetId="1">#REF!</definedName>
    <definedName name="Итого_ОЗП_в_базисных_ценах" localSheetId="2">#REF!</definedName>
    <definedName name="Итого_ОЗП_в_базисных_ценах">#REF!</definedName>
    <definedName name="Итого_ОЗП_в_базисных_ценах_с_учетом_к_тов" localSheetId="0">#REF!</definedName>
    <definedName name="Итого_ОЗП_в_базисных_ценах_с_учетом_к_тов" localSheetId="1">#REF!</definedName>
    <definedName name="Итого_ОЗП_в_базисных_ценах_с_учетом_к_тов" localSheetId="2">#REF!</definedName>
    <definedName name="Итого_ОЗП_в_базисных_ценах_с_учетом_к_тов">#REF!</definedName>
    <definedName name="Итого_ОЗП_по_акту_вып_работ_в_базисных_ценах_с_учетом_к_тов" localSheetId="0">#REF!</definedName>
    <definedName name="Итого_ОЗП_по_акту_вып_работ_в_базисных_ценах_с_учетом_к_тов" localSheetId="1">#REF!</definedName>
    <definedName name="Итого_ОЗП_по_акту_вып_работ_в_базисных_ценах_с_учетом_к_тов" localSheetId="2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 localSheetId="0">#REF!</definedName>
    <definedName name="Итого_ОЗП_по_акту_вып_работ_при_ресурсном_расчете_с_учетом_к_тов" localSheetId="1">#REF!</definedName>
    <definedName name="Итого_ОЗП_по_акту_вып_работ_при_ресурсном_расчете_с_учетом_к_тов" localSheetId="2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 localSheetId="0">#REF!</definedName>
    <definedName name="Итого_ОЗП_по_акту_выполненных_работ_в_базисных_ценах" localSheetId="1">#REF!</definedName>
    <definedName name="Итого_ОЗП_по_акту_выполненных_работ_в_базисных_ценах" localSheetId="2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 localSheetId="0">#REF!</definedName>
    <definedName name="Итого_ОЗП_по_акту_выполненных_работ_при_ресурсном_расчете" localSheetId="1">#REF!</definedName>
    <definedName name="Итого_ОЗП_по_акту_выполненных_работ_при_ресурсном_расчете" localSheetId="2">#REF!</definedName>
    <definedName name="Итого_ОЗП_по_акту_выполненных_работ_при_ресурсном_расчете">#REF!</definedName>
    <definedName name="Итого_ОЗП_по_рес_расчету_с_учетом_к_тов" localSheetId="0">#REF!</definedName>
    <definedName name="Итого_ОЗП_по_рес_расчету_с_учетом_к_тов" localSheetId="1">#REF!</definedName>
    <definedName name="Итого_ОЗП_по_рес_расчету_с_учетом_к_тов" localSheetId="2">#REF!</definedName>
    <definedName name="Итого_ОЗП_по_рес_расчету_с_учетом_к_тов">#REF!</definedName>
    <definedName name="Итого_ПЗ" localSheetId="0">#REF!</definedName>
    <definedName name="Итого_ПЗ" localSheetId="1">#REF!</definedName>
    <definedName name="Итого_ПЗ" localSheetId="2">#REF!</definedName>
    <definedName name="Итого_ПЗ">#REF!</definedName>
    <definedName name="Итого_ПЗ_в_базисных_ценах" localSheetId="0">#REF!</definedName>
    <definedName name="Итого_ПЗ_в_базисных_ценах" localSheetId="1">#REF!</definedName>
    <definedName name="Итого_ПЗ_в_базисных_ценах" localSheetId="2">#REF!</definedName>
    <definedName name="Итого_ПЗ_в_базисных_ценах">#REF!</definedName>
    <definedName name="Итого_ПЗ_в_базисных_ценах_с_учетом_к_тов" localSheetId="0">#REF!</definedName>
    <definedName name="Итого_ПЗ_в_базисных_ценах_с_учетом_к_тов" localSheetId="1">#REF!</definedName>
    <definedName name="Итого_ПЗ_в_базисных_ценах_с_учетом_к_тов" localSheetId="2">#REF!</definedName>
    <definedName name="Итого_ПЗ_в_базисных_ценах_с_учетом_к_тов">#REF!</definedName>
    <definedName name="Итого_ПЗ_по_акту_вып_работ_в_базисных_ценах_с_учетом_к_тов" localSheetId="0">#REF!</definedName>
    <definedName name="Итого_ПЗ_по_акту_вып_работ_в_базисных_ценах_с_учетом_к_тов" localSheetId="1">#REF!</definedName>
    <definedName name="Итого_ПЗ_по_акту_вып_работ_в_базисных_ценах_с_учетом_к_тов" localSheetId="2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 localSheetId="0">#REF!</definedName>
    <definedName name="Итого_ПЗ_по_акту_вып_работ_при_ресурсном_расчете_с_учетом_к_тов" localSheetId="1">#REF!</definedName>
    <definedName name="Итого_ПЗ_по_акту_вып_работ_при_ресурсном_расчете_с_учетом_к_тов" localSheetId="2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 localSheetId="0">#REF!</definedName>
    <definedName name="Итого_ПЗ_по_акту_выполненных_работ_в_базисных_ценах" localSheetId="1">#REF!</definedName>
    <definedName name="Итого_ПЗ_по_акту_выполненных_работ_в_базисных_ценах" localSheetId="2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 localSheetId="0">#REF!</definedName>
    <definedName name="Итого_ПЗ_по_акту_выполненных_работ_при_ресурсном_расчете" localSheetId="1">#REF!</definedName>
    <definedName name="Итого_ПЗ_по_акту_выполненных_работ_при_ресурсном_расчете" localSheetId="2">#REF!</definedName>
    <definedName name="Итого_ПЗ_по_акту_выполненных_работ_при_ресурсном_расчете">#REF!</definedName>
    <definedName name="Итого_ПЗ_по_рес_расчету_с_учетом_к_тов" localSheetId="0">#REF!</definedName>
    <definedName name="Итого_ПЗ_по_рес_расчету_с_учетом_к_тов" localSheetId="1">#REF!</definedName>
    <definedName name="Итого_ПЗ_по_рес_расчету_с_учетом_к_тов" localSheetId="2">#REF!</definedName>
    <definedName name="Итого_ПЗ_по_рес_расчету_с_учетом_к_тов">#REF!</definedName>
    <definedName name="Итого_СП_в_базисных_ценах" localSheetId="0">#REF!</definedName>
    <definedName name="Итого_СП_в_базисных_ценах" localSheetId="1">#REF!</definedName>
    <definedName name="Итого_СП_в_базисных_ценах" localSheetId="2">#REF!</definedName>
    <definedName name="Итого_СП_в_базисных_ценах">#REF!</definedName>
    <definedName name="Итого_СП_по_акту_в_базисных_ценах" localSheetId="0">#REF!</definedName>
    <definedName name="Итого_СП_по_акту_в_базисных_ценах" localSheetId="1">#REF!</definedName>
    <definedName name="Итого_СП_по_акту_в_базисных_ценах" localSheetId="2">#REF!</definedName>
    <definedName name="Итого_СП_по_акту_в_базисных_ценах">#REF!</definedName>
    <definedName name="Итого_СП_по_акту_по_ресурсному_расчету" localSheetId="0">#REF!</definedName>
    <definedName name="Итого_СП_по_акту_по_ресурсному_расчету" localSheetId="1">#REF!</definedName>
    <definedName name="Итого_СП_по_акту_по_ресурсному_расчету" localSheetId="2">#REF!</definedName>
    <definedName name="Итого_СП_по_акту_по_ресурсному_расчету">#REF!</definedName>
    <definedName name="Итого_СП_по_ресурсному_расчету" localSheetId="0">#REF!</definedName>
    <definedName name="Итого_СП_по_ресурсному_расчету" localSheetId="1">#REF!</definedName>
    <definedName name="Итого_СП_по_ресурсному_расчету" localSheetId="2">#REF!</definedName>
    <definedName name="Итого_СП_по_ресурсному_расчету">#REF!</definedName>
    <definedName name="Итого_ФОТ_в_базисных_ценах" localSheetId="0">#REF!</definedName>
    <definedName name="Итого_ФОТ_в_базисных_ценах" localSheetId="1">#REF!</definedName>
    <definedName name="Итого_ФОТ_в_базисных_ценах" localSheetId="2">#REF!</definedName>
    <definedName name="Итого_ФОТ_в_базисных_ценах">#REF!</definedName>
    <definedName name="Итого_ФОТ_по_акту_выполненных_работ_в_базисных_ценах" localSheetId="0">#REF!</definedName>
    <definedName name="Итого_ФОТ_по_акту_выполненных_работ_в_базисных_ценах" localSheetId="1">#REF!</definedName>
    <definedName name="Итого_ФОТ_по_акту_выполненных_работ_в_базисных_ценах" localSheetId="2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 localSheetId="0">#REF!</definedName>
    <definedName name="Итого_ФОТ_по_акту_выполненных_работ_при_ресурсном_расчете" localSheetId="1">#REF!</definedName>
    <definedName name="Итого_ФОТ_по_акту_выполненных_работ_при_ресурсном_расчете" localSheetId="2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 localSheetId="0">#REF!</definedName>
    <definedName name="Итого_ФОТ_при_расчете_по_доле_з_п_в_стоимости_эксплуатации_машин" localSheetId="1">#REF!</definedName>
    <definedName name="Итого_ФОТ_при_расчете_по_доле_з_п_в_стоимости_эксплуатации_машин" localSheetId="2">#REF!</definedName>
    <definedName name="Итого_ФОТ_при_расчете_по_доле_з_п_в_стоимости_эксплуатации_машин">#REF!</definedName>
    <definedName name="Итого_ЭММ__по_рес_расчету_с_учетом_к_тов" localSheetId="0">#REF!</definedName>
    <definedName name="Итого_ЭММ__по_рес_расчету_с_учетом_к_тов" localSheetId="1">#REF!</definedName>
    <definedName name="Итого_ЭММ__по_рес_расчету_с_учетом_к_тов" localSheetId="2">#REF!</definedName>
    <definedName name="Итого_ЭММ__по_рес_расчету_с_учетом_к_тов">#REF!</definedName>
    <definedName name="Итого_ЭММ_в_базисных_ценах_с_учетом_к_тов" localSheetId="0">#REF!</definedName>
    <definedName name="Итого_ЭММ_в_базисных_ценах_с_учетом_к_тов" localSheetId="1">#REF!</definedName>
    <definedName name="Итого_ЭММ_в_базисных_ценах_с_учетом_к_тов" localSheetId="2">#REF!</definedName>
    <definedName name="Итого_ЭММ_в_базисных_ценах_с_учетом_к_тов">#REF!</definedName>
    <definedName name="Итого_ЭММ_по_акту_вып_работ_в_базисных_ценах_с_учетом_к_тов" localSheetId="0">#REF!</definedName>
    <definedName name="Итого_ЭММ_по_акту_вып_работ_в_базисных_ценах_с_учетом_к_тов" localSheetId="1">#REF!</definedName>
    <definedName name="Итого_ЭММ_по_акту_вып_работ_в_базисных_ценах_с_учетом_к_тов" localSheetId="2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 localSheetId="0">#REF!</definedName>
    <definedName name="Итого_ЭММ_по_акту_вып_работ_при_ресурсном_расчете_с_учетом_к_тов" localSheetId="1">#REF!</definedName>
    <definedName name="Итого_ЭММ_по_акту_вып_работ_при_ресурсном_расчете_с_учетом_к_тов" localSheetId="2">#REF!</definedName>
    <definedName name="Итого_ЭММ_по_акту_вып_работ_при_ресурсном_расчете_с_учетом_к_тов">#REF!</definedName>
    <definedName name="К" localSheetId="0">#REF!</definedName>
    <definedName name="К" localSheetId="1">#REF!</definedName>
    <definedName name="К" localSheetId="2">#REF!</definedName>
    <definedName name="К">#REF!</definedName>
    <definedName name="к_ЗПМ" localSheetId="0">#REF!</definedName>
    <definedName name="к_ЗПМ" localSheetId="1">#REF!</definedName>
    <definedName name="к_ЗПМ" localSheetId="2">#REF!</definedName>
    <definedName name="к_ЗПМ">#REF!</definedName>
    <definedName name="к_МАТ" localSheetId="0">#REF!</definedName>
    <definedName name="к_МАТ" localSheetId="1">#REF!</definedName>
    <definedName name="к_МАТ" localSheetId="2">#REF!</definedName>
    <definedName name="к_МАТ">#REF!</definedName>
    <definedName name="к_ОЗП" localSheetId="0">#REF!</definedName>
    <definedName name="к_ОЗП" localSheetId="1">#REF!</definedName>
    <definedName name="к_ОЗП" localSheetId="2">#REF!</definedName>
    <definedName name="к_ОЗП">#REF!</definedName>
    <definedName name="к_ПЗ" localSheetId="0">#REF!</definedName>
    <definedName name="к_ПЗ" localSheetId="1">#REF!</definedName>
    <definedName name="к_ПЗ" localSheetId="2">#REF!</definedName>
    <definedName name="к_ПЗ">#REF!</definedName>
    <definedName name="к_ЭМ" localSheetId="0">#REF!</definedName>
    <definedName name="к_ЭМ" localSheetId="1">#REF!</definedName>
    <definedName name="к_ЭМ" localSheetId="2">#REF!</definedName>
    <definedName name="к_ЭМ">#REF!</definedName>
    <definedName name="ккк" localSheetId="0">#REF!</definedName>
    <definedName name="ккк" localSheetId="1">#REF!</definedName>
    <definedName name="ккк" localSheetId="2">#REF!</definedName>
    <definedName name="ккк">#REF!</definedName>
    <definedName name="лист" localSheetId="0">#REF!</definedName>
    <definedName name="лист" localSheetId="1">#REF!</definedName>
    <definedName name="лист" localSheetId="2">#REF!</definedName>
    <definedName name="лист">#REF!</definedName>
    <definedName name="МАРЖА" localSheetId="0">#REF!</definedName>
    <definedName name="МАРЖА" localSheetId="1">#REF!</definedName>
    <definedName name="МАРЖА" localSheetId="2">#REF!</definedName>
    <definedName name="МАРЖА">#REF!</definedName>
    <definedName name="Монтажные_работы_в_базисных_ценах" localSheetId="0">#REF!</definedName>
    <definedName name="Монтажные_работы_в_базисных_ценах" localSheetId="1">#REF!</definedName>
    <definedName name="Монтажные_работы_в_базисных_ценах" localSheetId="2">#REF!</definedName>
    <definedName name="Монтажные_работы_в_базисных_ценах">#REF!</definedName>
    <definedName name="Монтажные_работы_в_текущих_ценах" localSheetId="0">#REF!</definedName>
    <definedName name="Монтажные_работы_в_текущих_ценах" localSheetId="1">#REF!</definedName>
    <definedName name="Монтажные_работы_в_текущих_ценах" localSheetId="2">#REF!</definedName>
    <definedName name="Монтажные_работы_в_текущих_ценах">#REF!</definedName>
    <definedName name="Монтажные_работы_в_текущих_ценах_по_ресурсному_расчету" localSheetId="0">#REF!</definedName>
    <definedName name="Монтажные_работы_в_текущих_ценах_по_ресурсному_расчету" localSheetId="1">#REF!</definedName>
    <definedName name="Монтажные_работы_в_текущих_ценах_по_ресурсному_расчету" localSheetId="2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0">#REF!</definedName>
    <definedName name="Монтажные_работы_в_текущих_ценах_после_применения_индексов" localSheetId="1">#REF!</definedName>
    <definedName name="Монтажные_работы_в_текущих_ценах_после_применения_индексов" localSheetId="2">#REF!</definedName>
    <definedName name="Монтажные_работы_в_текущих_ценах_после_применения_индексов">#REF!</definedName>
    <definedName name="Наименование_группы_строек" localSheetId="0">#REF!</definedName>
    <definedName name="Наименование_группы_строек" localSheetId="1">#REF!</definedName>
    <definedName name="Наименование_группы_строек" localSheetId="2">#REF!</definedName>
    <definedName name="Наименование_группы_строек">#REF!</definedName>
    <definedName name="Наименование_локальной_сметы" localSheetId="0">#REF!</definedName>
    <definedName name="Наименование_локальной_сметы" localSheetId="1">#REF!</definedName>
    <definedName name="Наименование_локальной_сметы" localSheetId="2">#REF!</definedName>
    <definedName name="Наименование_локальной_сметы">#REF!</definedName>
    <definedName name="Наименование_объекта" localSheetId="0">#REF!</definedName>
    <definedName name="Наименование_объекта" localSheetId="1">#REF!</definedName>
    <definedName name="Наименование_объекта" localSheetId="2">#REF!</definedName>
    <definedName name="Наименование_объекта">#REF!</definedName>
    <definedName name="Наименование_объектной_сметы" localSheetId="0">#REF!</definedName>
    <definedName name="Наименование_объектной_сметы" localSheetId="1">#REF!</definedName>
    <definedName name="Наименование_объектной_сметы" localSheetId="2">#REF!</definedName>
    <definedName name="Наименование_объектной_сметы">#REF!</definedName>
    <definedName name="Наименование_очереди" localSheetId="0">#REF!</definedName>
    <definedName name="Наименование_очереди" localSheetId="1">#REF!</definedName>
    <definedName name="Наименование_очереди" localSheetId="2">#REF!</definedName>
    <definedName name="Наименование_очереди">#REF!</definedName>
    <definedName name="Наименование_пускового_комплекса" localSheetId="0">#REF!</definedName>
    <definedName name="Наименование_пускового_комплекса" localSheetId="1">#REF!</definedName>
    <definedName name="Наименование_пускового_комплекса" localSheetId="2">#REF!</definedName>
    <definedName name="Наименование_пускового_комплекса">#REF!</definedName>
    <definedName name="Наименование_сводного_сметного_расчета" localSheetId="0">#REF!</definedName>
    <definedName name="Наименование_сводного_сметного_расчета" localSheetId="1">#REF!</definedName>
    <definedName name="Наименование_сводного_сметного_расчета" localSheetId="2">#REF!</definedName>
    <definedName name="Наименование_сводного_сметного_расчета">#REF!</definedName>
    <definedName name="Наименование_стройки" localSheetId="0">#REF!</definedName>
    <definedName name="Наименование_стройки" localSheetId="1">#REF!</definedName>
    <definedName name="Наименование_стройки" localSheetId="2">#REF!</definedName>
    <definedName name="Наименование_стройки">#REF!</definedName>
    <definedName name="накладные" localSheetId="0">#REF!</definedName>
    <definedName name="накладные" localSheetId="1">#REF!</definedName>
    <definedName name="накладные" localSheetId="2">#REF!</definedName>
    <definedName name="накладные">#REF!</definedName>
    <definedName name="Норм_трудоемкость_механизаторов_по_смете_с_учетом_к_тов" localSheetId="0">#REF!</definedName>
    <definedName name="Норм_трудоемкость_механизаторов_по_смете_с_учетом_к_тов" localSheetId="1">#REF!</definedName>
    <definedName name="Норм_трудоемкость_механизаторов_по_смете_с_учетом_к_тов" localSheetId="2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0">#REF!</definedName>
    <definedName name="Норм_трудоемкость_осн_рабочих_по_смете_с_учетом_к_тов" localSheetId="1">#REF!</definedName>
    <definedName name="Норм_трудоемкость_осн_рабочих_по_смете_с_учетом_к_тов" localSheetId="2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0">#REF!</definedName>
    <definedName name="Нормативная_трудоемкость_механизаторов_по_смете" localSheetId="1">#REF!</definedName>
    <definedName name="Нормативная_трудоемкость_механизаторов_по_смете" localSheetId="2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0">#REF!</definedName>
    <definedName name="Нормативная_трудоемкость_основных_рабочих_по_смете" localSheetId="1">#REF!</definedName>
    <definedName name="Нормативная_трудоемкость_основных_рабочих_по_смете" localSheetId="2">#REF!</definedName>
    <definedName name="Нормативная_трудоемкость_основных_рабочих_по_смете">#REF!</definedName>
    <definedName name="_xlnm.Print_Area" localSheetId="0">'12-01'!$A$1:$G$38</definedName>
    <definedName name="_xlnm.Print_Area" localSheetId="1">'12-02'!$A$1:$G$38</definedName>
    <definedName name="_xlnm.Print_Area" localSheetId="2">Спецификация!$A$4:$S$699</definedName>
    <definedName name="Оборудование_в_базисных_ценах" localSheetId="0">#REF!</definedName>
    <definedName name="Оборудование_в_базисных_ценах" localSheetId="1">#REF!</definedName>
    <definedName name="Оборудование_в_базисных_ценах" localSheetId="2">#REF!</definedName>
    <definedName name="Оборудование_в_базисных_ценах">#REF!</definedName>
    <definedName name="Оборудование_в_текущих_ценах" localSheetId="0">#REF!</definedName>
    <definedName name="Оборудование_в_текущих_ценах" localSheetId="1">#REF!</definedName>
    <definedName name="Оборудование_в_текущих_ценах" localSheetId="2">#REF!</definedName>
    <definedName name="Оборудование_в_текущих_ценах">#REF!</definedName>
    <definedName name="Оборудование_в_текущих_ценах_по_ресурсному_расчету" localSheetId="0">#REF!</definedName>
    <definedName name="Оборудование_в_текущих_ценах_по_ресурсному_расчету" localSheetId="1">#REF!</definedName>
    <definedName name="Оборудование_в_текущих_ценах_по_ресурсному_расчету" localSheetId="2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0">#REF!</definedName>
    <definedName name="Оборудование_в_текущих_ценах_после_применения_индексов" localSheetId="1">#REF!</definedName>
    <definedName name="Оборудование_в_текущих_ценах_после_применения_индексов" localSheetId="2">#REF!</definedName>
    <definedName name="Оборудование_в_текущих_ценах_после_применения_индексов">#REF!</definedName>
    <definedName name="Обоснование_поправки" localSheetId="0">#REF!</definedName>
    <definedName name="Обоснование_поправки" localSheetId="1">#REF!</definedName>
    <definedName name="Обоснование_поправки" localSheetId="2">#REF!</definedName>
    <definedName name="Обоснование_поправки">#REF!</definedName>
    <definedName name="олорлшгш" localSheetId="0">#REF!</definedName>
    <definedName name="олорлшгш" localSheetId="1">#REF!</definedName>
    <definedName name="олорлшгш" localSheetId="2">#REF!</definedName>
    <definedName name="олорлшгш">#REF!</definedName>
    <definedName name="Описание_группы_строек" localSheetId="0">#REF!</definedName>
    <definedName name="Описание_группы_строек" localSheetId="1">#REF!</definedName>
    <definedName name="Описание_группы_строек" localSheetId="2">#REF!</definedName>
    <definedName name="Описание_группы_строек">#REF!</definedName>
    <definedName name="Описание_локальной_сметы" localSheetId="0">#REF!</definedName>
    <definedName name="Описание_локальной_сметы" localSheetId="1">#REF!</definedName>
    <definedName name="Описание_локальной_сметы" localSheetId="2">#REF!</definedName>
    <definedName name="Описание_локальной_сметы">#REF!</definedName>
    <definedName name="Описание_объекта" localSheetId="0">#REF!</definedName>
    <definedName name="Описание_объекта" localSheetId="1">#REF!</definedName>
    <definedName name="Описание_объекта" localSheetId="2">#REF!</definedName>
    <definedName name="Описание_объекта">#REF!</definedName>
    <definedName name="Описание_объектной_сметы" localSheetId="0">#REF!</definedName>
    <definedName name="Описание_объектной_сметы" localSheetId="1">#REF!</definedName>
    <definedName name="Описание_объектной_сметы" localSheetId="2">#REF!</definedName>
    <definedName name="Описание_объектной_сметы">#REF!</definedName>
    <definedName name="Описание_очереди" localSheetId="0">#REF!</definedName>
    <definedName name="Описание_очереди" localSheetId="1">#REF!</definedName>
    <definedName name="Описание_очереди" localSheetId="2">#REF!</definedName>
    <definedName name="Описание_очереди">#REF!</definedName>
    <definedName name="Описание_пускового_комплекса" localSheetId="0">#REF!</definedName>
    <definedName name="Описание_пускового_комплекса" localSheetId="1">#REF!</definedName>
    <definedName name="Описание_пускового_комплекса" localSheetId="2">#REF!</definedName>
    <definedName name="Описание_пускового_комплекса">#REF!</definedName>
    <definedName name="Описание_сводного_сметного_расчета" localSheetId="0">#REF!</definedName>
    <definedName name="Описание_сводного_сметного_расчета" localSheetId="1">#REF!</definedName>
    <definedName name="Описание_сводного_сметного_расчета" localSheetId="2">#REF!</definedName>
    <definedName name="Описание_сводного_сметного_расчета">#REF!</definedName>
    <definedName name="Описание_стройки" localSheetId="0">#REF!</definedName>
    <definedName name="Описание_стройки" localSheetId="1">#REF!</definedName>
    <definedName name="Описание_стройки" localSheetId="2">#REF!</definedName>
    <definedName name="Описание_стройки">#REF!</definedName>
    <definedName name="Основание" localSheetId="0">#REF!</definedName>
    <definedName name="Основание" localSheetId="1">#REF!</definedName>
    <definedName name="Основание" localSheetId="2">#REF!</definedName>
    <definedName name="Основание">#REF!</definedName>
    <definedName name="Отчетный_период__учет_выполненных_работ" localSheetId="0">#REF!</definedName>
    <definedName name="Отчетный_период__учет_выполненных_работ" localSheetId="1">#REF!</definedName>
    <definedName name="Отчетный_период__учет_выполненных_работ" localSheetId="2">#REF!</definedName>
    <definedName name="Отчетный_период__учет_выполненных_работ">#REF!</definedName>
    <definedName name="перв_кат" localSheetId="0">#REF!</definedName>
    <definedName name="перв_кат" localSheetId="1">#REF!</definedName>
    <definedName name="перв_кат" localSheetId="2">#REF!</definedName>
    <definedName name="перв_кат">#REF!</definedName>
    <definedName name="Подгон" localSheetId="0">#REF!</definedName>
    <definedName name="Подгон" localSheetId="1">#REF!</definedName>
    <definedName name="Подгон" localSheetId="2">#REF!</definedName>
    <definedName name="Подгон">#REF!</definedName>
    <definedName name="подлжддлджд" localSheetId="0">#REF!</definedName>
    <definedName name="подлжддлджд" localSheetId="1">#REF!</definedName>
    <definedName name="подлжддлджд" localSheetId="2">#REF!</definedName>
    <definedName name="подлжддлджд">#REF!</definedName>
    <definedName name="пр" localSheetId="0">#REF!</definedName>
    <definedName name="пр" localSheetId="1">#REF!</definedName>
    <definedName name="пр" localSheetId="2">#REF!</definedName>
    <definedName name="пр">#REF!</definedName>
    <definedName name="прибыль" localSheetId="0">#REF!</definedName>
    <definedName name="прибыль" localSheetId="1">#REF!</definedName>
    <definedName name="прибыль" localSheetId="2">#REF!</definedName>
    <definedName name="прибыль">#REF!</definedName>
    <definedName name="Прилож" localSheetId="0">#REF!</definedName>
    <definedName name="Прилож" localSheetId="1">#REF!</definedName>
    <definedName name="Прилож" localSheetId="2">#REF!</definedName>
    <definedName name="Прилож">#REF!</definedName>
    <definedName name="Проверил" localSheetId="0">#REF!</definedName>
    <definedName name="Проверил" localSheetId="1">#REF!</definedName>
    <definedName name="Проверил" localSheetId="2">#REF!</definedName>
    <definedName name="Проверил">#REF!</definedName>
    <definedName name="пролоддошщ" localSheetId="0">#REF!</definedName>
    <definedName name="пролоддошщ" localSheetId="1">#REF!</definedName>
    <definedName name="пролоддошщ" localSheetId="2">#REF!</definedName>
    <definedName name="пролоддошщ">#REF!</definedName>
    <definedName name="Прочие_затраты_в_базисных_ценах" localSheetId="0">#REF!</definedName>
    <definedName name="Прочие_затраты_в_базисных_ценах" localSheetId="1">#REF!</definedName>
    <definedName name="Прочие_затраты_в_базисных_ценах" localSheetId="2">#REF!</definedName>
    <definedName name="Прочие_затраты_в_базисных_ценах">#REF!</definedName>
    <definedName name="Прочие_затраты_в_текущих_ценах" localSheetId="0">#REF!</definedName>
    <definedName name="Прочие_затраты_в_текущих_ценах" localSheetId="1">#REF!</definedName>
    <definedName name="Прочие_затраты_в_текущих_ценах" localSheetId="2">#REF!</definedName>
    <definedName name="Прочие_затраты_в_текущих_ценах">#REF!</definedName>
    <definedName name="Прочие_затраты_в_текущих_ценах_по_ресурсному_расчету" localSheetId="0">#REF!</definedName>
    <definedName name="Прочие_затраты_в_текущих_ценах_по_ресурсному_расчету" localSheetId="1">#REF!</definedName>
    <definedName name="Прочие_затраты_в_текущих_ценах_по_ресурсному_расчету" localSheetId="2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 localSheetId="0">#REF!</definedName>
    <definedName name="Прочие_затраты_в_текущих_ценах_после_применения_индексов" localSheetId="1">#REF!</definedName>
    <definedName name="Прочие_затраты_в_текущих_ценах_после_применения_индексов" localSheetId="2">#REF!</definedName>
    <definedName name="Прочие_затраты_в_текущих_ценах_после_применения_индексов">#REF!</definedName>
    <definedName name="рабдень">'[2]Расчет работы'!$G$2</definedName>
    <definedName name="Районный_к_т_к_ЗП" localSheetId="0">#REF!</definedName>
    <definedName name="Районный_к_т_к_ЗП" localSheetId="1">#REF!</definedName>
    <definedName name="Районный_к_т_к_ЗП" localSheetId="2">#REF!</definedName>
    <definedName name="Районный_к_т_к_ЗП">#REF!</definedName>
    <definedName name="Районный_к_т_к_ЗП_по_ресурсному_расчету" localSheetId="0">#REF!</definedName>
    <definedName name="Районный_к_т_к_ЗП_по_ресурсному_расчету" localSheetId="1">#REF!</definedName>
    <definedName name="Районный_к_т_к_ЗП_по_ресурсному_расчету" localSheetId="2">#REF!</definedName>
    <definedName name="Районный_к_т_к_ЗП_по_ресурсному_расчету">#REF!</definedName>
    <definedName name="Регистрационный_номер_группы_строек" localSheetId="0">#REF!</definedName>
    <definedName name="Регистрационный_номер_группы_строек" localSheetId="1">#REF!</definedName>
    <definedName name="Регистрационный_номер_группы_строек" localSheetId="2">#REF!</definedName>
    <definedName name="Регистрационный_номер_группы_строек">#REF!</definedName>
    <definedName name="Регистрационный_номер_локальной_сметы" localSheetId="0">#REF!</definedName>
    <definedName name="Регистрационный_номер_локальной_сметы" localSheetId="1">#REF!</definedName>
    <definedName name="Регистрационный_номер_локальной_сметы" localSheetId="2">#REF!</definedName>
    <definedName name="Регистрационный_номер_локальной_сметы">#REF!</definedName>
    <definedName name="Регистрационный_номер_объекта" localSheetId="0">#REF!</definedName>
    <definedName name="Регистрационный_номер_объекта" localSheetId="1">#REF!</definedName>
    <definedName name="Регистрационный_номер_объекта" localSheetId="2">#REF!</definedName>
    <definedName name="Регистрационный_номер_объекта">#REF!</definedName>
    <definedName name="Регистрационный_номер_объектной_сметы" localSheetId="0">#REF!</definedName>
    <definedName name="Регистрационный_номер_объектной_сметы" localSheetId="1">#REF!</definedName>
    <definedName name="Регистрационный_номер_объектной_сметы" localSheetId="2">#REF!</definedName>
    <definedName name="Регистрационный_номер_объектной_сметы">#REF!</definedName>
    <definedName name="Регистрационный_номер_очереди" localSheetId="0">#REF!</definedName>
    <definedName name="Регистрационный_номер_очереди" localSheetId="1">#REF!</definedName>
    <definedName name="Регистрационный_номер_очереди" localSheetId="2">#REF!</definedName>
    <definedName name="Регистрационный_номер_очереди">#REF!</definedName>
    <definedName name="Регистрационный_номер_пускового_комплекса" localSheetId="0">#REF!</definedName>
    <definedName name="Регистрационный_номер_пускового_комплекса" localSheetId="1">#REF!</definedName>
    <definedName name="Регистрационный_номер_пускового_комплекса" localSheetId="2">#REF!</definedName>
    <definedName name="Регистрационный_номер_пускового_комплекса">#REF!</definedName>
    <definedName name="Регистрационный_номер_сводного_сметного_расчета" localSheetId="0">#REF!</definedName>
    <definedName name="Регистрационный_номер_сводного_сметного_расчета" localSheetId="1">#REF!</definedName>
    <definedName name="Регистрационный_номер_сводного_сметного_расчета" localSheetId="2">#REF!</definedName>
    <definedName name="Регистрационный_номер_сводного_сметного_расчета">#REF!</definedName>
    <definedName name="Регистрационный_номер_стройки" localSheetId="0">#REF!</definedName>
    <definedName name="Регистрационный_номер_стройки" localSheetId="1">#REF!</definedName>
    <definedName name="Регистрационный_номер_стройки" localSheetId="2">#REF!</definedName>
    <definedName name="Регистрационный_номер_стройки">#REF!</definedName>
    <definedName name="с5" localSheetId="0">#REF!</definedName>
    <definedName name="с5" localSheetId="1">#REF!</definedName>
    <definedName name="с5" localSheetId="2">#REF!</definedName>
    <definedName name="с5">#REF!</definedName>
    <definedName name="Сводка" localSheetId="0">#REF!</definedName>
    <definedName name="Сводка" localSheetId="1">#REF!</definedName>
    <definedName name="Сводка" localSheetId="2">#REF!</definedName>
    <definedName name="Сводка">#REF!</definedName>
    <definedName name="смета" localSheetId="0">#REF!</definedName>
    <definedName name="смета" localSheetId="1">#REF!</definedName>
    <definedName name="смета" localSheetId="2">#REF!</definedName>
    <definedName name="смета">#REF!</definedName>
    <definedName name="Сметная_стоимость_в_базисных_ценах" localSheetId="0">#REF!</definedName>
    <definedName name="Сметная_стоимость_в_базисных_ценах" localSheetId="1">#REF!</definedName>
    <definedName name="Сметная_стоимость_в_базисных_ценах" localSheetId="2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0">#REF!</definedName>
    <definedName name="Сметная_стоимость_в_текущих_ценах__после_применения_индексов" localSheetId="1">#REF!</definedName>
    <definedName name="Сметная_стоимость_в_текущих_ценах__после_применения_индексов" localSheetId="2">#REF!</definedName>
    <definedName name="Сметная_стоимость_в_текущих_ценах__после_применения_индексов">#REF!</definedName>
    <definedName name="Сметная_стоимость_по_ресурсному_расчету" localSheetId="0">#REF!</definedName>
    <definedName name="Сметная_стоимость_по_ресурсному_расчету" localSheetId="1">#REF!</definedName>
    <definedName name="Сметная_стоимость_по_ресурсному_расчету" localSheetId="2">#REF!</definedName>
    <definedName name="Сметная_стоимость_по_ресурсному_расчету">#REF!</definedName>
    <definedName name="Составил" localSheetId="0">#REF!</definedName>
    <definedName name="Составил" localSheetId="1">#REF!</definedName>
    <definedName name="Составил" localSheetId="2">#REF!</definedName>
    <definedName name="Составил">#REF!</definedName>
    <definedName name="Стоимость" localSheetId="0">#REF!</definedName>
    <definedName name="Стоимость" localSheetId="1">#REF!</definedName>
    <definedName name="Стоимость" localSheetId="2">#REF!</definedName>
    <definedName name="Стоимость">#REF!</definedName>
    <definedName name="Стоимость_по_акту_выполненных_работ_в_базисных_ценах" localSheetId="0">#REF!</definedName>
    <definedName name="Стоимость_по_акту_выполненных_работ_в_базисных_ценах" localSheetId="1">#REF!</definedName>
    <definedName name="Стоимость_по_акту_выполненных_работ_в_базисных_ценах" localSheetId="2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 localSheetId="0">#REF!</definedName>
    <definedName name="Стоимость_по_акту_выполненных_работ_при_ресурсном_расчете" localSheetId="1">#REF!</definedName>
    <definedName name="Стоимость_по_акту_выполненных_работ_при_ресурсном_расчете" localSheetId="2">#REF!</definedName>
    <definedName name="Стоимость_по_акту_выполненных_работ_при_ресурсном_расчете">#REF!</definedName>
    <definedName name="Строительные_работы_в_базисных_ценах" localSheetId="0">#REF!</definedName>
    <definedName name="Строительные_работы_в_базисных_ценах" localSheetId="1">#REF!</definedName>
    <definedName name="Строительные_работы_в_базисных_ценах" localSheetId="2">#REF!</definedName>
    <definedName name="Строительные_работы_в_базисных_ценах">#REF!</definedName>
    <definedName name="Строительные_работы_в_текущих_ценах" localSheetId="0">#REF!</definedName>
    <definedName name="Строительные_работы_в_текущих_ценах" localSheetId="1">#REF!</definedName>
    <definedName name="Строительные_работы_в_текущих_ценах" localSheetId="2">#REF!</definedName>
    <definedName name="Строительные_работы_в_текущих_ценах">#REF!</definedName>
    <definedName name="Строительные_работы_в_текущих_ценах_по_ресурсному_расчету" localSheetId="0">#REF!</definedName>
    <definedName name="Строительные_работы_в_текущих_ценах_по_ресурсному_расчету" localSheetId="1">#REF!</definedName>
    <definedName name="Строительные_работы_в_текущих_ценах_по_ресурсному_расчету" localSheetId="2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0">#REF!</definedName>
    <definedName name="Строительные_работы_в_текущих_ценах_после_применения_индексов" localSheetId="1">#REF!</definedName>
    <definedName name="Строительные_работы_в_текущих_ценах_после_применения_индексов" localSheetId="2">#REF!</definedName>
    <definedName name="Строительные_работы_в_текущих_ценах_после_применения_индексов">#REF!</definedName>
    <definedName name="Территориальная_поправка_к_ТЕР" localSheetId="0">#REF!</definedName>
    <definedName name="Территориальная_поправка_к_ТЕР" localSheetId="1">#REF!</definedName>
    <definedName name="Территориальная_поправка_к_ТЕР" localSheetId="2">#REF!</definedName>
    <definedName name="Территориальная_поправка_к_ТЕР">#REF!</definedName>
    <definedName name="техник" localSheetId="0">#REF!</definedName>
    <definedName name="техник" localSheetId="1">#REF!</definedName>
    <definedName name="техник" localSheetId="2">#REF!</definedName>
    <definedName name="техник">#REF!</definedName>
    <definedName name="Труд_механизаторов_по_акту_вып_работ_с_учетом_к_тов" localSheetId="0">#REF!</definedName>
    <definedName name="Труд_механизаторов_по_акту_вып_работ_с_учетом_к_тов" localSheetId="1">#REF!</definedName>
    <definedName name="Труд_механизаторов_по_акту_вып_работ_с_учетом_к_тов" localSheetId="2">#REF!</definedName>
    <definedName name="Труд_механизаторов_по_акту_вып_работ_с_учетом_к_тов">#REF!</definedName>
    <definedName name="Труд_основн_рабочих_по_акту_вып_работ_с_учетом_к_тов" localSheetId="0">#REF!</definedName>
    <definedName name="Труд_основн_рабочих_по_акту_вып_работ_с_учетом_к_тов" localSheetId="1">#REF!</definedName>
    <definedName name="Труд_основн_рабочих_по_акту_вып_работ_с_учетом_к_тов" localSheetId="2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 localSheetId="0">#REF!</definedName>
    <definedName name="Трудоемкость_механизаторов_по_акту_выполненных_работ" localSheetId="1">#REF!</definedName>
    <definedName name="Трудоемкость_механизаторов_по_акту_выполненных_работ" localSheetId="2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 localSheetId="0">#REF!</definedName>
    <definedName name="Трудоемкость_основных_рабочих_по_акту_выполненных_работ" localSheetId="1">#REF!</definedName>
    <definedName name="Трудоемкость_основных_рабочих_по_акту_выполненных_работ" localSheetId="2">#REF!</definedName>
    <definedName name="Трудоемкость_основных_рабочих_по_акту_выполненных_работ">#REF!</definedName>
    <definedName name="убыль" localSheetId="0">#REF!</definedName>
    <definedName name="убыль" localSheetId="1">#REF!</definedName>
    <definedName name="убыль" localSheetId="2">#REF!</definedName>
    <definedName name="убыль">#REF!</definedName>
    <definedName name="Укрупненный_норматив_НР_для_расчета_в_текущих_ценах_и_ценах_2001г." localSheetId="0">#REF!</definedName>
    <definedName name="Укрупненный_норматив_НР_для_расчета_в_текущих_ценах_и_ценах_2001г." localSheetId="1">#REF!</definedName>
    <definedName name="Укрупненный_норматив_НР_для_расчета_в_текущих_ценах_и_ценах_2001г." localSheetId="2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 localSheetId="0">#REF!</definedName>
    <definedName name="Укрупненный_норматив_НР_для_расчета_в_ценах_1984г." localSheetId="1">#REF!</definedName>
    <definedName name="Укрупненный_норматив_НР_для_расчета_в_ценах_1984г." localSheetId="2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 localSheetId="0">#REF!</definedName>
    <definedName name="Укрупненный_норматив_СП_для_расчета_в_текущих_ценах_и_ценах_2001г." localSheetId="1">#REF!</definedName>
    <definedName name="Укрупненный_норматив_СП_для_расчета_в_текущих_ценах_и_ценах_2001г." localSheetId="2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 localSheetId="0">#REF!</definedName>
    <definedName name="Укрупненный_норматив_СП_для_расчета_в_ценах_1984г." localSheetId="1">#REF!</definedName>
    <definedName name="Укрупненный_норматив_СП_для_расчета_в_ценах_1984г." localSheetId="2">#REF!</definedName>
    <definedName name="Укрупненный_норматив_СП_для_расчета_в_ценах_1984г.">#REF!</definedName>
    <definedName name="ц" localSheetId="0">#REF!</definedName>
    <definedName name="ц" localSheetId="1">#REF!</definedName>
    <definedName name="ц" localSheetId="2">#REF!</definedName>
    <definedName name="ц">#REF!</definedName>
    <definedName name="ццц" localSheetId="0">#REF!</definedName>
    <definedName name="ццц" localSheetId="1">#REF!</definedName>
    <definedName name="ццц" localSheetId="2">#REF!</definedName>
    <definedName name="ццц">#REF!</definedName>
    <definedName name="экт" localSheetId="0">#REF!</definedName>
    <definedName name="экт" localSheetId="1">#REF!</definedName>
    <definedName name="экт" localSheetId="2">#REF!</definedName>
    <definedName name="экт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4" i="28" l="1"/>
  <c r="O534" i="28" s="1"/>
  <c r="N535" i="28"/>
  <c r="O535" i="28" s="1"/>
  <c r="N536" i="28"/>
  <c r="O536" i="28" s="1"/>
  <c r="N537" i="28"/>
  <c r="O537" i="28"/>
  <c r="P537" i="28" s="1"/>
  <c r="N538" i="28"/>
  <c r="O538" i="28"/>
  <c r="P538" i="28" s="1"/>
  <c r="N539" i="28"/>
  <c r="N540" i="28"/>
  <c r="O540" i="28" s="1"/>
  <c r="N541" i="28"/>
  <c r="O541" i="28" s="1"/>
  <c r="P541" i="28" s="1"/>
  <c r="N531" i="28"/>
  <c r="O531" i="28" s="1"/>
  <c r="P531" i="28" s="1"/>
  <c r="N532" i="28"/>
  <c r="O532" i="28" s="1"/>
  <c r="N533" i="28"/>
  <c r="O533" i="28" s="1"/>
  <c r="N518" i="28"/>
  <c r="O518" i="28" s="1"/>
  <c r="N519" i="28"/>
  <c r="N520" i="28"/>
  <c r="O520" i="28" s="1"/>
  <c r="N521" i="28"/>
  <c r="N522" i="28"/>
  <c r="N523" i="28"/>
  <c r="O523" i="28" s="1"/>
  <c r="N524" i="28"/>
  <c r="O524" i="28" s="1"/>
  <c r="N525" i="28"/>
  <c r="O525" i="28" s="1"/>
  <c r="N526" i="28"/>
  <c r="O526" i="28" s="1"/>
  <c r="N527" i="28"/>
  <c r="N528" i="28"/>
  <c r="O528" i="28" s="1"/>
  <c r="N529" i="28"/>
  <c r="O529" i="28" s="1"/>
  <c r="N517" i="28"/>
  <c r="O517" i="28" s="1"/>
  <c r="O522" i="28" l="1"/>
  <c r="P522" i="28" s="1"/>
  <c r="O521" i="28"/>
  <c r="P521" i="28" s="1"/>
  <c r="O519" i="28"/>
  <c r="P519" i="28" s="1"/>
  <c r="P536" i="28"/>
  <c r="P520" i="28"/>
  <c r="O539" i="28"/>
  <c r="P539" i="28" s="1"/>
  <c r="P535" i="28"/>
  <c r="P540" i="28"/>
  <c r="P534" i="28"/>
  <c r="P526" i="28"/>
  <c r="P525" i="28"/>
  <c r="P524" i="28"/>
  <c r="P523" i="28"/>
  <c r="P532" i="28"/>
  <c r="P529" i="28"/>
  <c r="P528" i="28"/>
  <c r="O527" i="28"/>
  <c r="P527" i="28" s="1"/>
  <c r="P518" i="28"/>
  <c r="P533" i="28"/>
  <c r="P517" i="28"/>
  <c r="O575" i="28"/>
  <c r="O35" i="28" l="1"/>
  <c r="P35" i="28" s="1"/>
  <c r="O38" i="28"/>
  <c r="P38" i="28" s="1"/>
  <c r="O41" i="28"/>
  <c r="P41" i="28" s="1"/>
  <c r="O69" i="28"/>
  <c r="P69" i="28" s="1"/>
  <c r="O73" i="28"/>
  <c r="P73" i="28" s="1"/>
  <c r="O76" i="28"/>
  <c r="P76" i="28" s="1"/>
  <c r="O104" i="28"/>
  <c r="P104" i="28" s="1"/>
  <c r="O107" i="28"/>
  <c r="P107" i="28" s="1"/>
  <c r="O111" i="28"/>
  <c r="P111" i="28" s="1"/>
  <c r="O139" i="28"/>
  <c r="P139" i="28" s="1"/>
  <c r="O142" i="28"/>
  <c r="P142" i="28" s="1"/>
  <c r="O145" i="28"/>
  <c r="P145" i="28" s="1"/>
  <c r="O173" i="28"/>
  <c r="P173" i="28" s="1"/>
  <c r="O177" i="28"/>
  <c r="P177" i="28" s="1"/>
  <c r="O180" i="28"/>
  <c r="P180" i="28" s="1"/>
  <c r="O209" i="28"/>
  <c r="P209" i="28" s="1"/>
  <c r="O212" i="28"/>
  <c r="P212" i="28" s="1"/>
  <c r="O215" i="28"/>
  <c r="P215" i="28" s="1"/>
  <c r="O243" i="28"/>
  <c r="P243" i="28" s="1"/>
  <c r="O248" i="28"/>
  <c r="P248" i="28" s="1"/>
  <c r="O252" i="28"/>
  <c r="P252" i="28" s="1"/>
  <c r="O281" i="28"/>
  <c r="P281" i="28" s="1"/>
  <c r="O284" i="28"/>
  <c r="P284" i="28" s="1"/>
  <c r="O287" i="28"/>
  <c r="P287" i="28" s="1"/>
  <c r="O314" i="28"/>
  <c r="P314" i="28" s="1"/>
  <c r="O318" i="28"/>
  <c r="P318" i="28" s="1"/>
  <c r="O321" i="28"/>
  <c r="P321" i="28" s="1"/>
  <c r="O347" i="28"/>
  <c r="P347" i="28" s="1"/>
  <c r="O351" i="28"/>
  <c r="P351" i="28" s="1"/>
  <c r="O373" i="28"/>
  <c r="P373" i="28" s="1"/>
  <c r="O379" i="28"/>
  <c r="P379" i="28" s="1"/>
  <c r="O385" i="28"/>
  <c r="P385" i="28" s="1"/>
  <c r="O398" i="28"/>
  <c r="P398" i="28" s="1"/>
  <c r="O401" i="28"/>
  <c r="P401" i="28" s="1"/>
  <c r="O412" i="28"/>
  <c r="P412" i="28" s="1"/>
  <c r="O415" i="28"/>
  <c r="P415" i="28" s="1"/>
  <c r="O444" i="28"/>
  <c r="P444" i="28" s="1"/>
  <c r="O448" i="28"/>
  <c r="P448" i="28" s="1"/>
  <c r="O467" i="28"/>
  <c r="P467" i="28" s="1"/>
  <c r="N32" i="28"/>
  <c r="O32" i="28" s="1"/>
  <c r="N8" i="28"/>
  <c r="O8" i="28" l="1"/>
  <c r="P8" i="28" s="1"/>
  <c r="P32" i="28"/>
  <c r="N577" i="28" l="1"/>
  <c r="P577" i="28" s="1"/>
  <c r="N576" i="28"/>
  <c r="P576" i="28" l="1"/>
  <c r="N575" i="28"/>
  <c r="P575" i="28" s="1"/>
  <c r="N9" i="28"/>
  <c r="N10" i="28"/>
  <c r="O10" i="28" s="1"/>
  <c r="P10" i="28" s="1"/>
  <c r="N11" i="28"/>
  <c r="O11" i="28" s="1"/>
  <c r="P11" i="28" s="1"/>
  <c r="N12" i="28"/>
  <c r="N13" i="28"/>
  <c r="N14" i="28"/>
  <c r="N15" i="28"/>
  <c r="N16" i="28"/>
  <c r="O16" i="28" s="1"/>
  <c r="P16" i="28" s="1"/>
  <c r="N17" i="28"/>
  <c r="O17" i="28" s="1"/>
  <c r="P17" i="28" s="1"/>
  <c r="N18" i="28"/>
  <c r="N19" i="28"/>
  <c r="N20" i="28"/>
  <c r="N21" i="28"/>
  <c r="N22" i="28"/>
  <c r="O22" i="28" s="1"/>
  <c r="P22" i="28" s="1"/>
  <c r="N23" i="28"/>
  <c r="O23" i="28" s="1"/>
  <c r="P23" i="28" s="1"/>
  <c r="N24" i="28"/>
  <c r="N25" i="28"/>
  <c r="N26" i="28"/>
  <c r="N27" i="28"/>
  <c r="N28" i="28"/>
  <c r="O28" i="28" s="1"/>
  <c r="P28" i="28" s="1"/>
  <c r="N29" i="28"/>
  <c r="O29" i="28" s="1"/>
  <c r="P29" i="28" s="1"/>
  <c r="N7" i="28" l="1"/>
  <c r="O18" i="28"/>
  <c r="P18" i="28" s="1"/>
  <c r="O14" i="28"/>
  <c r="P14" i="28" s="1"/>
  <c r="O27" i="28"/>
  <c r="P27" i="28" s="1"/>
  <c r="O26" i="28"/>
  <c r="P26" i="28" s="1"/>
  <c r="O12" i="28"/>
  <c r="P12" i="28" s="1"/>
  <c r="O15" i="28"/>
  <c r="P15" i="28" s="1"/>
  <c r="O25" i="28"/>
  <c r="P25" i="28" s="1"/>
  <c r="O13" i="28"/>
  <c r="P13" i="28" s="1"/>
  <c r="O24" i="28"/>
  <c r="P24" i="28" s="1"/>
  <c r="O21" i="28"/>
  <c r="P21" i="28" s="1"/>
  <c r="O9" i="28"/>
  <c r="P9" i="28" s="1"/>
  <c r="O20" i="28"/>
  <c r="P20" i="28" s="1"/>
  <c r="O19" i="28"/>
  <c r="P19" i="28" s="1"/>
  <c r="N513" i="28"/>
  <c r="O513" i="28" s="1"/>
  <c r="P513" i="28" s="1"/>
  <c r="N512" i="28"/>
  <c r="O7" i="28" l="1"/>
  <c r="P7" i="28" s="1"/>
  <c r="O512" i="28"/>
  <c r="P512" i="28" s="1"/>
  <c r="N478" i="28"/>
  <c r="N477" i="28"/>
  <c r="O477" i="28" s="1"/>
  <c r="P477" i="28" s="1"/>
  <c r="N476" i="28"/>
  <c r="O476" i="28" s="1"/>
  <c r="P476" i="28" s="1"/>
  <c r="N475" i="28"/>
  <c r="O475" i="28" s="1"/>
  <c r="P475" i="28" s="1"/>
  <c r="N474" i="28"/>
  <c r="N473" i="28"/>
  <c r="O473" i="28" s="1"/>
  <c r="P473" i="28" s="1"/>
  <c r="N472" i="28"/>
  <c r="O472" i="28" s="1"/>
  <c r="P472" i="28" s="1"/>
  <c r="N471" i="28"/>
  <c r="O471" i="28" s="1"/>
  <c r="P471" i="28" s="1"/>
  <c r="N470" i="28"/>
  <c r="O470" i="28" s="1"/>
  <c r="P470" i="28" s="1"/>
  <c r="N468" i="28"/>
  <c r="N466" i="28"/>
  <c r="O466" i="28" s="1"/>
  <c r="P466" i="28" s="1"/>
  <c r="N464" i="28"/>
  <c r="O464" i="28" s="1"/>
  <c r="P464" i="28" s="1"/>
  <c r="N463" i="28"/>
  <c r="O463" i="28" s="1"/>
  <c r="P463" i="28" s="1"/>
  <c r="N462" i="28"/>
  <c r="N458" i="28"/>
  <c r="O458" i="28" s="1"/>
  <c r="P458" i="28" s="1"/>
  <c r="N457" i="28"/>
  <c r="O457" i="28" s="1"/>
  <c r="P457" i="28" s="1"/>
  <c r="N450" i="28"/>
  <c r="O450" i="28" s="1"/>
  <c r="P450" i="28" s="1"/>
  <c r="N449" i="28"/>
  <c r="O449" i="28" s="1"/>
  <c r="P449" i="28" s="1"/>
  <c r="N445" i="28"/>
  <c r="O445" i="28" s="1"/>
  <c r="P445" i="28" s="1"/>
  <c r="N443" i="28"/>
  <c r="O443" i="28" s="1"/>
  <c r="P443" i="28" s="1"/>
  <c r="N441" i="28"/>
  <c r="O441" i="28" s="1"/>
  <c r="P441" i="28" s="1"/>
  <c r="N428" i="28"/>
  <c r="O428" i="28" s="1"/>
  <c r="P428" i="28" s="1"/>
  <c r="N429" i="28"/>
  <c r="O429" i="28" s="1"/>
  <c r="P429" i="28" s="1"/>
  <c r="N430" i="28"/>
  <c r="O430" i="28" s="1"/>
  <c r="P430" i="28" s="1"/>
  <c r="N431" i="28"/>
  <c r="O431" i="28" s="1"/>
  <c r="P431" i="28" s="1"/>
  <c r="N432" i="28"/>
  <c r="O432" i="28" s="1"/>
  <c r="P432" i="28" s="1"/>
  <c r="N433" i="28"/>
  <c r="O433" i="28" s="1"/>
  <c r="P433" i="28" s="1"/>
  <c r="N434" i="28"/>
  <c r="O434" i="28" s="1"/>
  <c r="P434" i="28" s="1"/>
  <c r="N435" i="28"/>
  <c r="O435" i="28" s="1"/>
  <c r="P435" i="28" s="1"/>
  <c r="N436" i="28"/>
  <c r="O436" i="28" s="1"/>
  <c r="P436" i="28" s="1"/>
  <c r="N437" i="28"/>
  <c r="O437" i="28" s="1"/>
  <c r="P437" i="28" s="1"/>
  <c r="N438" i="28"/>
  <c r="N439" i="28"/>
  <c r="O439" i="28" s="1"/>
  <c r="P439" i="28" s="1"/>
  <c r="N427" i="28"/>
  <c r="O427" i="28" s="1"/>
  <c r="P427" i="28" s="1"/>
  <c r="N426" i="28"/>
  <c r="O426" i="28" s="1"/>
  <c r="P426" i="28" s="1"/>
  <c r="N416" i="28"/>
  <c r="O416" i="28" s="1"/>
  <c r="P416" i="28" s="1"/>
  <c r="N413" i="28"/>
  <c r="O413" i="28" s="1"/>
  <c r="P413" i="28" s="1"/>
  <c r="N411" i="28"/>
  <c r="O411" i="28" s="1"/>
  <c r="P411" i="28" s="1"/>
  <c r="N410" i="28"/>
  <c r="O410" i="28" s="1"/>
  <c r="P410" i="28" s="1"/>
  <c r="N408" i="28"/>
  <c r="O408" i="28" s="1"/>
  <c r="P408" i="28" s="1"/>
  <c r="N407" i="28"/>
  <c r="O407" i="28" s="1"/>
  <c r="P407" i="28" s="1"/>
  <c r="N406" i="28"/>
  <c r="O406" i="28" s="1"/>
  <c r="P406" i="28" s="1"/>
  <c r="N405" i="28"/>
  <c r="O405" i="28" s="1"/>
  <c r="P405" i="28" s="1"/>
  <c r="N404" i="28"/>
  <c r="N402" i="28"/>
  <c r="O402" i="28" s="1"/>
  <c r="P402" i="28" s="1"/>
  <c r="N399" i="28"/>
  <c r="O399" i="28" s="1"/>
  <c r="P399" i="28" s="1"/>
  <c r="N397" i="28"/>
  <c r="N396" i="28"/>
  <c r="O396" i="28" s="1"/>
  <c r="P396" i="28" s="1"/>
  <c r="N394" i="28"/>
  <c r="N393" i="28"/>
  <c r="O393" i="28" s="1"/>
  <c r="P393" i="28" s="1"/>
  <c r="N392" i="28"/>
  <c r="O392" i="28" s="1"/>
  <c r="P392" i="28" s="1"/>
  <c r="N391" i="28"/>
  <c r="N390" i="28"/>
  <c r="O390" i="28" s="1"/>
  <c r="P390" i="28" s="1"/>
  <c r="N389" i="28"/>
  <c r="O389" i="28" s="1"/>
  <c r="P389" i="28" s="1"/>
  <c r="N388" i="28"/>
  <c r="O388" i="28" s="1"/>
  <c r="P388" i="28" s="1"/>
  <c r="N387" i="28"/>
  <c r="O387" i="28" s="1"/>
  <c r="P387" i="28" s="1"/>
  <c r="N386" i="28"/>
  <c r="O386" i="28" s="1"/>
  <c r="P386" i="28" s="1"/>
  <c r="O474" i="28" l="1"/>
  <c r="P474" i="28" s="1"/>
  <c r="O394" i="28"/>
  <c r="P394" i="28" s="1"/>
  <c r="O438" i="28"/>
  <c r="P438" i="28" s="1"/>
  <c r="O397" i="28"/>
  <c r="P397" i="28" s="1"/>
  <c r="O462" i="28"/>
  <c r="P462" i="28" s="1"/>
  <c r="O468" i="28"/>
  <c r="P468" i="28" s="1"/>
  <c r="O478" i="28"/>
  <c r="P478" i="28" s="1"/>
  <c r="O404" i="28"/>
  <c r="P404" i="28" s="1"/>
  <c r="O391" i="28"/>
  <c r="P391" i="28" s="1"/>
  <c r="N383" i="28"/>
  <c r="O383" i="28" s="1"/>
  <c r="P383" i="28" s="1"/>
  <c r="N382" i="28"/>
  <c r="O382" i="28" s="1"/>
  <c r="P382" i="28" s="1"/>
  <c r="N380" i="28"/>
  <c r="O380" i="28" s="1"/>
  <c r="P380" i="28" s="1"/>
  <c r="N377" i="28"/>
  <c r="N376" i="28"/>
  <c r="O376" i="28" s="1"/>
  <c r="P376" i="28" s="1"/>
  <c r="N374" i="28"/>
  <c r="O374" i="28" s="1"/>
  <c r="P374" i="28" s="1"/>
  <c r="N372" i="28"/>
  <c r="O372" i="28" s="1"/>
  <c r="P372" i="28" s="1"/>
  <c r="N371" i="28"/>
  <c r="O371" i="28" s="1"/>
  <c r="P371" i="28" s="1"/>
  <c r="N359" i="28"/>
  <c r="O359" i="28" s="1"/>
  <c r="P359" i="28" s="1"/>
  <c r="N360" i="28"/>
  <c r="O360" i="28" s="1"/>
  <c r="P360" i="28" s="1"/>
  <c r="N361" i="28"/>
  <c r="O361" i="28" s="1"/>
  <c r="P361" i="28" s="1"/>
  <c r="N362" i="28"/>
  <c r="O362" i="28" s="1"/>
  <c r="P362" i="28" s="1"/>
  <c r="N363" i="28"/>
  <c r="O363" i="28" s="1"/>
  <c r="P363" i="28" s="1"/>
  <c r="N364" i="28"/>
  <c r="O364" i="28" s="1"/>
  <c r="P364" i="28" s="1"/>
  <c r="N365" i="28"/>
  <c r="O365" i="28" s="1"/>
  <c r="P365" i="28" s="1"/>
  <c r="N366" i="28"/>
  <c r="O366" i="28" s="1"/>
  <c r="P366" i="28" s="1"/>
  <c r="N367" i="28"/>
  <c r="O367" i="28" s="1"/>
  <c r="P367" i="28" s="1"/>
  <c r="N368" i="28"/>
  <c r="O368" i="28" s="1"/>
  <c r="P368" i="28" s="1"/>
  <c r="N369" i="28"/>
  <c r="N358" i="28"/>
  <c r="O358" i="28" s="1"/>
  <c r="P358" i="28" s="1"/>
  <c r="N357" i="28"/>
  <c r="N356" i="28"/>
  <c r="O356" i="28" s="1"/>
  <c r="P356" i="28" s="1"/>
  <c r="N355" i="28"/>
  <c r="O355" i="28" s="1"/>
  <c r="P355" i="28" s="1"/>
  <c r="N354" i="28"/>
  <c r="O354" i="28" s="1"/>
  <c r="P354" i="28" s="1"/>
  <c r="N352" i="28"/>
  <c r="O352" i="28" s="1"/>
  <c r="P352" i="28" s="1"/>
  <c r="N350" i="28"/>
  <c r="O350" i="28" s="1"/>
  <c r="P350" i="28" s="1"/>
  <c r="N346" i="28"/>
  <c r="N348" i="28"/>
  <c r="N328" i="28"/>
  <c r="N329" i="28"/>
  <c r="O329" i="28" s="1"/>
  <c r="P329" i="28" s="1"/>
  <c r="N330" i="28"/>
  <c r="O330" i="28" s="1"/>
  <c r="P330" i="28" s="1"/>
  <c r="N331" i="28"/>
  <c r="N332" i="28"/>
  <c r="O332" i="28" s="1"/>
  <c r="P332" i="28" s="1"/>
  <c r="N333" i="28"/>
  <c r="O333" i="28" s="1"/>
  <c r="P333" i="28" s="1"/>
  <c r="N334" i="28"/>
  <c r="N335" i="28"/>
  <c r="O335" i="28" s="1"/>
  <c r="P335" i="28" s="1"/>
  <c r="N336" i="28"/>
  <c r="O336" i="28" s="1"/>
  <c r="P336" i="28" s="1"/>
  <c r="N337" i="28"/>
  <c r="O337" i="28" s="1"/>
  <c r="P337" i="28" s="1"/>
  <c r="N338" i="28"/>
  <c r="O338" i="28" s="1"/>
  <c r="P338" i="28" s="1"/>
  <c r="N339" i="28"/>
  <c r="O339" i="28" s="1"/>
  <c r="P339" i="28" s="1"/>
  <c r="N340" i="28"/>
  <c r="N341" i="28"/>
  <c r="O341" i="28" s="1"/>
  <c r="P341" i="28" s="1"/>
  <c r="N342" i="28"/>
  <c r="O342" i="28" s="1"/>
  <c r="P342" i="28" s="1"/>
  <c r="N343" i="28"/>
  <c r="O343" i="28" s="1"/>
  <c r="P343" i="28" s="1"/>
  <c r="N344" i="28"/>
  <c r="O344" i="28" s="1"/>
  <c r="P344" i="28" s="1"/>
  <c r="N326" i="28"/>
  <c r="O326" i="28" s="1"/>
  <c r="P326" i="28" s="1"/>
  <c r="N327" i="28"/>
  <c r="O327" i="28" s="1"/>
  <c r="P327" i="28" s="1"/>
  <c r="N324" i="28"/>
  <c r="O324" i="28" s="1"/>
  <c r="P324" i="28" s="1"/>
  <c r="N323" i="28"/>
  <c r="O323" i="28" s="1"/>
  <c r="P323" i="28" s="1"/>
  <c r="N322" i="28"/>
  <c r="N319" i="28"/>
  <c r="N317" i="28"/>
  <c r="O317" i="28" s="1"/>
  <c r="P317" i="28" s="1"/>
  <c r="N315" i="28"/>
  <c r="O315" i="28" s="1"/>
  <c r="P315" i="28" s="1"/>
  <c r="N313" i="28"/>
  <c r="O313" i="28" s="1"/>
  <c r="P313" i="28" s="1"/>
  <c r="N312" i="28"/>
  <c r="O312" i="28" s="1"/>
  <c r="P312" i="28" s="1"/>
  <c r="N311" i="28"/>
  <c r="N293" i="28"/>
  <c r="N294" i="28"/>
  <c r="O294" i="28" s="1"/>
  <c r="P294" i="28" s="1"/>
  <c r="N295" i="28"/>
  <c r="O295" i="28" s="1"/>
  <c r="P295" i="28" s="1"/>
  <c r="N296" i="28"/>
  <c r="O296" i="28" s="1"/>
  <c r="P296" i="28" s="1"/>
  <c r="N297" i="28"/>
  <c r="O297" i="28" s="1"/>
  <c r="P297" i="28" s="1"/>
  <c r="N298" i="28"/>
  <c r="O298" i="28" s="1"/>
  <c r="P298" i="28" s="1"/>
  <c r="N299" i="28"/>
  <c r="N300" i="28"/>
  <c r="O300" i="28" s="1"/>
  <c r="P300" i="28" s="1"/>
  <c r="N301" i="28"/>
  <c r="O301" i="28" s="1"/>
  <c r="P301" i="28" s="1"/>
  <c r="N302" i="28"/>
  <c r="N303" i="28"/>
  <c r="O303" i="28" s="1"/>
  <c r="P303" i="28" s="1"/>
  <c r="N304" i="28"/>
  <c r="O304" i="28" s="1"/>
  <c r="P304" i="28" s="1"/>
  <c r="N305" i="28"/>
  <c r="N306" i="28"/>
  <c r="O306" i="28" s="1"/>
  <c r="P306" i="28" s="1"/>
  <c r="N307" i="28"/>
  <c r="O307" i="28" s="1"/>
  <c r="P307" i="28" s="1"/>
  <c r="N308" i="28"/>
  <c r="N309" i="28"/>
  <c r="O309" i="28" s="1"/>
  <c r="P309" i="28" s="1"/>
  <c r="N292" i="28"/>
  <c r="O292" i="28" s="1"/>
  <c r="P292" i="28" s="1"/>
  <c r="N290" i="28"/>
  <c r="O290" i="28" s="1"/>
  <c r="P290" i="28" s="1"/>
  <c r="N289" i="28"/>
  <c r="O289" i="28" s="1"/>
  <c r="P289" i="28" s="1"/>
  <c r="N288" i="28"/>
  <c r="O288" i="28" s="1"/>
  <c r="P288" i="28" s="1"/>
  <c r="N285" i="28"/>
  <c r="O285" i="28" s="1"/>
  <c r="P285" i="28" s="1"/>
  <c r="N280" i="28"/>
  <c r="O280" i="28" s="1"/>
  <c r="P280" i="28" s="1"/>
  <c r="N279" i="28"/>
  <c r="O279" i="28" s="1"/>
  <c r="P279" i="28" s="1"/>
  <c r="N278" i="28"/>
  <c r="O278" i="28" s="1"/>
  <c r="P278" i="28" s="1"/>
  <c r="N282" i="28"/>
  <c r="N276" i="28"/>
  <c r="O276" i="28" s="1"/>
  <c r="P276" i="28" s="1"/>
  <c r="N275" i="28"/>
  <c r="O275" i="28" s="1"/>
  <c r="P275" i="28" s="1"/>
  <c r="N274" i="28"/>
  <c r="O274" i="28" s="1"/>
  <c r="P274" i="28" s="1"/>
  <c r="N273" i="28"/>
  <c r="O273" i="28" s="1"/>
  <c r="P273" i="28" s="1"/>
  <c r="N272" i="28"/>
  <c r="O272" i="28" s="1"/>
  <c r="P272" i="28" s="1"/>
  <c r="N271" i="28"/>
  <c r="O271" i="28" s="1"/>
  <c r="P271" i="28" s="1"/>
  <c r="N270" i="28"/>
  <c r="O270" i="28" s="1"/>
  <c r="P270" i="28" s="1"/>
  <c r="N269" i="28"/>
  <c r="O269" i="28" s="1"/>
  <c r="P269" i="28" s="1"/>
  <c r="N268" i="28"/>
  <c r="O268" i="28" s="1"/>
  <c r="P268" i="28" s="1"/>
  <c r="N267" i="28"/>
  <c r="O267" i="28" s="1"/>
  <c r="P267" i="28" s="1"/>
  <c r="N266" i="28"/>
  <c r="O266" i="28" s="1"/>
  <c r="P266" i="28" s="1"/>
  <c r="N265" i="28"/>
  <c r="O265" i="28" s="1"/>
  <c r="P265" i="28" s="1"/>
  <c r="N264" i="28"/>
  <c r="O264" i="28" s="1"/>
  <c r="P264" i="28" s="1"/>
  <c r="N263" i="28"/>
  <c r="O263" i="28" s="1"/>
  <c r="P263" i="28" s="1"/>
  <c r="N262" i="28"/>
  <c r="O262" i="28" s="1"/>
  <c r="P262" i="28" s="1"/>
  <c r="N261" i="28"/>
  <c r="N260" i="28"/>
  <c r="O260" i="28" s="1"/>
  <c r="P260" i="28" s="1"/>
  <c r="N259" i="28"/>
  <c r="O259" i="28" s="1"/>
  <c r="P259" i="28" s="1"/>
  <c r="N257" i="28"/>
  <c r="O257" i="28" s="1"/>
  <c r="P257" i="28" s="1"/>
  <c r="N258" i="28"/>
  <c r="O258" i="28" s="1"/>
  <c r="P258" i="28" s="1"/>
  <c r="N255" i="28"/>
  <c r="N254" i="28"/>
  <c r="O254" i="28" s="1"/>
  <c r="P254" i="28" s="1"/>
  <c r="N253" i="28"/>
  <c r="O253" i="28" s="1"/>
  <c r="P253" i="28" s="1"/>
  <c r="N251" i="28"/>
  <c r="O251" i="28" s="1"/>
  <c r="P251" i="28" s="1"/>
  <c r="N249" i="28"/>
  <c r="O249" i="28" s="1"/>
  <c r="P249" i="28" s="1"/>
  <c r="N246" i="28"/>
  <c r="O246" i="28" s="1"/>
  <c r="P246" i="28" s="1"/>
  <c r="N245" i="28"/>
  <c r="N244" i="28"/>
  <c r="O244" i="28" s="1"/>
  <c r="P244" i="28" s="1"/>
  <c r="N242" i="28"/>
  <c r="O242" i="28" s="1"/>
  <c r="P242" i="28" s="1"/>
  <c r="N241" i="28"/>
  <c r="O241" i="28" s="1"/>
  <c r="P241" i="28" s="1"/>
  <c r="N240" i="28"/>
  <c r="O240" i="28" s="1"/>
  <c r="P240" i="28" s="1"/>
  <c r="N238" i="28"/>
  <c r="O238" i="28" s="1"/>
  <c r="P238" i="28" s="1"/>
  <c r="N237" i="28"/>
  <c r="O237" i="28" s="1"/>
  <c r="P237" i="28" s="1"/>
  <c r="N236" i="28"/>
  <c r="O236" i="28" s="1"/>
  <c r="P236" i="28" s="1"/>
  <c r="N235" i="28"/>
  <c r="O235" i="28" s="1"/>
  <c r="P235" i="28" s="1"/>
  <c r="N234" i="28"/>
  <c r="O234" i="28" s="1"/>
  <c r="P234" i="28" s="1"/>
  <c r="N233" i="28"/>
  <c r="O233" i="28" s="1"/>
  <c r="P233" i="28" s="1"/>
  <c r="N232" i="28"/>
  <c r="O232" i="28" s="1"/>
  <c r="P232" i="28" s="1"/>
  <c r="N231" i="28"/>
  <c r="O231" i="28" s="1"/>
  <c r="P231" i="28" s="1"/>
  <c r="N230" i="28"/>
  <c r="N229" i="28"/>
  <c r="O229" i="28" s="1"/>
  <c r="P229" i="28" s="1"/>
  <c r="N226" i="28"/>
  <c r="O226" i="28" s="1"/>
  <c r="P226" i="28" s="1"/>
  <c r="N227" i="28"/>
  <c r="O227" i="28" s="1"/>
  <c r="P227" i="28" s="1"/>
  <c r="N228" i="28"/>
  <c r="O228" i="28" s="1"/>
  <c r="P228" i="28" s="1"/>
  <c r="N221" i="28"/>
  <c r="O221" i="28" s="1"/>
  <c r="P221" i="28" s="1"/>
  <c r="N225" i="28"/>
  <c r="O225" i="28" s="1"/>
  <c r="P225" i="28" s="1"/>
  <c r="N224" i="28"/>
  <c r="O224" i="28" s="1"/>
  <c r="P224" i="28" s="1"/>
  <c r="N223" i="28"/>
  <c r="N222" i="28"/>
  <c r="O222" i="28" s="1"/>
  <c r="P222" i="28" s="1"/>
  <c r="N218" i="28"/>
  <c r="O218" i="28" s="1"/>
  <c r="P218" i="28" s="1"/>
  <c r="N217" i="28"/>
  <c r="N216" i="28"/>
  <c r="O216" i="28" s="1"/>
  <c r="P216" i="28" s="1"/>
  <c r="N213" i="28"/>
  <c r="N210" i="28"/>
  <c r="O210" i="28" s="1"/>
  <c r="P210" i="28" s="1"/>
  <c r="N208" i="28"/>
  <c r="O208" i="28" s="1"/>
  <c r="P208" i="28" s="1"/>
  <c r="N207" i="28"/>
  <c r="O207" i="28" s="1"/>
  <c r="P207" i="28" s="1"/>
  <c r="N206" i="28"/>
  <c r="O206" i="28" s="1"/>
  <c r="P206" i="28" s="1"/>
  <c r="N190" i="28"/>
  <c r="O190" i="28" s="1"/>
  <c r="P190" i="28" s="1"/>
  <c r="N191" i="28"/>
  <c r="N192" i="28"/>
  <c r="O192" i="28" s="1"/>
  <c r="P192" i="28" s="1"/>
  <c r="N193" i="28"/>
  <c r="O193" i="28" s="1"/>
  <c r="P193" i="28" s="1"/>
  <c r="N194" i="28"/>
  <c r="O194" i="28" s="1"/>
  <c r="P194" i="28" s="1"/>
  <c r="N195" i="28"/>
  <c r="O195" i="28" s="1"/>
  <c r="P195" i="28" s="1"/>
  <c r="N196" i="28"/>
  <c r="O196" i="28" s="1"/>
  <c r="P196" i="28" s="1"/>
  <c r="N197" i="28"/>
  <c r="N198" i="28"/>
  <c r="O198" i="28" s="1"/>
  <c r="P198" i="28" s="1"/>
  <c r="N199" i="28"/>
  <c r="N200" i="28"/>
  <c r="O200" i="28" s="1"/>
  <c r="P200" i="28" s="1"/>
  <c r="N201" i="28"/>
  <c r="O201" i="28" s="1"/>
  <c r="P201" i="28" s="1"/>
  <c r="N202" i="28"/>
  <c r="O202" i="28" s="1"/>
  <c r="P202" i="28" s="1"/>
  <c r="N203" i="28"/>
  <c r="N204" i="28"/>
  <c r="O204" i="28" s="1"/>
  <c r="P204" i="28" s="1"/>
  <c r="N189" i="28"/>
  <c r="O189" i="28" s="1"/>
  <c r="P189" i="28" s="1"/>
  <c r="N187" i="28"/>
  <c r="N188" i="28"/>
  <c r="O188" i="28" s="1"/>
  <c r="P188" i="28" s="1"/>
  <c r="N185" i="28"/>
  <c r="N186" i="28"/>
  <c r="O186" i="28" s="1"/>
  <c r="P186" i="28" s="1"/>
  <c r="N183" i="28"/>
  <c r="O183" i="28" s="1"/>
  <c r="P183" i="28" s="1"/>
  <c r="N182" i="28"/>
  <c r="O182" i="28" s="1"/>
  <c r="P182" i="28" s="1"/>
  <c r="N181" i="28"/>
  <c r="N178" i="28"/>
  <c r="O178" i="28" s="1"/>
  <c r="P178" i="28" s="1"/>
  <c r="N176" i="28"/>
  <c r="O176" i="28" s="1"/>
  <c r="P176" i="28" s="1"/>
  <c r="N174" i="28"/>
  <c r="N172" i="28"/>
  <c r="N171" i="28"/>
  <c r="N170" i="28"/>
  <c r="O170" i="28" s="1"/>
  <c r="P170" i="28" s="1"/>
  <c r="N153" i="28"/>
  <c r="N152" i="28"/>
  <c r="O152" i="28" s="1"/>
  <c r="P152" i="28" s="1"/>
  <c r="N168" i="28"/>
  <c r="O168" i="28" s="1"/>
  <c r="P168" i="28" s="1"/>
  <c r="N167" i="28"/>
  <c r="O167" i="28" s="1"/>
  <c r="P167" i="28" s="1"/>
  <c r="N166" i="28"/>
  <c r="N165" i="28"/>
  <c r="N164" i="28"/>
  <c r="O164" i="28" s="1"/>
  <c r="P164" i="28" s="1"/>
  <c r="N163" i="28"/>
  <c r="O163" i="28" s="1"/>
  <c r="P163" i="28" s="1"/>
  <c r="N162" i="28"/>
  <c r="O162" i="28" s="1"/>
  <c r="P162" i="28" s="1"/>
  <c r="N161" i="28"/>
  <c r="O161" i="28" s="1"/>
  <c r="P161" i="28" s="1"/>
  <c r="N160" i="28"/>
  <c r="O160" i="28" s="1"/>
  <c r="P160" i="28" s="1"/>
  <c r="N159" i="28"/>
  <c r="N158" i="28"/>
  <c r="O158" i="28" s="1"/>
  <c r="P158" i="28" s="1"/>
  <c r="N157" i="28"/>
  <c r="O157" i="28" s="1"/>
  <c r="P157" i="28" s="1"/>
  <c r="N156" i="28"/>
  <c r="O156" i="28" s="1"/>
  <c r="P156" i="28" s="1"/>
  <c r="N155" i="28"/>
  <c r="O155" i="28" s="1"/>
  <c r="P155" i="28" s="1"/>
  <c r="N154" i="28"/>
  <c r="O154" i="28" s="1"/>
  <c r="P154" i="28" s="1"/>
  <c r="N151" i="28"/>
  <c r="O151" i="28" s="1"/>
  <c r="P151" i="28" s="1"/>
  <c r="N150" i="28"/>
  <c r="O150" i="28" s="1"/>
  <c r="P150" i="28" s="1"/>
  <c r="N148" i="28"/>
  <c r="N147" i="28"/>
  <c r="N146" i="28"/>
  <c r="O146" i="28" s="1"/>
  <c r="P146" i="28" s="1"/>
  <c r="N143" i="28"/>
  <c r="N140" i="28"/>
  <c r="N138" i="28"/>
  <c r="O138" i="28" s="1"/>
  <c r="P138" i="28" s="1"/>
  <c r="N137" i="28"/>
  <c r="O137" i="28" s="1"/>
  <c r="P137" i="28" s="1"/>
  <c r="N136" i="28"/>
  <c r="N118" i="28"/>
  <c r="N119" i="28"/>
  <c r="O119" i="28" s="1"/>
  <c r="P119" i="28" s="1"/>
  <c r="N120" i="28"/>
  <c r="O120" i="28" s="1"/>
  <c r="P120" i="28" s="1"/>
  <c r="N121" i="28"/>
  <c r="N122" i="28"/>
  <c r="N123" i="28"/>
  <c r="O123" i="28" s="1"/>
  <c r="P123" i="28" s="1"/>
  <c r="N124" i="28"/>
  <c r="N125" i="28"/>
  <c r="O125" i="28" s="1"/>
  <c r="P125" i="28" s="1"/>
  <c r="N126" i="28"/>
  <c r="O126" i="28" s="1"/>
  <c r="P126" i="28" s="1"/>
  <c r="N127" i="28"/>
  <c r="N128" i="28"/>
  <c r="N129" i="28"/>
  <c r="O129" i="28" s="1"/>
  <c r="P129" i="28" s="1"/>
  <c r="N130" i="28"/>
  <c r="O130" i="28" s="1"/>
  <c r="P130" i="28" s="1"/>
  <c r="N131" i="28"/>
  <c r="N132" i="28"/>
  <c r="O132" i="28" s="1"/>
  <c r="P132" i="28" s="1"/>
  <c r="N133" i="28"/>
  <c r="N134" i="28"/>
  <c r="O134" i="28" s="1"/>
  <c r="P134" i="28" s="1"/>
  <c r="N117" i="28"/>
  <c r="N114" i="28"/>
  <c r="O114" i="28" s="1"/>
  <c r="P114" i="28" s="1"/>
  <c r="N113" i="28"/>
  <c r="O113" i="28" s="1"/>
  <c r="P113" i="28" s="1"/>
  <c r="N112" i="28"/>
  <c r="N110" i="28"/>
  <c r="O110" i="28" s="1"/>
  <c r="P110" i="28" s="1"/>
  <c r="N108" i="28"/>
  <c r="N105" i="28"/>
  <c r="O105" i="28" s="1"/>
  <c r="P105" i="28" s="1"/>
  <c r="N103" i="28"/>
  <c r="N102" i="28"/>
  <c r="O102" i="28" s="1"/>
  <c r="P102" i="28" s="1"/>
  <c r="N101" i="28"/>
  <c r="N86" i="28"/>
  <c r="N87" i="28"/>
  <c r="O87" i="28" s="1"/>
  <c r="P87" i="28" s="1"/>
  <c r="N88" i="28"/>
  <c r="O88" i="28" s="1"/>
  <c r="P88" i="28" s="1"/>
  <c r="N89" i="28"/>
  <c r="N90" i="28"/>
  <c r="O90" i="28" s="1"/>
  <c r="P90" i="28" s="1"/>
  <c r="N91" i="28"/>
  <c r="N92" i="28"/>
  <c r="N93" i="28"/>
  <c r="N94" i="28"/>
  <c r="O94" i="28" s="1"/>
  <c r="P94" i="28" s="1"/>
  <c r="N95" i="28"/>
  <c r="N96" i="28"/>
  <c r="N97" i="28"/>
  <c r="N98" i="28"/>
  <c r="N99" i="28"/>
  <c r="N85" i="28"/>
  <c r="N84" i="28"/>
  <c r="N83" i="28"/>
  <c r="N82" i="28"/>
  <c r="O82" i="28" s="1"/>
  <c r="P82" i="28" s="1"/>
  <c r="N79" i="28"/>
  <c r="N78" i="28"/>
  <c r="N77" i="28"/>
  <c r="N74" i="28"/>
  <c r="N72" i="28"/>
  <c r="O72" i="28" s="1"/>
  <c r="P72" i="28" s="1"/>
  <c r="N70" i="28"/>
  <c r="N68" i="28"/>
  <c r="O68" i="28" s="1"/>
  <c r="P68" i="28" s="1"/>
  <c r="N67" i="28"/>
  <c r="N66" i="28"/>
  <c r="O128" i="28" l="1"/>
  <c r="P128" i="28" s="1"/>
  <c r="O165" i="28"/>
  <c r="P165" i="28" s="1"/>
  <c r="O230" i="28"/>
  <c r="P230" i="28" s="1"/>
  <c r="O311" i="28"/>
  <c r="P311" i="28" s="1"/>
  <c r="O245" i="28"/>
  <c r="P245" i="28" s="1"/>
  <c r="O98" i="28"/>
  <c r="P98" i="28" s="1"/>
  <c r="O85" i="28"/>
  <c r="P85" i="28" s="1"/>
  <c r="O166" i="28"/>
  <c r="P166" i="28" s="1"/>
  <c r="O331" i="28"/>
  <c r="P331" i="28" s="1"/>
  <c r="O377" i="28"/>
  <c r="P377" i="28" s="1"/>
  <c r="O70" i="28"/>
  <c r="P70" i="28" s="1"/>
  <c r="O191" i="28"/>
  <c r="P191" i="28" s="1"/>
  <c r="O112" i="28"/>
  <c r="P112" i="28" s="1"/>
  <c r="O74" i="28"/>
  <c r="P74" i="28" s="1"/>
  <c r="O153" i="28"/>
  <c r="P153" i="28" s="1"/>
  <c r="O199" i="28"/>
  <c r="P199" i="28" s="1"/>
  <c r="O299" i="28"/>
  <c r="P299" i="28" s="1"/>
  <c r="O127" i="28"/>
  <c r="P127" i="28" s="1"/>
  <c r="O282" i="28"/>
  <c r="P282" i="28" s="1"/>
  <c r="O84" i="28"/>
  <c r="P84" i="28" s="1"/>
  <c r="O203" i="28"/>
  <c r="P203" i="28" s="1"/>
  <c r="O302" i="28"/>
  <c r="P302" i="28" s="1"/>
  <c r="O101" i="28"/>
  <c r="P101" i="28" s="1"/>
  <c r="O124" i="28"/>
  <c r="P124" i="28" s="1"/>
  <c r="O181" i="28"/>
  <c r="P181" i="28" s="1"/>
  <c r="O96" i="28"/>
  <c r="P96" i="28" s="1"/>
  <c r="O117" i="28"/>
  <c r="P117" i="28" s="1"/>
  <c r="O77" i="28"/>
  <c r="P77" i="28" s="1"/>
  <c r="O133" i="28"/>
  <c r="P133" i="28" s="1"/>
  <c r="O121" i="28"/>
  <c r="P121" i="28" s="1"/>
  <c r="O171" i="28"/>
  <c r="P171" i="28" s="1"/>
  <c r="O197" i="28"/>
  <c r="P197" i="28" s="1"/>
  <c r="O319" i="28"/>
  <c r="P319" i="28" s="1"/>
  <c r="O340" i="28"/>
  <c r="P340" i="28" s="1"/>
  <c r="O328" i="28"/>
  <c r="P328" i="28" s="1"/>
  <c r="O357" i="28"/>
  <c r="P357" i="28" s="1"/>
  <c r="O89" i="28"/>
  <c r="P89" i="28" s="1"/>
  <c r="O99" i="28"/>
  <c r="P99" i="28" s="1"/>
  <c r="O86" i="28"/>
  <c r="P86" i="28" s="1"/>
  <c r="O103" i="28"/>
  <c r="P103" i="28" s="1"/>
  <c r="O122" i="28"/>
  <c r="P122" i="28" s="1"/>
  <c r="O78" i="28"/>
  <c r="P78" i="28" s="1"/>
  <c r="O93" i="28"/>
  <c r="P93" i="28" s="1"/>
  <c r="O172" i="28"/>
  <c r="P172" i="28" s="1"/>
  <c r="O185" i="28"/>
  <c r="P185" i="28" s="1"/>
  <c r="O308" i="28"/>
  <c r="P308" i="28" s="1"/>
  <c r="O348" i="28"/>
  <c r="P348" i="28" s="1"/>
  <c r="O261" i="28"/>
  <c r="P261" i="28" s="1"/>
  <c r="O97" i="28"/>
  <c r="P97" i="28" s="1"/>
  <c r="O223" i="28"/>
  <c r="P223" i="28" s="1"/>
  <c r="O143" i="28"/>
  <c r="P143" i="28" s="1"/>
  <c r="O159" i="28"/>
  <c r="P159" i="28" s="1"/>
  <c r="O66" i="28"/>
  <c r="P66" i="28" s="1"/>
  <c r="O79" i="28"/>
  <c r="P79" i="28" s="1"/>
  <c r="O92" i="28"/>
  <c r="P92" i="28" s="1"/>
  <c r="O131" i="28"/>
  <c r="P131" i="28" s="1"/>
  <c r="O147" i="28"/>
  <c r="P147" i="28" s="1"/>
  <c r="O174" i="28"/>
  <c r="P174" i="28" s="1"/>
  <c r="O213" i="28"/>
  <c r="P213" i="28" s="1"/>
  <c r="O255" i="28"/>
  <c r="P255" i="28" s="1"/>
  <c r="O369" i="28"/>
  <c r="P369" i="28" s="1"/>
  <c r="O140" i="28"/>
  <c r="P140" i="28" s="1"/>
  <c r="O91" i="28"/>
  <c r="P91" i="28" s="1"/>
  <c r="O118" i="28"/>
  <c r="P118" i="28" s="1"/>
  <c r="O148" i="28"/>
  <c r="P148" i="28" s="1"/>
  <c r="O187" i="28"/>
  <c r="P187" i="28" s="1"/>
  <c r="O322" i="28"/>
  <c r="P322" i="28" s="1"/>
  <c r="O217" i="28"/>
  <c r="P217" i="28" s="1"/>
  <c r="O334" i="28"/>
  <c r="P334" i="28" s="1"/>
  <c r="O95" i="28"/>
  <c r="P95" i="28" s="1"/>
  <c r="O67" i="28"/>
  <c r="P67" i="28" s="1"/>
  <c r="O108" i="28"/>
  <c r="P108" i="28" s="1"/>
  <c r="O83" i="28"/>
  <c r="P83" i="28" s="1"/>
  <c r="O136" i="28"/>
  <c r="P136" i="28" s="1"/>
  <c r="O305" i="28"/>
  <c r="P305" i="28" s="1"/>
  <c r="O293" i="28"/>
  <c r="P293" i="28" s="1"/>
  <c r="O346" i="28"/>
  <c r="P346" i="28" s="1"/>
  <c r="N49" i="28"/>
  <c r="N64" i="28"/>
  <c r="N63" i="28"/>
  <c r="N62" i="28"/>
  <c r="O62" i="28" s="1"/>
  <c r="P62" i="28" s="1"/>
  <c r="N61" i="28"/>
  <c r="N60" i="28"/>
  <c r="N59" i="28"/>
  <c r="N58" i="28"/>
  <c r="N57" i="28"/>
  <c r="N56" i="28"/>
  <c r="O56" i="28" s="1"/>
  <c r="P56" i="28" s="1"/>
  <c r="N55" i="28"/>
  <c r="N54" i="28"/>
  <c r="N53" i="28"/>
  <c r="N52" i="28"/>
  <c r="N51" i="28"/>
  <c r="N50" i="28"/>
  <c r="O50" i="28" s="1"/>
  <c r="P50" i="28" s="1"/>
  <c r="N48" i="28"/>
  <c r="N47" i="28"/>
  <c r="N44" i="28"/>
  <c r="O44" i="28" s="1"/>
  <c r="P44" i="28" s="1"/>
  <c r="N43" i="28"/>
  <c r="N42" i="28"/>
  <c r="N39" i="28"/>
  <c r="N34" i="28"/>
  <c r="N33" i="28"/>
  <c r="N36" i="28"/>
  <c r="O55" i="28" l="1"/>
  <c r="P55" i="28" s="1"/>
  <c r="O59" i="28"/>
  <c r="P59" i="28" s="1"/>
  <c r="O57" i="28"/>
  <c r="P57" i="28" s="1"/>
  <c r="O43" i="28"/>
  <c r="P43" i="28" s="1"/>
  <c r="O54" i="28"/>
  <c r="P54" i="28" s="1"/>
  <c r="O47" i="28"/>
  <c r="P47" i="28" s="1"/>
  <c r="O58" i="28"/>
  <c r="P58" i="28" s="1"/>
  <c r="O60" i="28"/>
  <c r="P60" i="28" s="1"/>
  <c r="O48" i="28"/>
  <c r="P48" i="28" s="1"/>
  <c r="O39" i="28"/>
  <c r="P39" i="28" s="1"/>
  <c r="O42" i="28"/>
  <c r="P42" i="28" s="1"/>
  <c r="O36" i="28"/>
  <c r="P36" i="28" s="1"/>
  <c r="O51" i="28"/>
  <c r="P51" i="28" s="1"/>
  <c r="O33" i="28"/>
  <c r="P33" i="28" s="1"/>
  <c r="O61" i="28"/>
  <c r="P61" i="28" s="1"/>
  <c r="O63" i="28"/>
  <c r="P63" i="28" s="1"/>
  <c r="O52" i="28"/>
  <c r="P52" i="28" s="1"/>
  <c r="O64" i="28"/>
  <c r="P64" i="28" s="1"/>
  <c r="O34" i="28"/>
  <c r="P34" i="28" s="1"/>
  <c r="O53" i="28"/>
  <c r="P53" i="28" s="1"/>
  <c r="O49" i="28"/>
  <c r="P49" i="28" s="1"/>
  <c r="N571" i="28"/>
  <c r="P571" i="28" s="1"/>
  <c r="N572" i="28"/>
  <c r="P572" i="28" s="1"/>
  <c r="N573" i="28"/>
  <c r="N574" i="28"/>
  <c r="P574" i="28" s="1"/>
  <c r="N570" i="28"/>
  <c r="N567" i="28"/>
  <c r="P567" i="28" s="1"/>
  <c r="N566" i="28"/>
  <c r="N561" i="28"/>
  <c r="N562" i="28"/>
  <c r="P562" i="28" s="1"/>
  <c r="N563" i="28"/>
  <c r="P563" i="28" s="1"/>
  <c r="N564" i="28"/>
  <c r="P564" i="28" s="1"/>
  <c r="N565" i="28"/>
  <c r="P565" i="28" s="1"/>
  <c r="N568" i="28"/>
  <c r="P568" i="28" s="1"/>
  <c r="N560" i="28"/>
  <c r="O561" i="28" l="1"/>
  <c r="P560" i="28"/>
  <c r="N559" i="28"/>
  <c r="O566" i="28"/>
  <c r="P566" i="28" s="1"/>
  <c r="P570" i="28"/>
  <c r="N569" i="28"/>
  <c r="O573" i="28"/>
  <c r="N554" i="28"/>
  <c r="P554" i="28" s="1"/>
  <c r="N555" i="28"/>
  <c r="P555" i="28" s="1"/>
  <c r="N556" i="28"/>
  <c r="N557" i="28"/>
  <c r="N558" i="28"/>
  <c r="P558" i="28" s="1"/>
  <c r="N553" i="28"/>
  <c r="P573" i="28" l="1"/>
  <c r="O569" i="28"/>
  <c r="P569" i="28" s="1"/>
  <c r="P561" i="28"/>
  <c r="O559" i="28"/>
  <c r="P559" i="28" s="1"/>
  <c r="N552" i="28"/>
  <c r="N579" i="28" s="1"/>
  <c r="P553" i="28"/>
  <c r="O557" i="28"/>
  <c r="P557" i="28" s="1"/>
  <c r="O556" i="28"/>
  <c r="N220" i="28"/>
  <c r="O220" i="28" s="1"/>
  <c r="P220" i="28" s="1"/>
  <c r="N116" i="28"/>
  <c r="N81" i="28"/>
  <c r="O81" i="28" s="1"/>
  <c r="P81" i="28" s="1"/>
  <c r="N46" i="28"/>
  <c r="P556" i="28" l="1"/>
  <c r="O552" i="28"/>
  <c r="O579" i="28" s="1"/>
  <c r="O46" i="28"/>
  <c r="P46" i="28" s="1"/>
  <c r="O116" i="28"/>
  <c r="P116" i="28" s="1"/>
  <c r="N469" i="28"/>
  <c r="P552" i="28" l="1"/>
  <c r="N465" i="28"/>
  <c r="O465" i="28" s="1"/>
  <c r="P465" i="28" s="1"/>
  <c r="O469" i="28"/>
  <c r="P469" i="28" s="1"/>
  <c r="N486" i="28"/>
  <c r="N485" i="28"/>
  <c r="O485" i="28" s="1"/>
  <c r="P485" i="28" s="1"/>
  <c r="N484" i="28"/>
  <c r="N483" i="28"/>
  <c r="O483" i="28" s="1"/>
  <c r="P483" i="28" s="1"/>
  <c r="N482" i="28"/>
  <c r="O482" i="28" s="1"/>
  <c r="P482" i="28" s="1"/>
  <c r="N481" i="28"/>
  <c r="O481" i="28" s="1"/>
  <c r="P481" i="28" s="1"/>
  <c r="N480" i="28"/>
  <c r="N451" i="28"/>
  <c r="O451" i="28" s="1"/>
  <c r="P451" i="28" s="1"/>
  <c r="N446" i="28"/>
  <c r="O446" i="28" s="1"/>
  <c r="P446" i="28" s="1"/>
  <c r="N417" i="28"/>
  <c r="O417" i="28" s="1"/>
  <c r="P417" i="28" s="1"/>
  <c r="N414" i="28"/>
  <c r="N403" i="28"/>
  <c r="O403" i="28" s="1"/>
  <c r="P403" i="28" s="1"/>
  <c r="N400" i="28"/>
  <c r="N384" i="28"/>
  <c r="N381" i="28"/>
  <c r="O381" i="28" s="1"/>
  <c r="P381" i="28" s="1"/>
  <c r="N378" i="28"/>
  <c r="O378" i="28" s="1"/>
  <c r="P378" i="28" s="1"/>
  <c r="N375" i="28"/>
  <c r="O375" i="28" s="1"/>
  <c r="P375" i="28" s="1"/>
  <c r="N353" i="28"/>
  <c r="N349" i="28"/>
  <c r="N325" i="28"/>
  <c r="O325" i="28" s="1"/>
  <c r="P325" i="28" s="1"/>
  <c r="N320" i="28"/>
  <c r="O320" i="28" s="1"/>
  <c r="P320" i="28" s="1"/>
  <c r="N316" i="28"/>
  <c r="O316" i="28" s="1"/>
  <c r="P316" i="28" s="1"/>
  <c r="N291" i="28"/>
  <c r="O291" i="28" s="1"/>
  <c r="P291" i="28" s="1"/>
  <c r="N286" i="28"/>
  <c r="O286" i="28" s="1"/>
  <c r="P286" i="28" s="1"/>
  <c r="N283" i="28"/>
  <c r="N256" i="28"/>
  <c r="O256" i="28" s="1"/>
  <c r="P256" i="28" s="1"/>
  <c r="N250" i="28"/>
  <c r="O250" i="28" s="1"/>
  <c r="P250" i="28" s="1"/>
  <c r="N247" i="28"/>
  <c r="N219" i="28"/>
  <c r="N214" i="28"/>
  <c r="O214" i="28" s="1"/>
  <c r="P214" i="28" s="1"/>
  <c r="N211" i="28"/>
  <c r="O211" i="28" s="1"/>
  <c r="P211" i="28" s="1"/>
  <c r="N184" i="28"/>
  <c r="O184" i="28" s="1"/>
  <c r="P184" i="28" s="1"/>
  <c r="N179" i="28"/>
  <c r="N175" i="28"/>
  <c r="N149" i="28"/>
  <c r="O149" i="28" s="1"/>
  <c r="P149" i="28" s="1"/>
  <c r="N144" i="28"/>
  <c r="O144" i="28" s="1"/>
  <c r="P144" i="28" s="1"/>
  <c r="N141" i="28"/>
  <c r="N115" i="28"/>
  <c r="N109" i="28"/>
  <c r="N106" i="28"/>
  <c r="N80" i="28"/>
  <c r="N75" i="28"/>
  <c r="O75" i="28" s="1"/>
  <c r="P75" i="28" s="1"/>
  <c r="N71" i="28"/>
  <c r="N45" i="28"/>
  <c r="N40" i="28"/>
  <c r="N37" i="28"/>
  <c r="N516" i="28"/>
  <c r="N514" i="28"/>
  <c r="O219" i="28" l="1"/>
  <c r="P219" i="28" s="1"/>
  <c r="N239" i="28"/>
  <c r="O239" i="28" s="1"/>
  <c r="P239" i="28" s="1"/>
  <c r="O247" i="28"/>
  <c r="P247" i="28" s="1"/>
  <c r="O115" i="28"/>
  <c r="P115" i="28" s="1"/>
  <c r="O514" i="28"/>
  <c r="P514" i="28" s="1"/>
  <c r="N511" i="28"/>
  <c r="O511" i="28" s="1"/>
  <c r="P511" i="28" s="1"/>
  <c r="N345" i="28"/>
  <c r="O349" i="28"/>
  <c r="P349" i="28" s="1"/>
  <c r="O80" i="28"/>
  <c r="P80" i="28" s="1"/>
  <c r="O109" i="28"/>
  <c r="P109" i="28" s="1"/>
  <c r="O384" i="28"/>
  <c r="P384" i="28" s="1"/>
  <c r="N277" i="28"/>
  <c r="O283" i="28"/>
  <c r="P283" i="28" s="1"/>
  <c r="N515" i="28"/>
  <c r="O515" i="28" s="1"/>
  <c r="P515" i="28" s="1"/>
  <c r="O516" i="28"/>
  <c r="P516" i="28" s="1"/>
  <c r="O414" i="28"/>
  <c r="P414" i="28" s="1"/>
  <c r="O486" i="28"/>
  <c r="P486" i="28" s="1"/>
  <c r="O353" i="28"/>
  <c r="P353" i="28" s="1"/>
  <c r="O480" i="28"/>
  <c r="P480" i="28" s="1"/>
  <c r="N135" i="28"/>
  <c r="O135" i="28" s="1"/>
  <c r="P135" i="28" s="1"/>
  <c r="O141" i="28"/>
  <c r="P141" i="28" s="1"/>
  <c r="N395" i="28"/>
  <c r="O395" i="28" s="1"/>
  <c r="P395" i="28" s="1"/>
  <c r="O400" i="28"/>
  <c r="P400" i="28" s="1"/>
  <c r="N169" i="28"/>
  <c r="O169" i="28" s="1"/>
  <c r="P169" i="28" s="1"/>
  <c r="O175" i="28"/>
  <c r="P175" i="28" s="1"/>
  <c r="O45" i="28"/>
  <c r="P45" i="28" s="1"/>
  <c r="O71" i="28"/>
  <c r="P71" i="28" s="1"/>
  <c r="N100" i="28"/>
  <c r="O100" i="28" s="1"/>
  <c r="P100" i="28" s="1"/>
  <c r="O106" i="28"/>
  <c r="P106" i="28" s="1"/>
  <c r="O484" i="28"/>
  <c r="P484" i="28" s="1"/>
  <c r="N31" i="28"/>
  <c r="O37" i="28"/>
  <c r="P37" i="28" s="1"/>
  <c r="O40" i="28"/>
  <c r="P40" i="28" s="1"/>
  <c r="O179" i="28"/>
  <c r="P179" i="28" s="1"/>
  <c r="N409" i="28"/>
  <c r="O409" i="28" s="1"/>
  <c r="P409" i="28" s="1"/>
  <c r="N479" i="28"/>
  <c r="O479" i="28" s="1"/>
  <c r="P479" i="28" s="1"/>
  <c r="N440" i="28"/>
  <c r="O440" i="28" s="1"/>
  <c r="P440" i="28" s="1"/>
  <c r="N370" i="28"/>
  <c r="O370" i="28" s="1"/>
  <c r="P370" i="28" s="1"/>
  <c r="N310" i="28"/>
  <c r="O310" i="28" s="1"/>
  <c r="P310" i="28" s="1"/>
  <c r="N205" i="28"/>
  <c r="N65" i="28"/>
  <c r="E14" i="3"/>
  <c r="F14" i="3" s="1"/>
  <c r="E13" i="3"/>
  <c r="F13" i="3" s="1"/>
  <c r="E12" i="3"/>
  <c r="F12" i="3" s="1"/>
  <c r="E9" i="3"/>
  <c r="G9" i="3" s="1"/>
  <c r="E8" i="3"/>
  <c r="F8" i="3" s="1"/>
  <c r="E7" i="3"/>
  <c r="F7" i="3" s="1"/>
  <c r="E6" i="3"/>
  <c r="F6" i="3" s="1"/>
  <c r="E5" i="3"/>
  <c r="F5" i="3" s="1"/>
  <c r="E4" i="3"/>
  <c r="F4" i="3" s="1"/>
  <c r="P579" i="28"/>
  <c r="G23" i="14"/>
  <c r="G22" i="14"/>
  <c r="G21" i="14"/>
  <c r="G20" i="14"/>
  <c r="G19" i="14"/>
  <c r="G18" i="14"/>
  <c r="G17" i="14"/>
  <c r="G16" i="14"/>
  <c r="G15" i="14"/>
  <c r="G14" i="14"/>
  <c r="G23" i="22"/>
  <c r="G22" i="22"/>
  <c r="G21" i="22"/>
  <c r="G20" i="22"/>
  <c r="G19" i="22"/>
  <c r="M18" i="22"/>
  <c r="G18" i="22"/>
  <c r="G17" i="22"/>
  <c r="G16" i="22"/>
  <c r="M15" i="22"/>
  <c r="J15" i="22"/>
  <c r="G15" i="22"/>
  <c r="M14" i="22"/>
  <c r="J14" i="22"/>
  <c r="G14" i="22"/>
  <c r="M13" i="22"/>
  <c r="J13" i="22"/>
  <c r="M12" i="22"/>
  <c r="J12" i="22"/>
  <c r="M11" i="22"/>
  <c r="J11" i="22"/>
  <c r="M10" i="22"/>
  <c r="J10" i="22"/>
  <c r="M9" i="22"/>
  <c r="J9" i="22"/>
  <c r="M8" i="22"/>
  <c r="J8" i="22"/>
  <c r="M7" i="22"/>
  <c r="J7" i="22"/>
  <c r="M6" i="22"/>
  <c r="M16" i="22" s="1"/>
  <c r="J6" i="22"/>
  <c r="G24" i="14" l="1"/>
  <c r="G27" i="14" s="1"/>
  <c r="G29" i="14" s="1"/>
  <c r="G24" i="22"/>
  <c r="G27" i="22" s="1"/>
  <c r="G29" i="22" s="1"/>
  <c r="N30" i="28"/>
  <c r="N550" i="28" s="1"/>
  <c r="O277" i="28"/>
  <c r="P277" i="28" s="1"/>
  <c r="O345" i="28"/>
  <c r="P345" i="28" s="1"/>
  <c r="O65" i="28"/>
  <c r="P65" i="28" s="1"/>
  <c r="O205" i="28"/>
  <c r="P205" i="28" s="1"/>
  <c r="O31" i="28"/>
  <c r="P31" i="28" s="1"/>
  <c r="F9" i="3"/>
  <c r="O30" i="28" l="1"/>
  <c r="P30" i="28" l="1"/>
  <c r="P550" i="28" s="1"/>
  <c r="O550" i="28"/>
</calcChain>
</file>

<file path=xl/sharedStrings.xml><?xml version="1.0" encoding="utf-8"?>
<sst xmlns="http://schemas.openxmlformats.org/spreadsheetml/2006/main" count="3792" uniqueCount="1034">
  <si>
    <t>№ п.п.</t>
  </si>
  <si>
    <t xml:space="preserve">Перечень выполняемых работ </t>
  </si>
  <si>
    <t>Исполнитель</t>
  </si>
  <si>
    <t>должность</t>
  </si>
  <si>
    <t xml:space="preserve">Главный специалист    </t>
  </si>
  <si>
    <t xml:space="preserve">Ведущий специалист  </t>
  </si>
  <si>
    <t xml:space="preserve">Специалист      </t>
  </si>
  <si>
    <t xml:space="preserve">Системный архитектор             </t>
  </si>
  <si>
    <t>Итого заработной платы, (руб.)</t>
  </si>
  <si>
    <t xml:space="preserve"> </t>
  </si>
  <si>
    <t>2. Расчет стоимости выполнения работ</t>
  </si>
  <si>
    <t>2.1 Процент заработной платы в составе себестоимости, %</t>
  </si>
  <si>
    <t>2.2 Себестоимость работ, (руб.)</t>
  </si>
  <si>
    <t>2.3 Уровень рентабельности, %</t>
  </si>
  <si>
    <t>калькулятор</t>
  </si>
  <si>
    <t>справка ФОТ</t>
  </si>
  <si>
    <t>Линейный руководитель (начальник отдела/департамента ИБ)</t>
  </si>
  <si>
    <t>руководитель проекта</t>
  </si>
  <si>
    <t>системный архитектор</t>
  </si>
  <si>
    <t>архитектор сети</t>
  </si>
  <si>
    <t>специалист Cisco</t>
  </si>
  <si>
    <t>сервис-менеджер по информационным системам</t>
  </si>
  <si>
    <t xml:space="preserve">Технический писатель/оформитель  </t>
  </si>
  <si>
    <t>менеджер качества</t>
  </si>
  <si>
    <t>специалист по оборудованию НР</t>
  </si>
  <si>
    <t>архитектор виртуальной инфраструктуры</t>
  </si>
  <si>
    <t>администратор проекта</t>
  </si>
  <si>
    <t>ООО "РусГидро ИТ сервис"</t>
  </si>
  <si>
    <t xml:space="preserve">Наименование предприятия, здания,
сооружения, стадии проектирования, этапа, вида проектных или изыскательских работ:   </t>
  </si>
  <si>
    <t>Наименование проектной (изыскательской) организации:</t>
  </si>
  <si>
    <t>Наименование организации Заказчика:</t>
  </si>
  <si>
    <t>1. Расчет заработной платы</t>
  </si>
  <si>
    <t>руб.</t>
  </si>
  <si>
    <t>Количество человеко-дней</t>
  </si>
  <si>
    <t>Средняя оплата труда за 1 день</t>
  </si>
  <si>
    <t>Оплата труда (всего)</t>
  </si>
  <si>
    <t>количество</t>
  </si>
  <si>
    <t>(сумма прописью)</t>
  </si>
  <si>
    <t>Итого, (руб.), без НДС:</t>
  </si>
  <si>
    <t>Е.В. Смирнова</t>
  </si>
  <si>
    <t>Смета № 12-01</t>
  </si>
  <si>
    <t>1</t>
  </si>
  <si>
    <t>Приложение № 1 к Сводному сметному расчету</t>
  </si>
  <si>
    <t>Приложение № 2 к Сводному сметному расчету</t>
  </si>
  <si>
    <t>Ведущий эксперт (технический писатель)</t>
  </si>
  <si>
    <t>Главный эксперт УЭСПД</t>
  </si>
  <si>
    <t>Ведущий эксперт ОСЗИ</t>
  </si>
  <si>
    <t>Проверил: Начальник управления организационного сопровождения ООО "РусГидро ИТ сервис"</t>
  </si>
  <si>
    <t>Разработка рабочей документации.</t>
  </si>
  <si>
    <t>Разработка рабочей документации на ПОБИ:
Ведомость рабочей документации;
Программа и методика испытаний;
План производства работ;
Логическая схема организации сети уровня L2;
Логическая схема организации сети уровня L3;
План расположения оборудования и проводок;
Таблица соединений и подключений;
Чертеж установки технических средств в шкафах;
Спецификация оборудования и ПО;
Акт выполненных работ в рамках этапа.</t>
  </si>
  <si>
    <t>Руководитель проекта</t>
  </si>
  <si>
    <t>Главный инженер проекта</t>
  </si>
  <si>
    <t>Начальник отдела СЗИ</t>
  </si>
  <si>
    <t>Главный эксперт ОСЗИ</t>
  </si>
  <si>
    <t>Главный эксперт ОСЗИ АльфаДок</t>
  </si>
  <si>
    <t>Начальник УЭСПД</t>
  </si>
  <si>
    <t xml:space="preserve">Ведущий эксперт </t>
  </si>
  <si>
    <t>шт</t>
  </si>
  <si>
    <t>Смета № 12-02</t>
  </si>
  <si>
    <t>Предпроектное обследование. Разработка проектной документации.</t>
  </si>
  <si>
    <t>Отчет о предпроектном обследовании.
Техническое задание на проектирование.
Проектная документация в составе:
-Ведомость технического проекта;
-Пояснительная записка к техническому проекту;
-Описание комплекса технических средств;
-Структурная схема комплекса программных и программно-аппаратных средств;
-Схема функциональной структуры;
-Ведомость оборудования и ПО.
Акт выполненных работ в рамках этапа.</t>
  </si>
  <si>
    <t>16 месяцев проект</t>
  </si>
  <si>
    <t>Колодеца Е.В.</t>
  </si>
  <si>
    <t>Цвилев А.С.</t>
  </si>
  <si>
    <t>Беленикин С.Ю.</t>
  </si>
  <si>
    <t>Храпов В.</t>
  </si>
  <si>
    <t>Ханмагомедов А.Х.</t>
  </si>
  <si>
    <t>Белев Д.В.</t>
  </si>
  <si>
    <t>Решетников А.О.</t>
  </si>
  <si>
    <t>Цакоев З.Д.</t>
  </si>
  <si>
    <t>Вантеев С.А.</t>
  </si>
  <si>
    <t>Проверка</t>
  </si>
  <si>
    <t>Д.С. Барков</t>
  </si>
  <si>
    <t>Барков Д.С.</t>
  </si>
  <si>
    <t>Составил:   Ведущий специалист УОС  ООО «РусГидро ИТ сервис»</t>
  </si>
  <si>
    <t>Создание подсистемы безопасности автоматизированной системы управления технологическим процессом Чирюртской ГЭС</t>
  </si>
  <si>
    <t>Девятьсот шестнадцать тысяч пятьсот шестьдесят шесть рублей 00 копеек (без НДС)</t>
  </si>
  <si>
    <t>Один миллион двести двадцать шесть тысяч семьсот семьдесят четыре рубля 00 копеек (без НДС)</t>
  </si>
  <si>
    <t>компл</t>
  </si>
  <si>
    <t>Цена за единицу,
руб. без НДС</t>
  </si>
  <si>
    <t>№ партии</t>
  </si>
  <si>
    <t>№ поз.</t>
  </si>
  <si>
    <t>Единица измерения</t>
  </si>
  <si>
    <t>Количество</t>
  </si>
  <si>
    <t>м</t>
  </si>
  <si>
    <t>Наименование обоудования / ПО
с указанием Технических характеристик (описание)</t>
  </si>
  <si>
    <t>Артикул, тип, марка / Каталожный номер ПО</t>
  </si>
  <si>
    <t>СПЕЦИФИКАЦИЯ ПОСТАВЛЯЕМОГО ОБОРУДОВАНИЯ И ПРОГРАММНОГО ОБЕСПЕЧЕНИЯ</t>
  </si>
  <si>
    <t>Изготовитель (производитель) оборудования/
правообладатель ПО</t>
  </si>
  <si>
    <t>Страна происхождения товара</t>
  </si>
  <si>
    <t>Страна регистрации2 производителя / правообладателя ПО</t>
  </si>
  <si>
    <t>Код ОКПД2</t>
  </si>
  <si>
    <t>НДС, руб.</t>
  </si>
  <si>
    <t>Срок предоставления права использования</t>
  </si>
  <si>
    <t>Страной происхождения товара считается государство, на территории которого товар был полностью произведен или подвергнут достаточной обработке/переработке в соответствии с настоящими Правилами</t>
  </si>
  <si>
    <t>Страна регистрации производителя — это страна, в которой зарегистрирована торговая марка, а не место производства товара.</t>
  </si>
  <si>
    <t>Реестре российской промышленной продукции (ПП РФ 719)</t>
  </si>
  <si>
    <t>Единый реестр российской радиоэлектронной продукции (ПП РФ 878)</t>
  </si>
  <si>
    <t>Едином реестре российских программ для электронных вычислительных машин и баз данных (ПП РФ 1236)</t>
  </si>
  <si>
    <t xml:space="preserve">Порядковый номер реестровой записи в 
Реестре российской промышленной продукции (ПП РФ 719) или Единый реестр российской радиоэлектронной продукции (ПП РФ 878) / 
Едином реестре российских программ для электронных вычислительных машин и баз данных (ПП РФ </t>
  </si>
  <si>
    <t>Общая стоимость,
руб. без НДС</t>
  </si>
  <si>
    <t>Общая стоимость с НДС,
руб. с НДС</t>
  </si>
  <si>
    <t>Срок поставки / Срок передачи права пользования</t>
  </si>
  <si>
    <t>Перечень сопроводительных документов для оборудования ( в том числе подтверждающих качество Товара)</t>
  </si>
  <si>
    <t>Лицензия на Программный комплекс "ALD Pro" РДЦП.10101-02 (ФСТЭК) на 1 управляемое устройство, способ передачи электронный, на срок действия исключительного права, с включенными обновлениями Тип 2 на 36 мес.</t>
  </si>
  <si>
    <t>AD0101X8610DIG000MD01-PO36</t>
  </si>
  <si>
    <t>AD2101X8610DIG1D8SR01-SO36</t>
  </si>
  <si>
    <t>KL4941RAYTS</t>
  </si>
  <si>
    <t>KL4943RAYTS</t>
  </si>
  <si>
    <t>ООО "Сигма-Софт Автоматизация"</t>
  </si>
  <si>
    <t>ООО «Даком М»</t>
  </si>
  <si>
    <t>ООО "Системный софт"</t>
  </si>
  <si>
    <t>Итого стоимость ПО</t>
  </si>
  <si>
    <t xml:space="preserve">ОКПД2 28.99.39.190 Поставка программно-технического комплекса для модернизации верхнего уровня автоматизированной системы управления технологическим процессом Чебоксарской ГЭС в г. Новочебоксарск Чувашской республики </t>
  </si>
  <si>
    <t>Новые шкафы в сборе</t>
  </si>
  <si>
    <t>Шкаф коммуникационный ШКО №1</t>
  </si>
  <si>
    <t>Шкаф коммуникационный ШКО №2</t>
  </si>
  <si>
    <t>Шкаф серверный ЦОД №1</t>
  </si>
  <si>
    <t>Шкаф серверный ЦОД №2</t>
  </si>
  <si>
    <t>Шкаф ТСПД Устой-27.6</t>
  </si>
  <si>
    <t>Шкаф учета 1-2Г</t>
  </si>
  <si>
    <t>Шкаф учета 3-4Г</t>
  </si>
  <si>
    <t>Шкаф учета 5-6Г</t>
  </si>
  <si>
    <t>Шкаф учета 7-8Г</t>
  </si>
  <si>
    <t>58252232.425200.0013.401.011</t>
  </si>
  <si>
    <t>58252232.425200.0013.401.012</t>
  </si>
  <si>
    <t>58252232.425200.0013.401.001</t>
  </si>
  <si>
    <t>58252232.425200.0013.401.002</t>
  </si>
  <si>
    <t>58252232.425200.0013.401.111</t>
  </si>
  <si>
    <t>58252232.425200.0013.401.201</t>
  </si>
  <si>
    <t>58252232.425200.0013.401.202</t>
  </si>
  <si>
    <t>58252232.425200.0013.401.203</t>
  </si>
  <si>
    <t>58252232.425200.0013.401.204</t>
  </si>
  <si>
    <t>Шкаф учета 9-10Г</t>
  </si>
  <si>
    <t>Шкаф учета 11-12Г</t>
  </si>
  <si>
    <t>Шкаф учета 13-14Г</t>
  </si>
  <si>
    <t>Шкаф учета 15-16Г</t>
  </si>
  <si>
    <t>Шкаф учета 17-18Г</t>
  </si>
  <si>
    <t>Шкаф учета 1КРУ</t>
  </si>
  <si>
    <t>Шкаф учета 2КРУ</t>
  </si>
  <si>
    <t>Шкаф учета 3КРУ</t>
  </si>
  <si>
    <t>Шкаф учета 220 кВ №1</t>
  </si>
  <si>
    <t>Шкаф учета 220 кВ №2</t>
  </si>
  <si>
    <t>Шкаф учета 35, 500 кВ</t>
  </si>
  <si>
    <t>Шкаф контроллерный СОТИАССО №1</t>
  </si>
  <si>
    <t>Шкаф контроллерный СОТИАССО №2</t>
  </si>
  <si>
    <t>58252232.425200.0013.401.205</t>
  </si>
  <si>
    <t>58252232.425200.0013.401.206</t>
  </si>
  <si>
    <t>58252232.425200.0013.401.207</t>
  </si>
  <si>
    <t>58252232.425200.0013.401.208</t>
  </si>
  <si>
    <t>58252232.425200.0013.401.209</t>
  </si>
  <si>
    <t>58252232.425200.0013.401.213</t>
  </si>
  <si>
    <t>58252232.425200.0013.401.214</t>
  </si>
  <si>
    <t>58252232.425200.0013.401.215</t>
  </si>
  <si>
    <t>58252232.425200.0013.401.211</t>
  </si>
  <si>
    <t>58252232.425200.0013.401.212</t>
  </si>
  <si>
    <t>58252232.425200.0013.401.210</t>
  </si>
  <si>
    <t>58252232.425200.0013.401.301</t>
  </si>
  <si>
    <t>58252232.425200.0013.401.302</t>
  </si>
  <si>
    <t>58252232.425200.0013.401.101</t>
  </si>
  <si>
    <t>компл.</t>
  </si>
  <si>
    <t>шт.</t>
  </si>
  <si>
    <t>2</t>
  </si>
  <si>
    <t>3</t>
  </si>
  <si>
    <t>5</t>
  </si>
  <si>
    <t>6</t>
  </si>
  <si>
    <t>7</t>
  </si>
  <si>
    <t>8</t>
  </si>
  <si>
    <t>10</t>
  </si>
  <si>
    <t>YN-SIx500AE-M-8GE</t>
  </si>
  <si>
    <t>OMT-1G020</t>
  </si>
  <si>
    <t>Оптический приемопередатчик SFP, 1G, 20км, SM, DDM, 1310нм, LC</t>
  </si>
  <si>
    <t>YN-SIx500A-M-8GS</t>
  </si>
  <si>
    <t>YN-SIx500A-M-8GE</t>
  </si>
  <si>
    <t>YN-SIx500AE-M-4GE-HA</t>
  </si>
  <si>
    <t>12</t>
  </si>
  <si>
    <t>15</t>
  </si>
  <si>
    <t>20</t>
  </si>
  <si>
    <t>30</t>
  </si>
  <si>
    <t>Гравитон</t>
  </si>
  <si>
    <t>YN-SI3500AE-4GX-2DC</t>
  </si>
  <si>
    <t>4</t>
  </si>
  <si>
    <t>Оптический приемопередатчик SFP, 1G, 2км, MM, DDM, 1310нм, LC</t>
  </si>
  <si>
    <t>OMT-1G002</t>
  </si>
  <si>
    <t>YN-SI3500AE-4GX-2AC</t>
  </si>
  <si>
    <t>Монитор 27″, 2560 x 1440 QHD 75 Гц, антибликовое покрытие, 1000:1, 250 кд/м², VESA 100x100, 2 динамика по 6 Вт, 1 х HDMI v2.0, 1 х DisplayPort v1.2, 1 х Mini-Jack 3.5 мм</t>
  </si>
  <si>
    <t>ПО для АРМ, в составе: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</si>
  <si>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электронный, для рабочей станции, на срок действия исключительного права, с включенными обновлениями Тип 2 на 36 мес.</t>
  </si>
  <si>
    <t>Кибер Бэкап Расширенная редакция для рабочей станции Linux</t>
  </si>
  <si>
    <t>Сертификат на сопровождение ПО Кибер Бэкап Расширенная редакция для рабочей станции Linux</t>
  </si>
  <si>
    <t>Сертификат на сопровождение ПО Кибер Бэкап Расширенная редакция для рабочей станции Linux – Продление на 2 года</t>
  </si>
  <si>
    <t>Базовый пакет для сертифицированной версии программного комплекса Кибер Бэкап Расширенная редакция для рабочей станции Linux</t>
  </si>
  <si>
    <t>SpaceVM KIT (SpaceVM, 4 физических сервера)</t>
  </si>
  <si>
    <t>Сертификат на сервисное обслуживание Standart KIT (SpaceVM KIT, SpaceVM Plus KIT,  3 года)</t>
  </si>
  <si>
    <t>Программный комплекс SCADA</t>
  </si>
  <si>
    <t xml:space="preserve"> Лицензия на Программный комплекс "ALD Pro" РДЦП.10101-02 (ФСТЭК) на 1 контроллер домена, на 8 управляемых устройств и операционную систему специального назначения «Astra Linux Special Edition» для 64-х разрядной платформы на базе процессорной архитектуры x86-64 РУСБ.10015-01 (ФСТЭК) для 8 серверов, способ передачи электронный, на срок действия исключительного права, с включенными обновлениями Тип 1 на 36 мес.</t>
  </si>
  <si>
    <t xml:space="preserve">Лицензия на Программный комплекс "ALD Pro" РДЦП.10101-02 (ФСТЭК) на 1 управляемое устройство, способ передачи электронный, на срок действия исключительного права, с включенными обновлениями Тип 2 на 36 мес. 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</si>
  <si>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электронный, для 1 виртуального сервера, на срок действия исключительного права, с включенными обновлениями Тип 1 на 36 мес.</t>
  </si>
  <si>
    <t>Сертификат на сопровождение ПО Кибер Бэкап Расширенная редакция для платформы виртуализации – Продление на 2 года (ФСТЭК)</t>
  </si>
  <si>
    <t>Кибер Бэкап Расширенная редакция для платформы виртуализации (ФСТЭК)</t>
  </si>
  <si>
    <t>Базовый пакет для сертифицированной версии программного комплекса Кибер Бэкап Расширенная редакция для платформы виртуализации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</si>
  <si>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электронный, серверная до 2 сокетов, на срок действия исключительного права, с включенными обновлениями Тип 2 на 36 мес.</t>
  </si>
  <si>
    <t>Кибер Бэкап Расширенная редакция для физического сервера (ФСТЭК)</t>
  </si>
  <si>
    <t>OS2101X8618DIG000WS01-PO36</t>
  </si>
  <si>
    <t>FPCLANL</t>
  </si>
  <si>
    <t>FPCLANL-S</t>
  </si>
  <si>
    <t>FPCLARN2</t>
  </si>
  <si>
    <t>CB4337workstALinuxCert</t>
  </si>
  <si>
    <t>VE-VMKIT</t>
  </si>
  <si>
    <t>VE-VM-StandartKIT-B-Y3-D</t>
  </si>
  <si>
    <t>Опросный лист SCADA</t>
  </si>
  <si>
    <t>OS2101X8618DIG000VS01-SO36</t>
  </si>
  <si>
    <t>FVARN2</t>
  </si>
  <si>
    <t>FVANL</t>
  </si>
  <si>
    <t>OS2101X8618DIGSKTSR01-PO36</t>
  </si>
  <si>
    <t>FPANL</t>
  </si>
  <si>
    <t>CB4337servACert</t>
  </si>
  <si>
    <t>ООО "РусБИТех-Астра"</t>
  </si>
  <si>
    <t>CB4337virtA Cert</t>
  </si>
  <si>
    <t>Базовый пакет для сертифицированной версии программного комплекса ПО Кибер Бэкап Расширенная редакция для физического сервера (ФСТЭК)</t>
  </si>
  <si>
    <t>Модуль PRP 0.5U с двумя портами 1000BaseX, 10/100/1000BaseT(X) SFP</t>
  </si>
  <si>
    <t>NetXpert NXI-3000-EM-HSR/PRP-2SFP-0.5U</t>
  </si>
  <si>
    <t>Сертификат на сопровождение ПО Кибер Бэкап Расширенная редакция для физического сервера – Продление на 3 года (ФСТЭК)</t>
  </si>
  <si>
    <t>FPARN3</t>
  </si>
  <si>
    <t>NetXpert NXI-3000-EM-4SFP-DDM-0.5U</t>
  </si>
  <si>
    <t>Модуль 0.5U с четырьмя портами 1000BaseX DDM, 10/100/1000BaseT(X) SFP-слот</t>
  </si>
  <si>
    <t>Модуль 0.5U с четырьмя портами 10/100/1000BaseT(X) RJ-45</t>
  </si>
  <si>
    <t>NetXpert NXI-3000-EM-4GE-0.5U</t>
  </si>
  <si>
    <t>Модуль трансивера SFP-GE-SM-10км</t>
  </si>
  <si>
    <t>Модуль трансивера SFP-RJ-45-Т</t>
  </si>
  <si>
    <t>Натекс</t>
  </si>
  <si>
    <t>ГК Бештау</t>
  </si>
  <si>
    <t>58252232.425200.0013.401.102</t>
  </si>
  <si>
    <t>58252232.425200.0013.401.103</t>
  </si>
  <si>
    <t>58252232.425200.0013.401.104</t>
  </si>
  <si>
    <t>58252232.425200.0013.401.105</t>
  </si>
  <si>
    <t>58252232.425200.0013.401.106</t>
  </si>
  <si>
    <t>58252232.425200.0013.401.107</t>
  </si>
  <si>
    <t>58252232.425200.0013.401.108</t>
  </si>
  <si>
    <t>58252232.425200.0013.401.109</t>
  </si>
  <si>
    <t>58252232.425200.0013.401.110</t>
  </si>
  <si>
    <t>58252232.425200.0013.401.115</t>
  </si>
  <si>
    <t>58252232.425200.0013.401.117</t>
  </si>
  <si>
    <t>58252232.425200.0013.401.114</t>
  </si>
  <si>
    <t>58252232.425200.0013.401.113</t>
  </si>
  <si>
    <t>Комплекты для установки в существующие шкафы.
Необходимо разбить на позиции (ценообразующие и являющиеся оборудованием) с указанием полного наименования (тип, марка, артикул) каждой составляющей и стоимости за единицу</t>
  </si>
  <si>
    <t>АРМы</t>
  </si>
  <si>
    <t>Метеостанция для автоматического мониторинга погодных условий</t>
  </si>
  <si>
    <t>59320438.431312.ТУ</t>
  </si>
  <si>
    <t>* Примечание: Указанные в настоящем ТТ ссылки на ТУ, марку (тип) продукции носят описательный, а не обязательный характер. В случае, если Участником предлагается эквивалентная продукция требуемой Заказчику продукции или ее составных частей, он должен в обязательном порядке в составе своего предложения предоставить подробное техническое описание предлагаемого к поставке эквивалента, в объеме не менее установленных в настоящем ТТ требований. Эквивалентная продукция – это продукция, которая по техническим и функциональным характеристикам не уступает характеристикам, заявленным в документации о закупке, в том числе, по гарантийным срокам и срокам эксплуатации.</t>
  </si>
  <si>
    <t>Панель для установки коммутаторов с DIN-рейкой; 19"; В: 3U</t>
  </si>
  <si>
    <t>PKDIN19.3U</t>
  </si>
  <si>
    <t>Кабельный органайзер полукольцами 19"; В: 1U</t>
  </si>
  <si>
    <t>HKO.19".1U</t>
  </si>
  <si>
    <t>Направляющая шина 1U жесткий монтаж для тяжелого оборудования</t>
  </si>
  <si>
    <t>NS1U.600</t>
  </si>
  <si>
    <t>Коммутатор сети «А», в составе:</t>
  </si>
  <si>
    <t>Промышленный модульный коммутатор L2 YN-SI3500A</t>
  </si>
  <si>
    <t>Интерфейсный модуль 8 х 10/100/1000BASE-T RJ-45</t>
  </si>
  <si>
    <t>Интерфейсный модуль 8 х 100/1000BASE-X SFP</t>
  </si>
  <si>
    <t xml:space="preserve">OMT-1G002 </t>
  </si>
  <si>
    <t>Коммутатор сети «В», в составе:</t>
  </si>
  <si>
    <t>Коммутатор RedBox, в составе:</t>
  </si>
  <si>
    <t>Промышленный модульный коммутатор L2 YN-SI3500AE</t>
  </si>
  <si>
    <t>Интерфейсный модуль 8 х 10/100/1000BASE-T</t>
  </si>
  <si>
    <t>Кросс в стойку в сборе на 48 портов с пигтейлами и адаптерами LC SM</t>
  </si>
  <si>
    <t>ШКОС-Л -1U/2 -48 -LC ~48 -LC/SM ~48 -LC/UPC</t>
  </si>
  <si>
    <t>Выключатель автоматический КЭАЗ
OptiDin ВМ63-2C6-УХЛ3</t>
  </si>
  <si>
    <t>260611</t>
  </si>
  <si>
    <t>Выключатель автоматический КЭАЗ
OptiDin ВМ63-2C6-DC-УХЛ3</t>
  </si>
  <si>
    <t>261245</t>
  </si>
  <si>
    <t>Модуль питания на DIN-рейку</t>
  </si>
  <si>
    <t>КАН-Д300Ц48Н</t>
  </si>
  <si>
    <t>Концевой стопор E-PC-01P-11-00Z(H)</t>
  </si>
  <si>
    <t>11060000073</t>
  </si>
  <si>
    <t>Шнур оптический NTSS PREMIUM dpc LC/UPC-LC/UPC 9/125 3.0мм 1м LSZH (патч-корд)</t>
  </si>
  <si>
    <t>NTSS-DPC-PM-9-LC/U-LC/U-3.0-1</t>
  </si>
  <si>
    <t>Шнур оптический NTSS dpc LC/UPC-SC/UPC 50/125 3.0мм 1м LSZH (патч-корд)</t>
  </si>
  <si>
    <t>NTSS-DPC-50-LC/U-SC/U-3.0-1</t>
  </si>
  <si>
    <t>Патч-корд NTSS PREMIUM 2xRJ45/8P8C, T568B UTP CAT5e LSZH 1 метр, серый</t>
  </si>
  <si>
    <t>NTSS-PC-PM-UTP-RJ45-5e-1.0-LSZH-GY</t>
  </si>
  <si>
    <t>Провод установочный, метров</t>
  </si>
  <si>
    <t xml:space="preserve"> ПуГВнг(А)-LS 1Х1,5 красный</t>
  </si>
  <si>
    <t xml:space="preserve"> ПуГВнг(А)-LS 1Х1,5 синий</t>
  </si>
  <si>
    <t xml:space="preserve"> ПуГВнг(А)-LS 1Х1,5 коричневый</t>
  </si>
  <si>
    <t xml:space="preserve"> ПуГВнг(А)-LS 1Х1,5 голубой</t>
  </si>
  <si>
    <t xml:space="preserve"> ПуГВнг(А)-LS 1Х1,5 желто-зеленый</t>
  </si>
  <si>
    <t xml:space="preserve"> ПуГВнг(А)-LS 1Х2,5 желто-зеленый</t>
  </si>
  <si>
    <t>Наконечник кольцевой изолированный НКИ 6.0-4</t>
  </si>
  <si>
    <t>nki-5.5-4n</t>
  </si>
  <si>
    <t>Наконечник штыревой втулочный</t>
  </si>
  <si>
    <t xml:space="preserve"> НШвИ 1,5-12 EKF PROXIMA</t>
  </si>
  <si>
    <t xml:space="preserve"> НШвИ(2) 1,5-12 EKF PROXIMA</t>
  </si>
  <si>
    <t>НШвИ 2,5-12 EKF PROXIMA</t>
  </si>
  <si>
    <t>IPEX</t>
  </si>
  <si>
    <t>Yarus-networks</t>
  </si>
  <si>
    <t>ЗАО СВЯЗЬСТРОЙ-ДЕТАЛЬ</t>
  </si>
  <si>
    <t xml:space="preserve">Cabeus </t>
  </si>
  <si>
    <t>КЭАЗ</t>
  </si>
  <si>
    <t>КВ Система</t>
  </si>
  <si>
    <t>Degson</t>
  </si>
  <si>
    <t>NTSS</t>
  </si>
  <si>
    <t>Снабкаб.</t>
  </si>
  <si>
    <t>EKF</t>
  </si>
  <si>
    <t>уп</t>
  </si>
  <si>
    <t>Комплект в Шкаф ТСПД 1-2Г (существующий)</t>
  </si>
  <si>
    <t>Комплект в Шкаф ТСПД 3-4Г (существующий)</t>
  </si>
  <si>
    <t>Комплект в Шкаф ТСПД 5-6Г (существующий)</t>
  </si>
  <si>
    <t>Шнур оптический NTSS dpc LC/UPC-SC/UPC 9/125 3.0мм 1м LSZH (патч-корд)</t>
  </si>
  <si>
    <t>NTSS-DPC-9-LC/U-SC/U-3.0-1</t>
  </si>
  <si>
    <t>Комплект в Шкаф ТСПД 7-8Г (существующий)</t>
  </si>
  <si>
    <t>Комплект в Шкаф ТСПД 9-10Г (существующий)</t>
  </si>
  <si>
    <t>Комплект в Шкаф ТСПД 11-12Г (существующий)</t>
  </si>
  <si>
    <t>Комплект в Шкаф ТСПД 13-14Г (существующий)</t>
  </si>
  <si>
    <t>Комплект в Шкаф ТСПД 15-16Г (существующий)</t>
  </si>
  <si>
    <t>Комплект в Шкаф ТСПД 17-18Г (существующий)</t>
  </si>
  <si>
    <t>Шнур питания</t>
  </si>
  <si>
    <t>PWC-IEC13A-SHM-1.8-BK</t>
  </si>
  <si>
    <t>HYPERLINE</t>
  </si>
  <si>
    <t>Комплект в Шкаф ТСПД Г5-01 (существующий)</t>
  </si>
  <si>
    <t>NS1U.800</t>
  </si>
  <si>
    <t>Коммутаторы сети «А», в составе:</t>
  </si>
  <si>
    <t>Коммутаторы сети «В», в составе:</t>
  </si>
  <si>
    <t>Интерфейсный модуль 4 х 10/100/1000BASE-T RJ-45</t>
  </si>
  <si>
    <t>Шнур питания PWC</t>
  </si>
  <si>
    <t>PWC-IEC13A-IEC14-1.8-BK</t>
  </si>
  <si>
    <t>YARUS-NETWORKS</t>
  </si>
  <si>
    <t>Hyperline</t>
  </si>
  <si>
    <t>Комплект в Шкаф ТСПД СПК-314 (существующий)</t>
  </si>
  <si>
    <t>Комплект в Шкаф ТСПД РЗ ОРУ-2-R1 п.36 (существующий)</t>
  </si>
  <si>
    <t>Комплект в Шкаф ТСПД ЛАЗ ОПУ-3-R1 (существующий)</t>
  </si>
  <si>
    <t>Шкаф СОЕВ. 
Комплект для коммутаторов СОЕВ (А3, А4)</t>
  </si>
  <si>
    <t>Комсет-сервис</t>
  </si>
  <si>
    <t xml:space="preserve">Модуль расширения MLANP (NTP/PTP) для сервера ССВ-1Г вариант 2 </t>
  </si>
  <si>
    <t xml:space="preserve">Модуль расширения MLANP (NTP/PTP) для сервера ССВ-1Г вариант 1 </t>
  </si>
  <si>
    <t>RDW</t>
  </si>
  <si>
    <t>Монитор RDW Computers 31.5" RDW3207 черный IPS 1ms HDMI M/M HAS Piv 300cd 178гр/178гр 2560x1440 180Hz VGA DP QHD USB (RUS)</t>
  </si>
  <si>
    <t>ПК ГРАВИТОН Д51И i5-10400/16GB/SSD512GB/FP_2xUSB2.0/4хRj45/450W/K+M/WR3</t>
  </si>
  <si>
    <t>Kaspersky Industrial CyberSecurity for Nodes, Workstation, Enterprise Russian Edition. 5000+ Node 3 year Base License - Лицензия (37 устр.)</t>
  </si>
  <si>
    <t>Антивирусное ПО:</t>
  </si>
  <si>
    <t>Kaspersky Industrial CyberSecurity for Nodes, Server, Enterprise Russian Edition. 5000+ Node 3 year Base License - Лицензия (17 устр.)</t>
  </si>
  <si>
    <t>ПО серверов виртуализации, в составе:</t>
  </si>
  <si>
    <t>ПО сервера резервного копирования, в составе:</t>
  </si>
  <si>
    <t>9</t>
  </si>
  <si>
    <t>11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</si>
  <si>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</si>
  <si>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</si>
  <si>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</si>
  <si>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</si>
  <si>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</si>
  <si>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</si>
  <si>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</si>
  <si>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</si>
  <si>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</si>
  <si>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</si>
  <si>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</si>
  <si>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</si>
  <si>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</si>
  <si>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</si>
  <si>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</si>
  <si>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</si>
  <si>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</si>
  <si>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</si>
  <si>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</si>
  <si>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</si>
  <si>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</si>
  <si>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</si>
  <si>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4..2</t>
  </si>
  <si>
    <t>23.1</t>
  </si>
  <si>
    <t>23.2</t>
  </si>
  <si>
    <t>23.3</t>
  </si>
  <si>
    <t>23.4</t>
  </si>
  <si>
    <t>23.5</t>
  </si>
  <si>
    <t>23.8</t>
  </si>
  <si>
    <t>23.10</t>
  </si>
  <si>
    <t>23.11</t>
  </si>
  <si>
    <t>23.14</t>
  </si>
  <si>
    <t>23.15</t>
  </si>
  <si>
    <t>23.16</t>
  </si>
  <si>
    <t>23.17</t>
  </si>
  <si>
    <t>23.18</t>
  </si>
  <si>
    <t>23.19</t>
  </si>
  <si>
    <t>23.20</t>
  </si>
  <si>
    <t>23.21</t>
  </si>
  <si>
    <t>23.22</t>
  </si>
  <si>
    <t>23.23</t>
  </si>
  <si>
    <t>23.24</t>
  </si>
  <si>
    <t>23.25</t>
  </si>
  <si>
    <t>23.26</t>
  </si>
  <si>
    <t>23.27</t>
  </si>
  <si>
    <t>23.28</t>
  </si>
  <si>
    <t>23.29</t>
  </si>
  <si>
    <t>23.30</t>
  </si>
  <si>
    <t>23.31</t>
  </si>
  <si>
    <t>23.32</t>
  </si>
  <si>
    <t>23.33</t>
  </si>
  <si>
    <t>23.34</t>
  </si>
  <si>
    <t>23.35</t>
  </si>
  <si>
    <t>23.36</t>
  </si>
  <si>
    <t>23.37</t>
  </si>
  <si>
    <t>23.38</t>
  </si>
  <si>
    <t>24.1</t>
  </si>
  <si>
    <t>24.2</t>
  </si>
  <si>
    <t>24.3</t>
  </si>
  <si>
    <t>24.4</t>
  </si>
  <si>
    <t>24.5</t>
  </si>
  <si>
    <t>24.8</t>
  </si>
  <si>
    <t>24.9</t>
  </si>
  <si>
    <t>24.10</t>
  </si>
  <si>
    <t>24.11</t>
  </si>
  <si>
    <t>24.14</t>
  </si>
  <si>
    <t>24.15</t>
  </si>
  <si>
    <t>24.16</t>
  </si>
  <si>
    <t>24.17</t>
  </si>
  <si>
    <t>24.18</t>
  </si>
  <si>
    <t>24.19</t>
  </si>
  <si>
    <t>24.20</t>
  </si>
  <si>
    <t>24.21</t>
  </si>
  <si>
    <t>24.22</t>
  </si>
  <si>
    <t>24.23</t>
  </si>
  <si>
    <t>24.24</t>
  </si>
  <si>
    <t>24.25</t>
  </si>
  <si>
    <t>24.26</t>
  </si>
  <si>
    <t>24.27</t>
  </si>
  <si>
    <t>24.28</t>
  </si>
  <si>
    <t>24.29</t>
  </si>
  <si>
    <t>24.30</t>
  </si>
  <si>
    <t>24.31</t>
  </si>
  <si>
    <t>24.32</t>
  </si>
  <si>
    <t>24.33</t>
  </si>
  <si>
    <t>24.34</t>
  </si>
  <si>
    <t>24.35</t>
  </si>
  <si>
    <t>24.36</t>
  </si>
  <si>
    <t>24.37</t>
  </si>
  <si>
    <t>24.38</t>
  </si>
  <si>
    <t>25.1</t>
  </si>
  <si>
    <t>25.2</t>
  </si>
  <si>
    <t>25.3</t>
  </si>
  <si>
    <t>25.4</t>
  </si>
  <si>
    <t>25.5</t>
  </si>
  <si>
    <t>25.8</t>
  </si>
  <si>
    <t>25.9</t>
  </si>
  <si>
    <t>25.10</t>
  </si>
  <si>
    <t>25.13</t>
  </si>
  <si>
    <t>25.14</t>
  </si>
  <si>
    <t>25.15</t>
  </si>
  <si>
    <t>25.16</t>
  </si>
  <si>
    <t>25.17</t>
  </si>
  <si>
    <t>25.18</t>
  </si>
  <si>
    <t>25.19</t>
  </si>
  <si>
    <t>25.20</t>
  </si>
  <si>
    <t>25.21</t>
  </si>
  <si>
    <t>25.22</t>
  </si>
  <si>
    <t>25.23</t>
  </si>
  <si>
    <t>25.24</t>
  </si>
  <si>
    <t>25.25</t>
  </si>
  <si>
    <t>25.26</t>
  </si>
  <si>
    <t>25.27</t>
  </si>
  <si>
    <t>25.28</t>
  </si>
  <si>
    <t>25.29</t>
  </si>
  <si>
    <t>25.30</t>
  </si>
  <si>
    <t>25.31</t>
  </si>
  <si>
    <t>25.32</t>
  </si>
  <si>
    <t>25.33</t>
  </si>
  <si>
    <t>25.34</t>
  </si>
  <si>
    <t>25.35</t>
  </si>
  <si>
    <t>25.36</t>
  </si>
  <si>
    <t>25.37</t>
  </si>
  <si>
    <t>25.38</t>
  </si>
  <si>
    <t>26.1</t>
  </si>
  <si>
    <t>26.2</t>
  </si>
  <si>
    <t>26.3</t>
  </si>
  <si>
    <t>26.4</t>
  </si>
  <si>
    <t>26.5</t>
  </si>
  <si>
    <t>26.8</t>
  </si>
  <si>
    <t>26.9</t>
  </si>
  <si>
    <t>26.10</t>
  </si>
  <si>
    <t>26.13</t>
  </si>
  <si>
    <t>26.14</t>
  </si>
  <si>
    <t>26.15</t>
  </si>
  <si>
    <t>26.16</t>
  </si>
  <si>
    <t>26.17</t>
  </si>
  <si>
    <t>26.18</t>
  </si>
  <si>
    <t>26.19</t>
  </si>
  <si>
    <t>26.20</t>
  </si>
  <si>
    <t>26.21</t>
  </si>
  <si>
    <t>26.22</t>
  </si>
  <si>
    <t>26.23</t>
  </si>
  <si>
    <t>26.24</t>
  </si>
  <si>
    <t>26.25</t>
  </si>
  <si>
    <t>26.26</t>
  </si>
  <si>
    <t>26.27</t>
  </si>
  <si>
    <t>26.28</t>
  </si>
  <si>
    <t>26.29</t>
  </si>
  <si>
    <t>26.30</t>
  </si>
  <si>
    <t>26.31</t>
  </si>
  <si>
    <t>26.32</t>
  </si>
  <si>
    <t>26.33</t>
  </si>
  <si>
    <t>26.34</t>
  </si>
  <si>
    <t>26.35</t>
  </si>
  <si>
    <t>26.36</t>
  </si>
  <si>
    <t>26.37</t>
  </si>
  <si>
    <t>27.1</t>
  </si>
  <si>
    <t>27.2</t>
  </si>
  <si>
    <t>27.3</t>
  </si>
  <si>
    <t>27.4</t>
  </si>
  <si>
    <t>27.5</t>
  </si>
  <si>
    <t>27.8</t>
  </si>
  <si>
    <t>27.9</t>
  </si>
  <si>
    <t>27.10</t>
  </si>
  <si>
    <t>27.11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</si>
  <si>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</si>
  <si>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</si>
  <si>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</si>
  <si>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</si>
  <si>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</si>
  <si>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</si>
  <si>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</si>
  <si>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</si>
  <si>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27.22</t>
  </si>
  <si>
    <t>27.23</t>
  </si>
  <si>
    <t>27.24</t>
  </si>
  <si>
    <t>27.25</t>
  </si>
  <si>
    <t>27.26</t>
  </si>
  <si>
    <t>27.27</t>
  </si>
  <si>
    <t>27.28</t>
  </si>
  <si>
    <t>27.29</t>
  </si>
  <si>
    <t>27.30</t>
  </si>
  <si>
    <t>27.31</t>
  </si>
  <si>
    <t>27.32</t>
  </si>
  <si>
    <t>27.33</t>
  </si>
  <si>
    <t>27.34</t>
  </si>
  <si>
    <t>27.35</t>
  </si>
  <si>
    <t>27.36</t>
  </si>
  <si>
    <t>27.37</t>
  </si>
  <si>
    <t>27.38</t>
  </si>
  <si>
    <t>27.39</t>
  </si>
  <si>
    <t>28.1</t>
  </si>
  <si>
    <t>28.2</t>
  </si>
  <si>
    <t>28.3</t>
  </si>
  <si>
    <t>28.4</t>
  </si>
  <si>
    <t>28.5</t>
  </si>
  <si>
    <t>28.8</t>
  </si>
  <si>
    <t>28.9</t>
  </si>
  <si>
    <t>28.10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</si>
  <si>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</si>
  <si>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</si>
  <si>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</si>
  <si>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</si>
  <si>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</si>
  <si>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</si>
  <si>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</si>
  <si>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</si>
  <si>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</si>
  <si>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</si>
  <si>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</si>
  <si>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28.24</t>
  </si>
  <si>
    <t>28.25</t>
  </si>
  <si>
    <t>28.26</t>
  </si>
  <si>
    <t>28.27</t>
  </si>
  <si>
    <t>28.28</t>
  </si>
  <si>
    <t>28.29</t>
  </si>
  <si>
    <t>28.30</t>
  </si>
  <si>
    <t>28.31</t>
  </si>
  <si>
    <t>28.32</t>
  </si>
  <si>
    <t>28.33</t>
  </si>
  <si>
    <t>28.34</t>
  </si>
  <si>
    <t>28.35</t>
  </si>
  <si>
    <t>28.36</t>
  </si>
  <si>
    <t>28.37</t>
  </si>
  <si>
    <t>29.1</t>
  </si>
  <si>
    <t>29.2</t>
  </si>
  <si>
    <t>29.3</t>
  </si>
  <si>
    <t>29.4</t>
  </si>
  <si>
    <t>29.5</t>
  </si>
  <si>
    <t>29.6</t>
  </si>
  <si>
    <t>29.7</t>
  </si>
  <si>
    <t>29.8</t>
  </si>
  <si>
    <t>29.9</t>
  </si>
  <si>
    <t>29.10</t>
  </si>
  <si>
    <t>29.13</t>
  </si>
  <si>
    <t>29.14</t>
  </si>
  <si>
    <t>29.15</t>
  </si>
  <si>
    <t>29.16</t>
  </si>
  <si>
    <t>29.17</t>
  </si>
  <si>
    <t>29.18</t>
  </si>
  <si>
    <t>29.19</t>
  </si>
  <si>
    <t>29.20</t>
  </si>
  <si>
    <t>29.21</t>
  </si>
  <si>
    <t>29.22</t>
  </si>
  <si>
    <t>29.23</t>
  </si>
  <si>
    <t>29.24</t>
  </si>
  <si>
    <t>29.25</t>
  </si>
  <si>
    <t>29.26</t>
  </si>
  <si>
    <t>29.27</t>
  </si>
  <si>
    <t>29.28</t>
  </si>
  <si>
    <t>29.29</t>
  </si>
  <si>
    <t>29.30</t>
  </si>
  <si>
    <t>29.31</t>
  </si>
  <si>
    <t>29.32</t>
  </si>
  <si>
    <t>29.33</t>
  </si>
  <si>
    <t>29.34</t>
  </si>
  <si>
    <t>29.35</t>
  </si>
  <si>
    <t>29.36</t>
  </si>
  <si>
    <t>29.37</t>
  </si>
  <si>
    <t>29.38</t>
  </si>
  <si>
    <t>29.39</t>
  </si>
  <si>
    <t>30.1</t>
  </si>
  <si>
    <t>30.2</t>
  </si>
  <si>
    <t>30.3</t>
  </si>
  <si>
    <t>30.4</t>
  </si>
  <si>
    <t>30.5</t>
  </si>
  <si>
    <t>30.8</t>
  </si>
  <si>
    <t>30.9</t>
  </si>
  <si>
    <t>30.10</t>
  </si>
  <si>
    <t>30.13</t>
  </si>
  <si>
    <t>30.14</t>
  </si>
  <si>
    <t>30.15</t>
  </si>
  <si>
    <t>30.16</t>
  </si>
  <si>
    <t>30.17</t>
  </si>
  <si>
    <t>30.18</t>
  </si>
  <si>
    <t>30.19</t>
  </si>
  <si>
    <t>30.20</t>
  </si>
  <si>
    <t>30.21</t>
  </si>
  <si>
    <t>30.22</t>
  </si>
  <si>
    <t>30.23</t>
  </si>
  <si>
    <t>30.24</t>
  </si>
  <si>
    <t>30.25</t>
  </si>
  <si>
    <t>30.26</t>
  </si>
  <si>
    <t>30.27</t>
  </si>
  <si>
    <t>30.28</t>
  </si>
  <si>
    <t>30.29</t>
  </si>
  <si>
    <t>30.30</t>
  </si>
  <si>
    <t>30.31</t>
  </si>
  <si>
    <t>30.32</t>
  </si>
  <si>
    <t>30.33</t>
  </si>
  <si>
    <t>30.34</t>
  </si>
  <si>
    <t>30.35</t>
  </si>
  <si>
    <t>30.36</t>
  </si>
  <si>
    <t>31.1</t>
  </si>
  <si>
    <t>31.2</t>
  </si>
  <si>
    <t>31.3</t>
  </si>
  <si>
    <t>31.4</t>
  </si>
  <si>
    <t>31.5</t>
  </si>
  <si>
    <t>31.8</t>
  </si>
  <si>
    <t>31.9</t>
  </si>
  <si>
    <t>31.10</t>
  </si>
  <si>
    <t>31.11</t>
  </si>
  <si>
    <t>31.14</t>
  </si>
  <si>
    <t>31.15</t>
  </si>
  <si>
    <t>31.16</t>
  </si>
  <si>
    <t>31.17</t>
  </si>
  <si>
    <t>31.18</t>
  </si>
  <si>
    <t>31.19</t>
  </si>
  <si>
    <t>31.20</t>
  </si>
  <si>
    <t>31.21</t>
  </si>
  <si>
    <t>31.22</t>
  </si>
  <si>
    <t>31.23</t>
  </si>
  <si>
    <t>31.24</t>
  </si>
  <si>
    <t>31.25</t>
  </si>
  <si>
    <t>31.26</t>
  </si>
  <si>
    <t>31.27</t>
  </si>
  <si>
    <t>31.28</t>
  </si>
  <si>
    <t>31.29</t>
  </si>
  <si>
    <t>31.30</t>
  </si>
  <si>
    <t>31.31</t>
  </si>
  <si>
    <t>31.32</t>
  </si>
  <si>
    <t>31.33</t>
  </si>
  <si>
    <t>31.34</t>
  </si>
  <si>
    <t>31.35</t>
  </si>
  <si>
    <t>31.36</t>
  </si>
  <si>
    <t>31.37</t>
  </si>
  <si>
    <t>31.38</t>
  </si>
  <si>
    <t>32.1</t>
  </si>
  <si>
    <t>32.2</t>
  </si>
  <si>
    <t>32.3</t>
  </si>
  <si>
    <t>32.6</t>
  </si>
  <si>
    <t>32.7</t>
  </si>
  <si>
    <t>32.8</t>
  </si>
  <si>
    <t>32.9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</si>
  <si>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</si>
  <si>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</si>
  <si>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</si>
  <si>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</si>
  <si>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</si>
  <si>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</si>
  <si>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</si>
  <si>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</si>
  <si>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32.20</t>
  </si>
  <si>
    <t>32.21</t>
  </si>
  <si>
    <t>32.22</t>
  </si>
  <si>
    <t>32.23</t>
  </si>
  <si>
    <t>32.24</t>
  </si>
  <si>
    <t>32.25</t>
  </si>
  <si>
    <t>32.26</t>
  </si>
  <si>
    <t>32.27</t>
  </si>
  <si>
    <t>32.28</t>
  </si>
  <si>
    <t>33.1</t>
  </si>
  <si>
    <t>33.2</t>
  </si>
  <si>
    <t>33.3</t>
  </si>
  <si>
    <t>33.4</t>
  </si>
  <si>
    <t>33.7</t>
  </si>
  <si>
    <t>33.8</t>
  </si>
  <si>
    <t>33.11</t>
  </si>
  <si>
    <t>33.12</t>
  </si>
  <si>
    <t>33.13</t>
  </si>
  <si>
    <t>33.14</t>
  </si>
  <si>
    <t>33.17</t>
  </si>
  <si>
    <t>33.18</t>
  </si>
  <si>
    <t>33.21</t>
  </si>
  <si>
    <t>33.22</t>
  </si>
  <si>
    <t>33.23</t>
  </si>
  <si>
    <t>33.24</t>
  </si>
  <si>
    <t>33.25</t>
  </si>
  <si>
    <t>33.26</t>
  </si>
  <si>
    <t>33.27</t>
  </si>
  <si>
    <t>33.28</t>
  </si>
  <si>
    <t>33.29</t>
  </si>
  <si>
    <t>33.30</t>
  </si>
  <si>
    <t>33.31</t>
  </si>
  <si>
    <t>34.1</t>
  </si>
  <si>
    <t>34.2</t>
  </si>
  <si>
    <t>34.3</t>
  </si>
  <si>
    <t>34.4</t>
  </si>
  <si>
    <t>34.6</t>
  </si>
  <si>
    <t>34.7</t>
  </si>
  <si>
    <t>34.8</t>
  </si>
  <si>
    <t>34.10</t>
  </si>
  <si>
    <t>34.11</t>
  </si>
  <si>
    <t>34.12</t>
  </si>
  <si>
    <t>34.13</t>
  </si>
  <si>
    <t>34.14</t>
  </si>
  <si>
    <t>34.15</t>
  </si>
  <si>
    <t>35.1</t>
  </si>
  <si>
    <t>35.2</t>
  </si>
  <si>
    <t>35.3</t>
  </si>
  <si>
    <t>35.4</t>
  </si>
  <si>
    <t>35.8</t>
  </si>
  <si>
    <t>35.9</t>
  </si>
  <si>
    <t>35.10</t>
  </si>
  <si>
    <t>35.14</t>
  </si>
  <si>
    <t>35.15</t>
  </si>
  <si>
    <t>35.16</t>
  </si>
  <si>
    <t>35.17</t>
  </si>
  <si>
    <t>35.18</t>
  </si>
  <si>
    <t>35.19</t>
  </si>
  <si>
    <t>35.20</t>
  </si>
  <si>
    <t>35.21</t>
  </si>
  <si>
    <t>35.22</t>
  </si>
  <si>
    <t>35.23</t>
  </si>
  <si>
    <t>35.24</t>
  </si>
  <si>
    <t>35.25</t>
  </si>
  <si>
    <t>35.26</t>
  </si>
  <si>
    <t>35.27</t>
  </si>
  <si>
    <t>35.28</t>
  </si>
  <si>
    <t>36.1</t>
  </si>
  <si>
    <t>36.2</t>
  </si>
  <si>
    <t>36.3</t>
  </si>
  <si>
    <t>36.4</t>
  </si>
  <si>
    <t>36.7</t>
  </si>
  <si>
    <t>36.13</t>
  </si>
  <si>
    <t>36.14</t>
  </si>
  <si>
    <t>36.21</t>
  </si>
  <si>
    <t>36.22</t>
  </si>
  <si>
    <t>36.23</t>
  </si>
  <si>
    <t>36.24</t>
  </si>
  <si>
    <t>36.25</t>
  </si>
  <si>
    <t>36.26</t>
  </si>
  <si>
    <t>36.27</t>
  </si>
  <si>
    <t>33.32</t>
  </si>
  <si>
    <t>Комплект в Шкаф ТСПД МТС 2-R1 (существующий)</t>
  </si>
  <si>
    <t>Коммутатор, в составе:</t>
  </si>
  <si>
    <t>Промышленный модульный коммутатор L2 YN-SI2550A</t>
  </si>
  <si>
    <t>YN-SI2550A-4GX-8GE</t>
  </si>
  <si>
    <t>КАН-Д120Ц24Н</t>
  </si>
  <si>
    <t xml:space="preserve"> NTSS-DPC-50-LC/U-SC/U-3.0-1</t>
  </si>
  <si>
    <t>Кабель питания компьютера (Schuko+C13) (3x0.75), 10A, угловая вилка, 1м, цвет черный</t>
  </si>
  <si>
    <t>PWC-IEC13-SHM-1.0-BK</t>
  </si>
  <si>
    <t xml:space="preserve"> ПуГВнг(А)-LS 1Х0,75 красный</t>
  </si>
  <si>
    <t xml:space="preserve"> ПуГВнг(А)-LS 1Х0,75 синий</t>
  </si>
  <si>
    <t xml:space="preserve"> НШвИ 2,5 EKF PROXIMA</t>
  </si>
  <si>
    <t>37.1</t>
  </si>
  <si>
    <t>37.2</t>
  </si>
  <si>
    <t>37.2.1</t>
  </si>
  <si>
    <t>37.2.2</t>
  </si>
  <si>
    <t>37.2.3</t>
  </si>
  <si>
    <t>37.2.4</t>
  </si>
  <si>
    <t>37.2.5</t>
  </si>
  <si>
    <t>37.2.6</t>
  </si>
  <si>
    <t>37.2.7</t>
  </si>
  <si>
    <t>37.2.8</t>
  </si>
  <si>
    <t>37.2.9</t>
  </si>
  <si>
    <t>37.2.10</t>
  </si>
  <si>
    <t>37.2.11</t>
  </si>
  <si>
    <t>58252232.425200.0013.401.116</t>
  </si>
  <si>
    <t>38</t>
  </si>
  <si>
    <t>Патч-панель 19" 48 портов RJ-45 FTP 5e,</t>
  </si>
  <si>
    <t>PLHD-48-Cat.5e-SH-Dual IDC-1U ( 8890c )</t>
  </si>
  <si>
    <t>Оборудование ВУ</t>
  </si>
  <si>
    <t>Оборудование АИИСКУЭ</t>
  </si>
  <si>
    <t>Материал ВУ</t>
  </si>
  <si>
    <t>Промышленный модульный коммутатор L2 YN-SI5500AE</t>
  </si>
  <si>
    <t>YN-SI5500AE-4GX-8GS-4GC-20GE RMG</t>
  </si>
  <si>
    <t>Комплект в Шкаф ТСПД РЗ 2-2-R3 (существующий)</t>
  </si>
  <si>
    <t>Промышленный модульный коммутатор L2 YN-SI5500AЕ</t>
  </si>
  <si>
    <t>Оптический приемопередатчик SFP, 1G, 2км, MM, DDM, 1310нм, LC, арт. OMT-1G002</t>
  </si>
  <si>
    <t>Панель для установки коммутаторов с DIN-рейкой; 19"; В: 3U, арт. PKDIN19.3U</t>
  </si>
  <si>
    <t>Модуль питания на DIN-рейку, арт. КАН-Д300Ц48Н</t>
  </si>
  <si>
    <t>арт. КАН-Д300Ц48Н</t>
  </si>
  <si>
    <t>Итого стоимость Материалов</t>
  </si>
  <si>
    <t>Итого стоимость Оборудования АИИСКУЭ</t>
  </si>
  <si>
    <t>Итого стоимость Оборудования ВУ АСУТП</t>
  </si>
  <si>
    <t>Итого стоимость Сертификатов</t>
  </si>
  <si>
    <t>Оборудование ПОБИ</t>
  </si>
  <si>
    <t>Доукомплектация шкафа ПОБИ</t>
  </si>
  <si>
    <t>58252232.425200.0013.401.401</t>
  </si>
  <si>
    <t>Клемма пружинная для установки предохранителя 5x20мм 0,2-4мм2, ширина 6,2мм, номинальный ток 6,3А, черная DS4-HE-01P-13-00Z(H)</t>
  </si>
  <si>
    <t>11040000163</t>
  </si>
  <si>
    <t>Держатель маркировки для концевого стопора E-PC,  DLM2-01P-17-00Z(H)</t>
  </si>
  <si>
    <t>11060000214</t>
  </si>
  <si>
    <t>Концевые стопоры, для установки на монтажную рейку NS 32 или NS 35/7,5, E-PC-01P-11-00Z(H)</t>
  </si>
  <si>
    <t>TDM</t>
  </si>
  <si>
    <t>Плавкая вставка ВПТ6-7 1А, 250В, 5х20мм</t>
  </si>
  <si>
    <t>SQ0738-0107</t>
  </si>
  <si>
    <t>СКЛ-14Н-2-Л-2-220-П-Ч</t>
  </si>
  <si>
    <t>Крышка торцевая чёрная для клемм DS4-HE</t>
  </si>
  <si>
    <t>11040000165</t>
  </si>
  <si>
    <t>Маркировка (1-10) для клемм DC/DS ширина 6,2 мм ZB6-10P-19-09Z(H)</t>
  </si>
  <si>
    <t>92118900431</t>
  </si>
  <si>
    <t>Маркировка (1-10) для клемм DC/DS ширина 5,2 мм ZB5-10P-19-40Z(H)</t>
  </si>
  <si>
    <t>92118900295</t>
  </si>
  <si>
    <t>11060000157</t>
  </si>
  <si>
    <t>Крышка торцевая серая для клемм DS2.5 D-DS2.5-TW-01P-11-00Z(H)</t>
  </si>
  <si>
    <t>Выключатель нагрузки модульный 230ВAC, 63А, OptiDin BM63P-263-УХЛ3</t>
  </si>
  <si>
    <t>Модуль свободных контактов (2 контакта), OptiDin BM63-МСК2</t>
  </si>
  <si>
    <t>Перемычка для пружинных клемм DS2.5-PE/3L 2,5мм2, 2 полюса, красная DFB2-5.2-16-00Z(H)</t>
  </si>
  <si>
    <t>11060000371</t>
  </si>
  <si>
    <t>Энергосервис</t>
  </si>
  <si>
    <t>ЭНМВ-1-1W8(24)/2-24-А1Е0</t>
  </si>
  <si>
    <t>Крепежный набор для шкафов (винт - шайба - гайка), металлические шайбы, 50 шт/уп</t>
  </si>
  <si>
    <t>60A-31-50-03SL</t>
  </si>
  <si>
    <t>Панель 19” с DIN-рейкой 2U, 22 модуля, для промышленных коммутаторов, серебристый</t>
  </si>
  <si>
    <t>60A-42-03-13SL</t>
  </si>
  <si>
    <t>Горизонтальный организатор 19", 1U, с металлическими кольцами, черный</t>
  </si>
  <si>
    <t>25B-1U-02BL</t>
  </si>
  <si>
    <t>25B-1U-11BL</t>
  </si>
  <si>
    <t>Горизонтальный организатор 19", 1U, слотовый с крышкой, черный</t>
  </si>
  <si>
    <t>Крепежный набор гайка-клипса клетьевая и винт М6, 50 шт/уп</t>
  </si>
  <si>
    <t>60A-31-50-06SL</t>
  </si>
  <si>
    <t>PWC-IEC13A-SHM-3.0-BK</t>
  </si>
  <si>
    <t>КИПЭВнг(А)-LS 
2х2х0,60</t>
  </si>
  <si>
    <t>Кабель питания Schuko-C13 (3x1,0), 10A, угловая вилка, 3м, цвет черный</t>
  </si>
  <si>
    <t>Кабель интерфейсный, м</t>
  </si>
  <si>
    <t>Модуль питания PM160-220/12, 220V AC, 160W</t>
  </si>
  <si>
    <t xml:space="preserve">PM160-220/12 </t>
  </si>
  <si>
    <t>Брокер сетевых пакетов DS Integrity EVO</t>
  </si>
  <si>
    <t>DSI-EVO40-B00</t>
  </si>
  <si>
    <t>Цифровые решения</t>
  </si>
  <si>
    <t>Диод АК InfoDiode RACK single, 1RU (1Gbps, 1000Base-T, RJ45)</t>
  </si>
  <si>
    <t>AMTID-HW-BKT</t>
  </si>
  <si>
    <t>АО «АМТ-Груп»</t>
  </si>
  <si>
    <t>Консоль KVM с переключателем ATEN</t>
  </si>
  <si>
    <t>ATEN KL1116VN / KL1116VN-AXA-RG</t>
  </si>
  <si>
    <t>Адаптер KVM ATEN KA7170 / KA7170-AX</t>
  </si>
  <si>
    <t>KA7170/KA7170-AX</t>
  </si>
  <si>
    <t>Коммутационная панель 19” моноблочная, категория 6, FTP, 1U, 24 порта, черный</t>
  </si>
  <si>
    <t>27B-F6-24BL</t>
  </si>
  <si>
    <t>КРС-Top-1U-24SC/U-OS2-GY</t>
  </si>
  <si>
    <t>Оптический кросс TopLAN стоечный 19 , одномодовый, укомплектованный</t>
  </si>
  <si>
    <t>ШОС-2x3.0-2LC/U-2SC/U-SM(A1)-3м-LSZH-WH</t>
  </si>
  <si>
    <t>Патч-корд U/UTP, Cat.5e, LSZH, 3 м, серый</t>
  </si>
  <si>
    <t>PC-LPM-UTP-RJ45-RJ45-C5e-3M-LSZH-GY</t>
  </si>
  <si>
    <t>Панель электропитания 19 дюймов с выключателем 8 розеток</t>
  </si>
  <si>
    <t>60A-61-02-08BL</t>
  </si>
  <si>
    <t>Панель сплошная 19" на фиксаторах, 1U, металл, черный</t>
  </si>
  <si>
    <t>25M-1U-03BL</t>
  </si>
  <si>
    <t>DS-SFP-LX-1,25-13-10D</t>
  </si>
  <si>
    <t>Модуль SFP RJ-45 10/100/1000 Мбит/с (DS-SFP-Copper-10-1000)</t>
  </si>
  <si>
    <t>Патч-корд оптический армированный бронированный duplex LC/UPC-SC/UPC 9/125 (G.657A1) одномодовый SM (3.0мм) LSZH, длина 3м</t>
  </si>
  <si>
    <t>DS-SFP-Copper-10-1000</t>
  </si>
  <si>
    <t>C2041И</t>
  </si>
  <si>
    <t>Модуль SFP 1.25 GE модуль 20 км, SM, 2 волокна, 1310 nm, LC, DDM FH-S3112CDL20</t>
  </si>
  <si>
    <t>FH-S3112CDL20</t>
  </si>
  <si>
    <t>Ethernet-коммутатор MES3324F, 20 портов 1000Base-X(SFP), 4 комбинированных порта 10/100/1000Base-T/1000Base-X(SFP), 4 порта 10GBase-R (SFP+), L3, 2 слота для модулей питания</t>
  </si>
  <si>
    <t>MES3300-24F</t>
  </si>
  <si>
    <t>Интерфейсный модуль реле, 2 перекидных контакта 8А, 220-240В AC/DC, винтовые зажимы</t>
  </si>
  <si>
    <t>RM3.52.0.230.01</t>
  </si>
  <si>
    <t>Лампа светодиодная =24В, зеленая</t>
  </si>
  <si>
    <t>Лампа светодиодная ~230В, зеленая</t>
  </si>
  <si>
    <t>СКЛ-14Н-2-Л-2-24</t>
  </si>
  <si>
    <t>Перемычка 7 полюсов красная для клемм 4 мм² серии DS4 DFB7-6.2-16-00Z(H)</t>
  </si>
  <si>
    <t>11060000401</t>
  </si>
  <si>
    <t>Перемычка для пружинных клемм DS2.5-PE/3L 2,5мм2, 7 полюсов, красная DFB7-5.2-16-00Z(H)</t>
  </si>
  <si>
    <t>11060000377</t>
  </si>
  <si>
    <t>Маркировка (11-20) для клемм DC/DS ширина 5,2 мм ZB5-10P-19-19Z(H)</t>
  </si>
  <si>
    <t>92118900159</t>
  </si>
  <si>
    <t>Модуль ввода/вывода, напр.пит. =24В, 2 × RS 485, 2 × 100Base TX: Modbus RTU, 3DO, 16DI</t>
  </si>
  <si>
    <t>ЭНМВ-1-16/3R-24-A2E4x2</t>
  </si>
  <si>
    <t>Модуль ввода/вывода, напр.пит. =24В, 1 × RS 485, 8DI, 2DO, в комплекте 2 датчика температуры с кабелем 2м</t>
  </si>
  <si>
    <t>КАН-Д75Ц24Н</t>
  </si>
  <si>
    <t>Провод установочный</t>
  </si>
  <si>
    <t xml:space="preserve"> ПуГВнг(А)-LS 1Х2,5 коричневый</t>
  </si>
  <si>
    <t xml:space="preserve"> ПуГВнг(А)-LS 1Х2,5 голубой</t>
  </si>
  <si>
    <t xml:space="preserve"> ПуГВнг(А)-LS 1Х1,5 
красный</t>
  </si>
  <si>
    <t xml:space="preserve"> ПуГВнг(А)-LS 1Х0,75 коричневый</t>
  </si>
  <si>
    <t xml:space="preserve"> ПуГВнг(А)-LS 1Х0,75 голубой</t>
  </si>
  <si>
    <t xml:space="preserve"> ПуГВнг(А)-LS 1Х0,75 белый</t>
  </si>
  <si>
    <t xml:space="preserve"> ПуГВнг(А)-LS 1Х1.5 желто- зеленый</t>
  </si>
  <si>
    <t xml:space="preserve"> ПуГВнг(А)-LS 1Х2.5 желто- зеленый</t>
  </si>
  <si>
    <t xml:space="preserve"> ПуГВнг(А)-LS 1Х6 желто- зеленый</t>
  </si>
  <si>
    <t>НШвИ 0,75-8 EKF PROXIMA</t>
  </si>
  <si>
    <t xml:space="preserve"> НШвИ 1,5-8 EKF PROXIMA</t>
  </si>
  <si>
    <t xml:space="preserve">Кольцевой наконечник 6х6мм </t>
  </si>
  <si>
    <t>НКи 6.0-6</t>
  </si>
  <si>
    <t>SFP трансивер для 10/100/1000 BASE-T</t>
  </si>
  <si>
    <t>FH-ST2</t>
  </si>
  <si>
    <t>СЕРВЕР ГРАВИТОН С2041И -1xS4210R-1xPH165W1 -1x16GD4-1x8IRAID2-2x2TB7,2R3T -1xSTR-2x450W-3YST</t>
  </si>
  <si>
    <t>СЕРВЕР ГРАВИТОН C2041И 2xS4214R-2xPH165W1 -4x16GD4-1x8IHBA-2x960GBDWPD1-2x4TB7,2R3T -1xPRMR-2x450W1-3YST</t>
  </si>
  <si>
    <t>Оптический модуль SFP 1G 1310nm SM LC (10 км)</t>
  </si>
  <si>
    <t>Выключатель автоматический КЭАЗ OptiDin ВМ63-2C6-УХЛ3</t>
  </si>
  <si>
    <t>Клемма проходная 3-х контактная Push-in, cечение: 0,5-6 мм2 Цвет: серый, DS6-TW-01P-11-00Z(H), ширина 8.2 мм</t>
  </si>
  <si>
    <t>Клемма заземления 3-х контактная Push-in, Сечение: 0,5-6 мм2, Цвет: желто-зеленый, DS6-TW-PE-01P-1C-00Z(H), ширина 8.2 мм</t>
  </si>
  <si>
    <t>Торцевая крышка D-DS6-TW-01P-11-00A(H)</t>
  </si>
  <si>
    <t>Маркировка клемм, 1…10, ширина 8,2мм, полоса по 10 полей, ZB8-10P-19-01A(H)</t>
  </si>
  <si>
    <t>Перемычка DFB3-8.2-16-00A(H) для клемм DS, 3П, 6 мм.кв, красный</t>
  </si>
  <si>
    <t>Клемма проходная 3-х контактная Push-in, Сечение: 0,14-2,5 мм, ширина: 5,2 мм, DS2.5-TW-01P-11-00Z(H)</t>
  </si>
  <si>
    <t>Перемычка DFB10-5.2-16-00A(H) для клемм DS, 10П, 2.5 мм.кв, красный</t>
  </si>
  <si>
    <t>Перемычка DFB4-5.2-16-00A(H) для клемм DS, 4П, 2.5 мм.кв, красный</t>
  </si>
  <si>
    <t>Кабель SFP+ Direct attach cable, 10G, 5m, FH-DP1T24SS05</t>
  </si>
  <si>
    <t>FH-DP1T24SS05</t>
  </si>
  <si>
    <t>Итого стоимость оборудования ПОБИ</t>
  </si>
  <si>
    <t>Итого стоимость материалов ПОБИ</t>
  </si>
  <si>
    <t>Оборудование ИБ</t>
  </si>
  <si>
    <t>Материал ИБ</t>
  </si>
  <si>
    <t>Лицензия</t>
  </si>
  <si>
    <t>Сертификат</t>
  </si>
  <si>
    <t>Доукомплектация шкафа ШЭЦЗСРТИ (Метеостанция)</t>
  </si>
  <si>
    <t>Устройство защиты интерфейса RS-485</t>
  </si>
  <si>
    <t>Диодная развязка на DIN-рейку</t>
  </si>
  <si>
    <t>Клемма пружинная для установки предохранителя 5x20мм, 4мм2, ширина 8мм, черная, DС4-HE-01P-13-00А(H)</t>
  </si>
  <si>
    <t>Крышка торцевая для клемм DС4-HE, Цвет: черный D-DС4-HE-01P-13-00Z(H)</t>
  </si>
  <si>
    <t>Плавкая Вставка ВПТ6-12 4А 250В, 5×20</t>
  </si>
  <si>
    <t>Клемма проходная 3-х контактная Push-in, Сечение: 0,14-2,5 мм, ширина: 5,2 мм, Цвет: серый, DS2.5-TW-01P-11-00Z(H)</t>
  </si>
  <si>
    <t>Крышка торцевая для клемм DS 2,5мм2 на 3 контакта, серая D-DS2.5-TW-01P-11-00Z(H)</t>
  </si>
  <si>
    <t>Клемма заземления винтовая, Сечение: 0,2 - 10мм2, Ширина:10,2мм, Цвет: желто-зеленый</t>
  </si>
  <si>
    <t>ESP485-1</t>
  </si>
  <si>
    <t>КАН-МД40</t>
  </si>
  <si>
    <t>SQ0738-0112</t>
  </si>
  <si>
    <t>Предприятие Элтекс</t>
  </si>
  <si>
    <t>EW-MES3300-24F-3Y</t>
  </si>
  <si>
    <t>Продление гарантийного обслуживания, MES3300-24F, до 3 лет</t>
  </si>
  <si>
    <t>ООО «Код Безопасности»</t>
  </si>
  <si>
    <t>Sobol-4 M.2 A7-SUP-ST</t>
  </si>
  <si>
    <t>Ключ активации сервиса прямой технической поддержки уровня "Стандартный"  для ПАК "Соболь", Sobol-4 M.2 A7-SP1Y</t>
  </si>
  <si>
    <t>ГК Astra Linux</t>
  </si>
  <si>
    <t>OS2101X8618DSKSKTSV01-PO36</t>
  </si>
  <si>
    <t>АО «Лаборатория Касперского»</t>
  </si>
  <si>
    <t>KL4941RAYT5</t>
  </si>
  <si>
    <t>Kaspersky Industrial CyberSecurity for Nodes, Workstation, Enterprise Russian Edition. 5000+ Node 3 year Base Premium Plus License - Лицензия</t>
  </si>
  <si>
    <t>Kaspersky Industrial CyberSecurity for Nodes, Server, Enterprise Russian Edition. 5000+ Node 3 year Base Premium Plus License - Лицензия</t>
  </si>
  <si>
    <t>DSI-EVO-L-DD</t>
  </si>
  <si>
    <t>Неисключительная лицензия на функцию удаления дублирующихся пакетов. ВПО брокера сетевых пакетов DS Integrity (DSI-EVO-L-DD)</t>
  </si>
  <si>
    <t>DSI-EVO-L-FLOW</t>
  </si>
  <si>
    <t>Неисключительная лицензия на функцию sFlow. ВПО брокера сетевых пакетов DS Integrity (DSI-EVO-L-FLOW)</t>
  </si>
  <si>
    <t>DSI-EVO-S-B01</t>
  </si>
  <si>
    <t>Сертификат на стандартную техническую поддержку с расширенной заменой оборудования в режиме 8x5 на 1 год (DSI-EVO-S-B01)</t>
  </si>
  <si>
    <t>AMTID-SRV-HW-BKT-GLD-1Y</t>
  </si>
  <si>
    <t>Сертификат на техническую поддержку уровня Gold для InfoDiode RACK single (AMTID-SRV-HW-BKT-GLD-1Y )</t>
  </si>
  <si>
    <t>АО НПО «Эшелон»</t>
  </si>
  <si>
    <t>SCANER-VS-7-128-B-F</t>
  </si>
  <si>
    <t>Средство анализа защищенности "Сканер-ВС". НПЕШ.00606-01. Лицензия на 128 IP адресов на 1 год (рег. № 231), право на использование (Номер в реестре ПО №231)</t>
  </si>
  <si>
    <t>SCANER-VS-7-128-UP-B-F</t>
  </si>
  <si>
    <t>Средство анализа защищенности "Сканер-ВС". НПЕШ.00606-01. Продление лицензии на 128 IP адресов на 1 год (рег. № 231), право на использование (Номер в реестре ПО №231)</t>
  </si>
  <si>
    <t>С-Терра СиЭсПи</t>
  </si>
  <si>
    <t>LIC-100-5.0-10-ST-М-KC3</t>
  </si>
  <si>
    <t>Лицензия на право использования ПО Программно-аппаратного комплекса «С-Терра Шлюз». Версия 5.0, исполнение "3М5" - «С-Терра Шлюз ST KC3» (LIC-100-5.0-10-ST-М-KC3)</t>
  </si>
  <si>
    <t>SCON-5.0-100-10</t>
  </si>
  <si>
    <t>Сертификат активации технической поддержки на 1 год (SCON-5.0-100-10)</t>
  </si>
  <si>
    <t>KL4935RAYZS</t>
  </si>
  <si>
    <t>Kaspersky Industrial CyberSecurity for Networks Standard Server Russian Edition. 5000+ Server  Base License - Лицензия</t>
  </si>
  <si>
    <t>KL4939RAYT5</t>
  </si>
  <si>
    <t>Kaspersky Industrial CyberSecurity for Networks Standard Server, Updates and Support, Enterprise Russian Edition. 5000+ Server 3 year Base Premium Plus License - Лицензия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</si>
  <si>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диск, сер</t>
  </si>
  <si>
    <t>Тех поддержка</t>
  </si>
  <si>
    <t>Программное обеспечение ВУ АСУТП</t>
  </si>
  <si>
    <t>Программное обеспечение ПОБИ</t>
  </si>
  <si>
    <t>Итого стоимость сертификатов</t>
  </si>
  <si>
    <t>Итого стоимость лицензий</t>
  </si>
  <si>
    <t>Опора</t>
  </si>
  <si>
    <t>Основание</t>
  </si>
  <si>
    <t>Кольцо приварное</t>
  </si>
  <si>
    <t>Фланец монтажный №1</t>
  </si>
  <si>
    <t>Фланец монтажный №2</t>
  </si>
  <si>
    <t>Гайка M16-6H.22.08Х21Н6М2Т ГОСТ 5915-70</t>
  </si>
  <si>
    <t>Шайба 16 65Г 115 ГОСТ 6402-70</t>
  </si>
  <si>
    <t>ООО
«Техавтоматика»</t>
  </si>
  <si>
    <t>Метеостанция для автоматического мониторинга погодных условий СОКОЛ-М1</t>
  </si>
  <si>
    <t>Талреп кольцо-крюк DIN 9072 C A4 M10</t>
  </si>
  <si>
    <t>Коуш DIN 9073 А4 8</t>
  </si>
  <si>
    <t>Зажим для каната DIN 9074 A4 8</t>
  </si>
  <si>
    <t>Карабин пружинный DIN 9075 A4 10x100</t>
  </si>
  <si>
    <t>Трос для растяжки DIN 3055 A4 средней жесткости, D8 мм</t>
  </si>
  <si>
    <t>Труба 57х3,5 - 12Х18Н10Т ГОСТ 9941-81</t>
  </si>
  <si>
    <t>Кабельная продукция</t>
  </si>
  <si>
    <t>Проектирование опоры
метеостанции Сокол-M1</t>
  </si>
  <si>
    <t>ДПТс-нг(А)-HF-96У (8х12)-2,7кН</t>
  </si>
  <si>
    <t>ДПС-нг(A)-HF-16У (2х8)-7кН</t>
  </si>
  <si>
    <t>ДПС-нг(A)-HF-08У(1х8)-7кН</t>
  </si>
  <si>
    <t>КВПЭфнг(А)-HF-5e 4х2х0,52</t>
  </si>
  <si>
    <t>КВВГЭнг(A)-LS 5x2,5</t>
  </si>
  <si>
    <t>КВВГЭнг(A)-LS 5x1,5</t>
  </si>
  <si>
    <t>КВВГЭнг(A)-LS 4x1,5</t>
  </si>
  <si>
    <t>ВВГЭнг(A)-LS 3x4</t>
  </si>
  <si>
    <t>КВВГЭнг(A)-LS 4x16</t>
  </si>
  <si>
    <t>КВВГЭнг(A)-LS 19x1,5</t>
  </si>
  <si>
    <t>КВВГЭнг(A)-LS 27x1,5</t>
  </si>
  <si>
    <t>Кабель ВОЛС</t>
  </si>
  <si>
    <t>Кабель витая пара</t>
  </si>
  <si>
    <t>Кабель контрольный</t>
  </si>
  <si>
    <t>Кабель силовой</t>
  </si>
  <si>
    <t>МР3021-Н-100/v3В-3х10ВА</t>
  </si>
  <si>
    <t>МР3021-Н-100/v3В-40ВА</t>
  </si>
  <si>
    <t>Резистор догрузочный 10ВА трехфазный</t>
  </si>
  <si>
    <t>Резистор догрузочный 40ВА однофазный</t>
  </si>
  <si>
    <t>МР3021-Н-100/√3В-50ВА</t>
  </si>
  <si>
    <t>МР3021-Н-100/√3В-70ВА</t>
  </si>
  <si>
    <t>Резистор догрузочный 50ВА однофазный</t>
  </si>
  <si>
    <t>Резистор догрузочный 70ВА однофазный</t>
  </si>
  <si>
    <t>ЗИП-Научприбор</t>
  </si>
  <si>
    <t>Материалы для АИИСКУЭ</t>
  </si>
  <si>
    <t>Переключатель кулачковые секционные аварийные типа КСА</t>
  </si>
  <si>
    <t>КСА-10-3.2.Р2.90.К-УХЛ3</t>
  </si>
  <si>
    <t>НПО ЭнергоКомплект</t>
  </si>
  <si>
    <t>Материал АИИСКУЭ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</si>
</sst>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&quot; ₽&quot;"/>
    <numFmt numFmtId="167" formatCode="#,##0.000"/>
    <numFmt numFmtId="168" formatCode="_-* #,##0_р_._-;\-* #,##0_р_._-;_-* &quot;-&quot;??_р_._-;_-@_-"/>
    <numFmt numFmtId="169" formatCode="_-* #,##0.00\ _₽_-;\-* #,##0.00\ _₽_-;_-* \-??\ _₽_-;_-@_-"/>
    <numFmt numFmtId="170" formatCode="_-* #,##0.00_р_._-;\-* #,##0.00_р_._-;_-* \-??_р_._-;_-@_-"/>
    <numFmt numFmtId="171" formatCode="_-* #,##0.00\ _р_._-;\-* #,##0.00\ _р_._-;_-* &quot;-&quot;??\ _р_._-;_-@_-"/>
  </numFmts>
  <fonts count="61">
    <font>
      <sz val="10"/>
      <color indexed="8"/>
      <name val="Arial Cy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Helvetica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Arial Cy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name val="MS Sans Serif"/>
      <family val="2"/>
      <charset val="204"/>
    </font>
    <font>
      <u/>
      <sz val="11"/>
      <color theme="10"/>
      <name val="Helvetica"/>
      <family val="2"/>
      <charset val="204"/>
      <scheme val="minor"/>
    </font>
    <font>
      <b/>
      <sz val="11"/>
      <color theme="1"/>
      <name val="Helvetica"/>
      <family val="2"/>
      <charset val="204"/>
      <scheme val="minor"/>
    </font>
    <font>
      <sz val="11"/>
      <color theme="1"/>
      <name val="Helvetica"/>
      <scheme val="minor"/>
    </font>
    <font>
      <sz val="10"/>
      <name val="Arial Cyr"/>
    </font>
    <font>
      <sz val="11"/>
      <color rgb="FF000000"/>
      <name val="Calibri"/>
      <family val="2"/>
      <charset val="1"/>
    </font>
    <font>
      <b/>
      <sz val="11"/>
      <color theme="1"/>
      <name val="Helvetica"/>
      <scheme val="minor"/>
    </font>
    <font>
      <sz val="11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sz val="10"/>
      <color theme="1"/>
      <name val="GOST 2.304 type A"/>
      <family val="2"/>
      <charset val="204"/>
    </font>
    <font>
      <sz val="10"/>
      <name val="GOST 2.304 type A"/>
      <family val="2"/>
      <charset val="204"/>
    </font>
    <font>
      <sz val="10"/>
      <name val="Arial Cyr"/>
      <charset val="1"/>
    </font>
    <font>
      <sz val="10"/>
      <color rgb="FF000000"/>
      <name val="Arial Cyr"/>
      <charset val="1"/>
    </font>
    <font>
      <sz val="11"/>
      <color rgb="FF000000"/>
      <name val="Arial"/>
      <family val="2"/>
      <charset val="1"/>
    </font>
    <font>
      <sz val="11"/>
      <color indexed="8"/>
      <name val="Calibri"/>
      <family val="2"/>
      <charset val="204"/>
    </font>
    <font>
      <sz val="8"/>
      <name val="Arial Cy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6">
    <xf numFmtId="0" fontId="0" fillId="0" borderId="0" applyNumberFormat="0" applyFill="0" applyBorder="0" applyProtection="0"/>
    <xf numFmtId="0" fontId="31" fillId="0" borderId="1" applyNumberFormat="0" applyFill="0" applyBorder="0" applyAlignment="0" applyProtection="0"/>
    <xf numFmtId="0" fontId="10" fillId="0" borderId="1"/>
    <xf numFmtId="0" fontId="11" fillId="0" borderId="1"/>
    <xf numFmtId="0" fontId="12" fillId="0" borderId="1"/>
    <xf numFmtId="0" fontId="10" fillId="0" borderId="1"/>
    <xf numFmtId="0" fontId="14" fillId="0" borderId="1"/>
    <xf numFmtId="0" fontId="11" fillId="0" borderId="1"/>
    <xf numFmtId="164" fontId="10" fillId="0" borderId="1" applyFont="0" applyFill="0" applyBorder="0" applyAlignment="0" applyProtection="0"/>
    <xf numFmtId="0" fontId="7" fillId="0" borderId="1"/>
    <xf numFmtId="0" fontId="15" fillId="0" borderId="1"/>
    <xf numFmtId="0" fontId="6" fillId="0" borderId="1"/>
    <xf numFmtId="0" fontId="14" fillId="0" borderId="1"/>
    <xf numFmtId="0" fontId="10" fillId="0" borderId="1"/>
    <xf numFmtId="0" fontId="17" fillId="0" borderId="1"/>
    <xf numFmtId="0" fontId="18" fillId="0" borderId="1"/>
    <xf numFmtId="0" fontId="17" fillId="0" borderId="1"/>
    <xf numFmtId="0" fontId="19" fillId="0" borderId="1"/>
    <xf numFmtId="0" fontId="20" fillId="0" borderId="1"/>
    <xf numFmtId="0" fontId="21" fillId="0" borderId="1" applyNumberFormat="0" applyFill="0" applyBorder="0" applyProtection="0"/>
    <xf numFmtId="0" fontId="22" fillId="0" borderId="1"/>
    <xf numFmtId="0" fontId="5" fillId="0" borderId="1"/>
    <xf numFmtId="0" fontId="10" fillId="0" borderId="1"/>
    <xf numFmtId="0" fontId="5" fillId="0" borderId="1"/>
    <xf numFmtId="0" fontId="17" fillId="0" borderId="1"/>
    <xf numFmtId="0" fontId="23" fillId="0" borderId="1"/>
    <xf numFmtId="0" fontId="21" fillId="0" borderId="1" applyNumberFormat="0" applyFill="0" applyBorder="0" applyProtection="0"/>
    <xf numFmtId="0" fontId="21" fillId="0" borderId="1" applyNumberFormat="0" applyFill="0" applyBorder="0" applyProtection="0"/>
    <xf numFmtId="0" fontId="4" fillId="0" borderId="1"/>
    <xf numFmtId="0" fontId="21" fillId="0" borderId="1" applyNumberFormat="0" applyFill="0" applyBorder="0" applyProtection="0"/>
    <xf numFmtId="0" fontId="4" fillId="0" borderId="1"/>
    <xf numFmtId="0" fontId="17" fillId="0" borderId="1"/>
    <xf numFmtId="0" fontId="21" fillId="0" borderId="1" applyNumberFormat="0" applyFill="0" applyBorder="0" applyProtection="0"/>
    <xf numFmtId="0" fontId="4" fillId="0" borderId="1"/>
    <xf numFmtId="0" fontId="4" fillId="0" borderId="1"/>
    <xf numFmtId="0" fontId="4" fillId="0" borderId="1"/>
    <xf numFmtId="0" fontId="4" fillId="0" borderId="1"/>
    <xf numFmtId="0" fontId="21" fillId="0" borderId="1" applyNumberFormat="0" applyFill="0" applyBorder="0" applyProtection="0"/>
    <xf numFmtId="0" fontId="17" fillId="0" borderId="1"/>
    <xf numFmtId="0" fontId="17" fillId="0" borderId="1"/>
    <xf numFmtId="0" fontId="17" fillId="0" borderId="1"/>
    <xf numFmtId="0" fontId="17" fillId="0" borderId="1"/>
    <xf numFmtId="0" fontId="24" fillId="0" borderId="1"/>
    <xf numFmtId="0" fontId="24" fillId="0" borderId="1"/>
    <xf numFmtId="0" fontId="17" fillId="0" borderId="1"/>
    <xf numFmtId="0" fontId="25" fillId="0" borderId="1" applyNumberFormat="0" applyFont="0" applyAlignment="0"/>
    <xf numFmtId="0" fontId="26" fillId="0" borderId="1" applyNumberFormat="0" applyFill="0" applyBorder="0" applyAlignment="0" applyProtection="0"/>
    <xf numFmtId="0" fontId="3" fillId="0" borderId="1"/>
    <xf numFmtId="0" fontId="28" fillId="0" borderId="1"/>
    <xf numFmtId="0" fontId="17" fillId="0" borderId="1"/>
    <xf numFmtId="0" fontId="29" fillId="0" borderId="1"/>
    <xf numFmtId="0" fontId="30" fillId="0" borderId="1"/>
    <xf numFmtId="0" fontId="14" fillId="0" borderId="1"/>
    <xf numFmtId="0" fontId="2" fillId="0" borderId="1"/>
    <xf numFmtId="0" fontId="30" fillId="0" borderId="1"/>
    <xf numFmtId="0" fontId="2" fillId="0" borderId="1"/>
    <xf numFmtId="0" fontId="27" fillId="0" borderId="1" applyNumberFormat="0" applyFill="0" applyBorder="0" applyAlignment="0" applyProtection="0"/>
    <xf numFmtId="0" fontId="15" fillId="0" borderId="1"/>
    <xf numFmtId="0" fontId="9" fillId="0" borderId="1">
      <alignment horizontal="right" vertical="top" wrapText="1"/>
    </xf>
    <xf numFmtId="0" fontId="9" fillId="0" borderId="28">
      <alignment horizontal="center" wrapText="1"/>
    </xf>
    <xf numFmtId="0" fontId="17" fillId="0" borderId="1"/>
    <xf numFmtId="0" fontId="56" fillId="0" borderId="1"/>
    <xf numFmtId="0" fontId="30" fillId="0" borderId="1"/>
    <xf numFmtId="0" fontId="17" fillId="0" borderId="1"/>
    <xf numFmtId="0" fontId="56" fillId="0" borderId="1" applyBorder="0" applyProtection="0"/>
    <xf numFmtId="0" fontId="17" fillId="0" borderId="1"/>
    <xf numFmtId="0" fontId="17" fillId="0" borderId="1"/>
    <xf numFmtId="0" fontId="21" fillId="0" borderId="1" applyNumberFormat="0" applyFill="0" applyBorder="0" applyProtection="0"/>
    <xf numFmtId="0" fontId="30" fillId="0" borderId="1"/>
    <xf numFmtId="0" fontId="1" fillId="0" borderId="1"/>
    <xf numFmtId="0" fontId="1" fillId="0" borderId="1"/>
    <xf numFmtId="0" fontId="1" fillId="0" borderId="1"/>
    <xf numFmtId="0" fontId="17" fillId="0" borderId="1"/>
    <xf numFmtId="0" fontId="17" fillId="0" borderId="1"/>
    <xf numFmtId="0" fontId="21" fillId="0" borderId="1" applyNumberFormat="0" applyFill="0" applyBorder="0" applyProtection="0"/>
    <xf numFmtId="0" fontId="57" fillId="0" borderId="1" applyBorder="0" applyProtection="0"/>
    <xf numFmtId="0" fontId="57" fillId="0" borderId="1" applyBorder="0" applyProtection="0"/>
    <xf numFmtId="0" fontId="17" fillId="0" borderId="1"/>
    <xf numFmtId="0" fontId="30" fillId="0" borderId="1"/>
    <xf numFmtId="0" fontId="30" fillId="0" borderId="1"/>
    <xf numFmtId="0" fontId="15" fillId="0" borderId="1"/>
    <xf numFmtId="0" fontId="1" fillId="0" borderId="1"/>
    <xf numFmtId="0" fontId="1" fillId="0" borderId="1"/>
    <xf numFmtId="0" fontId="58" fillId="0" borderId="1"/>
    <xf numFmtId="0" fontId="17" fillId="0" borderId="1"/>
    <xf numFmtId="0" fontId="17" fillId="0" borderId="1"/>
    <xf numFmtId="0" fontId="17" fillId="0" borderId="1"/>
    <xf numFmtId="0" fontId="1" fillId="0" borderId="1"/>
    <xf numFmtId="0" fontId="21" fillId="0" borderId="1" applyNumberFormat="0" applyFill="0" applyBorder="0" applyProtection="0"/>
    <xf numFmtId="0" fontId="17" fillId="0" borderId="1"/>
    <xf numFmtId="0" fontId="17" fillId="0" borderId="1"/>
    <xf numFmtId="0" fontId="57" fillId="0" borderId="1" applyBorder="0" applyProtection="0"/>
    <xf numFmtId="0" fontId="57" fillId="0" borderId="1" applyBorder="0" applyProtection="0"/>
    <xf numFmtId="0" fontId="17" fillId="0" borderId="1" applyBorder="0" applyProtection="0"/>
    <xf numFmtId="0" fontId="17" fillId="0" borderId="1"/>
    <xf numFmtId="0" fontId="14" fillId="0" borderId="28" applyBorder="0" applyAlignment="0">
      <alignment horizontal="center" wrapText="1"/>
    </xf>
    <xf numFmtId="0" fontId="14" fillId="0" borderId="28" applyBorder="0" applyAlignment="0">
      <alignment horizontal="center" wrapText="1"/>
    </xf>
    <xf numFmtId="0" fontId="14" fillId="0" borderId="1" applyBorder="0"/>
    <xf numFmtId="0" fontId="9" fillId="0" borderId="1">
      <alignment horizontal="center"/>
    </xf>
    <xf numFmtId="164" fontId="10" fillId="0" borderId="1" applyFont="0" applyFill="0" applyBorder="0" applyAlignment="0" applyProtection="0"/>
    <xf numFmtId="164" fontId="59" fillId="0" borderId="1" applyFont="0" applyFill="0" applyBorder="0" applyAlignment="0" applyProtection="0"/>
    <xf numFmtId="169" fontId="17" fillId="0" borderId="1" applyBorder="0" applyProtection="0"/>
    <xf numFmtId="170" fontId="17" fillId="0" borderId="1" applyBorder="0" applyProtection="0"/>
    <xf numFmtId="171" fontId="10" fillId="0" borderId="1" applyFont="0" applyFill="0" applyBorder="0" applyAlignment="0" applyProtection="0"/>
    <xf numFmtId="170" fontId="17" fillId="0" borderId="1" applyBorder="0" applyProtection="0"/>
    <xf numFmtId="0" fontId="9" fillId="0" borderId="1">
      <alignment horizontal="left" vertical="top"/>
    </xf>
  </cellStyleXfs>
  <cellXfs count="383">
    <xf numFmtId="0" fontId="0" fillId="0" borderId="0" xfId="0"/>
    <xf numFmtId="0" fontId="9" fillId="0" borderId="1" xfId="2" applyFont="1" applyAlignment="1">
      <alignment horizontal="left" vertical="center" wrapText="1"/>
    </xf>
    <xf numFmtId="0" fontId="9" fillId="0" borderId="1" xfId="2" applyFont="1" applyAlignment="1">
      <alignment horizontal="left" vertical="center" wrapText="1"/>
    </xf>
    <xf numFmtId="0" fontId="0" fillId="0" borderId="3" xfId="0" applyBorder="1"/>
    <xf numFmtId="0" fontId="8" fillId="2" borderId="3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0" fillId="0" borderId="4" xfId="0" applyBorder="1"/>
    <xf numFmtId="0" fontId="0" fillId="0" borderId="7" xfId="0" applyBorder="1"/>
    <xf numFmtId="49" fontId="8" fillId="2" borderId="2" xfId="0" applyNumberFormat="1" applyFont="1" applyFill="1" applyBorder="1" applyAlignment="1">
      <alignment horizontal="left" wrapText="1"/>
    </xf>
    <xf numFmtId="0" fontId="0" fillId="0" borderId="8" xfId="0" applyBorder="1"/>
    <xf numFmtId="0" fontId="8" fillId="2" borderId="2" xfId="0" applyNumberFormat="1" applyFont="1" applyFill="1" applyBorder="1" applyAlignment="1">
      <alignment horizontal="right" vertical="center" wrapText="1"/>
    </xf>
    <xf numFmtId="166" fontId="0" fillId="2" borderId="5" xfId="0" applyNumberFormat="1" applyFill="1" applyBorder="1"/>
    <xf numFmtId="167" fontId="0" fillId="2" borderId="3" xfId="0" applyNumberFormat="1" applyFill="1" applyBorder="1"/>
    <xf numFmtId="49" fontId="8" fillId="3" borderId="2" xfId="0" applyNumberFormat="1" applyFont="1" applyFill="1" applyBorder="1" applyAlignment="1">
      <alignment horizontal="left" wrapText="1"/>
    </xf>
    <xf numFmtId="49" fontId="8" fillId="3" borderId="2" xfId="0" applyNumberFormat="1" applyFont="1" applyFill="1" applyBorder="1" applyAlignment="1">
      <alignment horizontal="left" vertical="center" wrapText="1"/>
    </xf>
    <xf numFmtId="166" fontId="0" fillId="2" borderId="3" xfId="0" applyNumberFormat="1" applyFill="1" applyBorder="1"/>
    <xf numFmtId="0" fontId="8" fillId="2" borderId="2" xfId="0" applyNumberFormat="1" applyFont="1" applyFill="1" applyBorder="1" applyAlignment="1">
      <alignment horizontal="left" wrapText="1"/>
    </xf>
    <xf numFmtId="0" fontId="8" fillId="2" borderId="6" xfId="0" applyNumberFormat="1" applyFont="1" applyFill="1" applyBorder="1" applyAlignment="1">
      <alignment horizontal="left" wrapText="1"/>
    </xf>
    <xf numFmtId="0" fontId="0" fillId="0" borderId="6" xfId="0" applyBorder="1"/>
    <xf numFmtId="49" fontId="9" fillId="0" borderId="1" xfId="2" applyNumberFormat="1" applyFont="1" applyAlignment="1">
      <alignment vertical="center"/>
    </xf>
    <xf numFmtId="0" fontId="9" fillId="0" borderId="1" xfId="2" applyFont="1" applyAlignment="1">
      <alignment vertical="center"/>
    </xf>
    <xf numFmtId="49" fontId="9" fillId="0" borderId="1" xfId="3" applyNumberFormat="1" applyFont="1" applyAlignment="1">
      <alignment vertical="center"/>
    </xf>
    <xf numFmtId="168" fontId="13" fillId="0" borderId="1" xfId="2" applyNumberFormat="1" applyFont="1" applyAlignment="1">
      <alignment horizontal="center" vertical="center" wrapText="1"/>
    </xf>
    <xf numFmtId="0" fontId="9" fillId="0" borderId="1" xfId="2" applyFont="1" applyAlignment="1">
      <alignment horizontal="center" vertical="center" wrapText="1"/>
    </xf>
    <xf numFmtId="4" fontId="9" fillId="0" borderId="1" xfId="2" applyNumberFormat="1" applyFont="1" applyAlignment="1">
      <alignment vertical="center"/>
    </xf>
    <xf numFmtId="49" fontId="13" fillId="0" borderId="1" xfId="2" applyNumberFormat="1" applyFont="1" applyAlignment="1">
      <alignment horizontal="left" vertical="center"/>
    </xf>
    <xf numFmtId="0" fontId="13" fillId="0" borderId="1" xfId="3" applyFont="1" applyAlignment="1">
      <alignment vertical="center"/>
    </xf>
    <xf numFmtId="0" fontId="13" fillId="0" borderId="1" xfId="3" applyFont="1" applyAlignment="1">
      <alignment horizontal="left" vertical="center"/>
    </xf>
    <xf numFmtId="165" fontId="13" fillId="0" borderId="1" xfId="3" applyNumberFormat="1" applyFont="1" applyAlignment="1">
      <alignment vertical="center"/>
    </xf>
    <xf numFmtId="0" fontId="13" fillId="0" borderId="1" xfId="3" applyFont="1" applyAlignment="1">
      <alignment horizontal="center" vertical="center"/>
    </xf>
    <xf numFmtId="0" fontId="9" fillId="0" borderId="1" xfId="3" applyFont="1" applyAlignment="1">
      <alignment horizontal="center" vertical="center"/>
    </xf>
    <xf numFmtId="4" fontId="13" fillId="0" borderId="1" xfId="2" applyNumberFormat="1" applyFont="1" applyAlignment="1">
      <alignment vertical="center"/>
    </xf>
    <xf numFmtId="0" fontId="13" fillId="0" borderId="1" xfId="2" applyFont="1" applyAlignment="1">
      <alignment vertical="center"/>
    </xf>
    <xf numFmtId="0" fontId="9" fillId="4" borderId="9" xfId="5" applyFont="1" applyFill="1" applyBorder="1" applyAlignment="1">
      <alignment horizontal="center" vertical="center"/>
    </xf>
    <xf numFmtId="49" fontId="9" fillId="4" borderId="15" xfId="5" applyNumberFormat="1" applyFont="1" applyFill="1" applyBorder="1" applyAlignment="1">
      <alignment horizontal="center" vertical="center" wrapText="1"/>
    </xf>
    <xf numFmtId="0" fontId="9" fillId="4" borderId="15" xfId="5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left" vertical="center" wrapText="1"/>
    </xf>
    <xf numFmtId="1" fontId="9" fillId="4" borderId="9" xfId="5" applyNumberFormat="1" applyFont="1" applyFill="1" applyBorder="1" applyAlignment="1">
      <alignment horizontal="center" vertical="center"/>
    </xf>
    <xf numFmtId="0" fontId="9" fillId="4" borderId="1" xfId="2" applyFont="1" applyFill="1" applyAlignment="1">
      <alignment vertical="center"/>
    </xf>
    <xf numFmtId="0" fontId="9" fillId="4" borderId="1" xfId="2" applyFont="1" applyFill="1" applyAlignment="1">
      <alignment vertical="center" wrapText="1"/>
    </xf>
    <xf numFmtId="0" fontId="9" fillId="4" borderId="1" xfId="2" applyFont="1" applyFill="1" applyAlignment="1">
      <alignment horizontal="right" vertical="center" wrapText="1"/>
    </xf>
    <xf numFmtId="0" fontId="9" fillId="4" borderId="1" xfId="2" applyFont="1" applyFill="1" applyAlignment="1">
      <alignment horizontal="left" vertical="center" wrapText="1"/>
    </xf>
    <xf numFmtId="165" fontId="9" fillId="4" borderId="1" xfId="2" applyNumberFormat="1" applyFont="1" applyFill="1" applyAlignment="1">
      <alignment vertical="center" wrapText="1"/>
    </xf>
    <xf numFmtId="0" fontId="9" fillId="4" borderId="1" xfId="2" applyFont="1" applyFill="1" applyAlignment="1">
      <alignment horizontal="center" vertical="center" wrapText="1"/>
    </xf>
    <xf numFmtId="3" fontId="9" fillId="4" borderId="1" xfId="2" applyNumberFormat="1" applyFont="1" applyFill="1" applyAlignment="1">
      <alignment horizontal="right" vertical="center" wrapText="1"/>
    </xf>
    <xf numFmtId="0" fontId="13" fillId="4" borderId="1" xfId="2" applyFont="1" applyFill="1" applyAlignment="1">
      <alignment vertical="center"/>
    </xf>
    <xf numFmtId="0" fontId="13" fillId="4" borderId="1" xfId="2" applyFont="1" applyFill="1" applyAlignment="1">
      <alignment vertical="center" wrapText="1"/>
    </xf>
    <xf numFmtId="0" fontId="13" fillId="4" borderId="1" xfId="2" applyFont="1" applyFill="1" applyAlignment="1">
      <alignment horizontal="right" vertical="center" wrapText="1"/>
    </xf>
    <xf numFmtId="0" fontId="13" fillId="4" borderId="1" xfId="2" applyFont="1" applyFill="1" applyAlignment="1">
      <alignment horizontal="left" vertical="center" wrapText="1"/>
    </xf>
    <xf numFmtId="165" fontId="13" fillId="4" borderId="1" xfId="2" applyNumberFormat="1" applyFont="1" applyFill="1" applyAlignment="1">
      <alignment vertical="center" wrapText="1"/>
    </xf>
    <xf numFmtId="0" fontId="13" fillId="4" borderId="1" xfId="2" applyFont="1" applyFill="1" applyAlignment="1">
      <alignment horizontal="center" vertical="center" wrapText="1"/>
    </xf>
    <xf numFmtId="3" fontId="13" fillId="4" borderId="1" xfId="2" applyNumberFormat="1" applyFont="1" applyFill="1" applyAlignment="1">
      <alignment horizontal="right" vertical="center" wrapText="1"/>
    </xf>
    <xf numFmtId="16" fontId="9" fillId="4" borderId="1" xfId="2" applyNumberFormat="1" applyFont="1" applyFill="1" applyAlignment="1">
      <alignment vertical="center"/>
    </xf>
    <xf numFmtId="3" fontId="9" fillId="0" borderId="1" xfId="2" applyNumberFormat="1" applyFont="1" applyAlignment="1">
      <alignment horizontal="center" vertical="center" wrapText="1"/>
    </xf>
    <xf numFmtId="4" fontId="9" fillId="0" borderId="1" xfId="2" applyNumberFormat="1" applyFont="1" applyAlignment="1">
      <alignment horizontal="center" vertical="center" wrapText="1"/>
    </xf>
    <xf numFmtId="16" fontId="13" fillId="4" borderId="1" xfId="2" applyNumberFormat="1" applyFont="1" applyFill="1" applyAlignment="1">
      <alignment vertical="center"/>
    </xf>
    <xf numFmtId="165" fontId="9" fillId="4" borderId="1" xfId="2" applyNumberFormat="1" applyFont="1" applyFill="1" applyAlignment="1">
      <alignment horizontal="right" vertical="center" wrapText="1"/>
    </xf>
    <xf numFmtId="4" fontId="9" fillId="4" borderId="1" xfId="2" applyNumberFormat="1" applyFont="1" applyFill="1" applyAlignment="1">
      <alignment horizontal="right" vertical="center" wrapText="1"/>
    </xf>
    <xf numFmtId="4" fontId="13" fillId="0" borderId="1" xfId="2" applyNumberFormat="1" applyFont="1" applyAlignment="1">
      <alignment horizontal="center" vertical="center" wrapText="1"/>
    </xf>
    <xf numFmtId="16" fontId="13" fillId="0" borderId="1" xfId="2" applyNumberFormat="1" applyFont="1" applyAlignment="1">
      <alignment vertical="top"/>
    </xf>
    <xf numFmtId="0" fontId="13" fillId="0" borderId="1" xfId="2" applyFont="1" applyAlignment="1">
      <alignment vertical="center" wrapText="1"/>
    </xf>
    <xf numFmtId="0" fontId="13" fillId="0" borderId="1" xfId="2" applyFont="1" applyAlignment="1">
      <alignment horizontal="right" vertical="center" wrapText="1"/>
    </xf>
    <xf numFmtId="165" fontId="13" fillId="0" borderId="1" xfId="2" applyNumberFormat="1" applyFont="1" applyAlignment="1">
      <alignment vertical="center" wrapText="1"/>
    </xf>
    <xf numFmtId="0" fontId="13" fillId="0" borderId="1" xfId="2" applyFont="1" applyAlignment="1">
      <alignment horizontal="center" vertical="center" wrapText="1"/>
    </xf>
    <xf numFmtId="4" fontId="10" fillId="0" borderId="1" xfId="2" applyNumberFormat="1"/>
    <xf numFmtId="0" fontId="10" fillId="0" borderId="1" xfId="2"/>
    <xf numFmtId="0" fontId="13" fillId="0" borderId="1" xfId="2" applyFont="1" applyAlignment="1">
      <alignment horizontal="left" vertical="center" wrapText="1"/>
    </xf>
    <xf numFmtId="164" fontId="9" fillId="0" borderId="1" xfId="8" applyFont="1" applyFill="1" applyBorder="1" applyAlignment="1">
      <alignment horizontal="right"/>
    </xf>
    <xf numFmtId="0" fontId="9" fillId="0" borderId="1" xfId="2" applyFont="1"/>
    <xf numFmtId="0" fontId="9" fillId="0" borderId="1" xfId="2" applyFont="1" applyAlignment="1">
      <alignment horizontal="left" vertical="center"/>
    </xf>
    <xf numFmtId="165" fontId="9" fillId="0" borderId="1" xfId="2" applyNumberFormat="1" applyFont="1" applyAlignment="1">
      <alignment vertical="center"/>
    </xf>
    <xf numFmtId="0" fontId="9" fillId="0" borderId="1" xfId="2" applyFont="1" applyAlignment="1">
      <alignment horizontal="center" vertical="center"/>
    </xf>
    <xf numFmtId="4" fontId="9" fillId="4" borderId="9" xfId="5" applyNumberFormat="1" applyFont="1" applyFill="1" applyBorder="1" applyAlignment="1">
      <alignment horizontal="center" vertical="center"/>
    </xf>
    <xf numFmtId="0" fontId="9" fillId="4" borderId="18" xfId="5" applyFont="1" applyFill="1" applyBorder="1" applyAlignment="1">
      <alignment horizontal="center" vertical="center"/>
    </xf>
    <xf numFmtId="0" fontId="9" fillId="0" borderId="18" xfId="5" applyFont="1" applyBorder="1" applyAlignment="1">
      <alignment horizontal="center" vertical="center"/>
    </xf>
    <xf numFmtId="3" fontId="9" fillId="4" borderId="9" xfId="5" applyNumberFormat="1" applyFont="1" applyFill="1" applyBorder="1" applyAlignment="1">
      <alignment horizontal="right" vertical="center"/>
    </xf>
    <xf numFmtId="0" fontId="9" fillId="4" borderId="9" xfId="5" applyFont="1" applyFill="1" applyBorder="1" applyAlignment="1">
      <alignment horizontal="center" vertical="center" wrapText="1"/>
    </xf>
    <xf numFmtId="4" fontId="16" fillId="4" borderId="9" xfId="13" applyNumberFormat="1" applyFont="1" applyFill="1" applyBorder="1" applyAlignment="1">
      <alignment horizontal="center" vertical="center"/>
    </xf>
    <xf numFmtId="4" fontId="9" fillId="4" borderId="9" xfId="13" applyNumberFormat="1" applyFont="1" applyFill="1" applyBorder="1" applyAlignment="1">
      <alignment horizontal="center" vertical="center"/>
    </xf>
    <xf numFmtId="1" fontId="16" fillId="4" borderId="9" xfId="5" applyNumberFormat="1" applyFont="1" applyFill="1" applyBorder="1" applyAlignment="1">
      <alignment horizontal="center" vertical="center"/>
    </xf>
    <xf numFmtId="1" fontId="9" fillId="0" borderId="1" xfId="2" applyNumberFormat="1" applyFont="1" applyAlignment="1">
      <alignment vertical="center"/>
    </xf>
    <xf numFmtId="0" fontId="9" fillId="0" borderId="1" xfId="2" applyFont="1" applyAlignment="1">
      <alignment horizontal="right" vertical="center"/>
    </xf>
    <xf numFmtId="1" fontId="9" fillId="0" borderId="1" xfId="2" applyNumberFormat="1" applyFont="1" applyAlignment="1">
      <alignment horizontal="right" vertical="center"/>
    </xf>
    <xf numFmtId="0" fontId="32" fillId="0" borderId="1" xfId="10" applyFont="1"/>
    <xf numFmtId="0" fontId="32" fillId="4" borderId="1" xfId="10" applyFont="1" applyFill="1" applyAlignment="1">
      <alignment horizontal="center" vertical="center" wrapText="1"/>
    </xf>
    <xf numFmtId="0" fontId="32" fillId="4" borderId="1" xfId="10" applyFont="1" applyFill="1"/>
    <xf numFmtId="0" fontId="33" fillId="4" borderId="1" xfId="10" applyFont="1" applyFill="1" applyAlignment="1">
      <alignment horizontal="right" vertical="center"/>
    </xf>
    <xf numFmtId="0" fontId="35" fillId="0" borderId="9" xfId="10" applyFont="1" applyBorder="1" applyAlignment="1">
      <alignment horizontal="center" vertical="center" wrapText="1"/>
    </xf>
    <xf numFmtId="0" fontId="35" fillId="0" borderId="20" xfId="10" applyFont="1" applyBorder="1" applyAlignment="1">
      <alignment horizontal="center" vertical="center" wrapText="1"/>
    </xf>
    <xf numFmtId="0" fontId="36" fillId="0" borderId="20" xfId="46" applyFont="1" applyFill="1" applyBorder="1" applyAlignment="1">
      <alignment horizontal="center" vertical="center" wrapText="1"/>
    </xf>
    <xf numFmtId="0" fontId="37" fillId="0" borderId="9" xfId="46" applyFont="1" applyFill="1" applyBorder="1" applyAlignment="1">
      <alignment horizontal="center" vertical="center" wrapText="1"/>
    </xf>
    <xf numFmtId="0" fontId="35" fillId="0" borderId="21" xfId="10" applyFont="1" applyBorder="1" applyAlignment="1">
      <alignment horizontal="center" vertical="center" wrapText="1"/>
    </xf>
    <xf numFmtId="0" fontId="38" fillId="0" borderId="20" xfId="10" applyFont="1" applyBorder="1" applyAlignment="1">
      <alignment horizontal="center" vertical="center" wrapText="1"/>
    </xf>
    <xf numFmtId="0" fontId="39" fillId="0" borderId="21" xfId="10" applyFont="1" applyBorder="1" applyAlignment="1">
      <alignment horizontal="center" vertical="center" wrapText="1"/>
    </xf>
    <xf numFmtId="0" fontId="39" fillId="0" borderId="19" xfId="10" applyFont="1" applyBorder="1" applyAlignment="1">
      <alignment horizontal="center" vertical="center" wrapText="1"/>
    </xf>
    <xf numFmtId="0" fontId="32" fillId="0" borderId="20" xfId="10" applyFont="1" applyBorder="1"/>
    <xf numFmtId="4" fontId="35" fillId="0" borderId="9" xfId="10" applyNumberFormat="1" applyFont="1" applyBorder="1" applyAlignment="1">
      <alignment horizontal="right" vertical="center"/>
    </xf>
    <xf numFmtId="4" fontId="35" fillId="0" borderId="21" xfId="10" applyNumberFormat="1" applyFont="1" applyBorder="1" applyAlignment="1">
      <alignment horizontal="right" vertical="center"/>
    </xf>
    <xf numFmtId="0" fontId="35" fillId="0" borderId="1" xfId="10" applyFont="1" applyAlignment="1">
      <alignment horizontal="right" vertical="center"/>
    </xf>
    <xf numFmtId="4" fontId="35" fillId="0" borderId="1" xfId="10" applyNumberFormat="1" applyFont="1" applyAlignment="1">
      <alignment horizontal="right"/>
    </xf>
    <xf numFmtId="0" fontId="32" fillId="0" borderId="1" xfId="10" applyFont="1" applyAlignment="1">
      <alignment horizontal="center"/>
    </xf>
    <xf numFmtId="0" fontId="32" fillId="0" borderId="1" xfId="10" applyFont="1" applyAlignment="1">
      <alignment horizontal="center" vertical="center" wrapText="1"/>
    </xf>
    <xf numFmtId="0" fontId="39" fillId="0" borderId="21" xfId="10" applyFont="1" applyBorder="1" applyAlignment="1">
      <alignment horizontal="center" vertical="top" wrapText="1"/>
    </xf>
    <xf numFmtId="0" fontId="32" fillId="0" borderId="1" xfId="10" applyFont="1" applyAlignment="1">
      <alignment vertical="top"/>
    </xf>
    <xf numFmtId="49" fontId="40" fillId="5" borderId="28" xfId="45" applyNumberFormat="1" applyFont="1" applyFill="1" applyBorder="1" applyAlignment="1">
      <alignment horizontal="center" vertical="top" wrapText="1"/>
    </xf>
    <xf numFmtId="0" fontId="41" fillId="5" borderId="16" xfId="45" applyFont="1" applyFill="1" applyBorder="1" applyAlignment="1">
      <alignment horizontal="center" vertical="top" wrapText="1"/>
    </xf>
    <xf numFmtId="0" fontId="40" fillId="5" borderId="16" xfId="45" applyFont="1" applyFill="1" applyBorder="1" applyAlignment="1">
      <alignment horizontal="center" vertical="top" wrapText="1"/>
    </xf>
    <xf numFmtId="0" fontId="40" fillId="5" borderId="19" xfId="45" applyFont="1" applyFill="1" applyBorder="1" applyAlignment="1">
      <alignment horizontal="center" vertical="top" wrapText="1"/>
    </xf>
    <xf numFmtId="0" fontId="40" fillId="5" borderId="19" xfId="45" applyFont="1" applyFill="1" applyBorder="1" applyAlignment="1">
      <alignment horizontal="centerContinuous" vertical="top" wrapText="1"/>
    </xf>
    <xf numFmtId="1" fontId="40" fillId="5" borderId="19" xfId="45" applyNumberFormat="1" applyFont="1" applyFill="1" applyBorder="1" applyAlignment="1">
      <alignment horizontal="center" vertical="top" wrapText="1"/>
    </xf>
    <xf numFmtId="0" fontId="42" fillId="5" borderId="28" xfId="19" applyFont="1" applyFill="1" applyBorder="1" applyAlignment="1">
      <alignment vertical="top" wrapText="1"/>
    </xf>
    <xf numFmtId="0" fontId="32" fillId="5" borderId="28" xfId="10" applyFont="1" applyFill="1" applyBorder="1" applyAlignment="1">
      <alignment vertical="top"/>
    </xf>
    <xf numFmtId="49" fontId="40" fillId="0" borderId="22" xfId="45" applyNumberFormat="1" applyFont="1" applyBorder="1" applyAlignment="1">
      <alignment horizontal="center" vertical="top" wrapText="1"/>
    </xf>
    <xf numFmtId="0" fontId="43" fillId="0" borderId="22" xfId="0" applyFont="1" applyBorder="1" applyAlignment="1">
      <alignment vertical="top" wrapText="1"/>
    </xf>
    <xf numFmtId="0" fontId="43" fillId="0" borderId="28" xfId="0" applyFont="1" applyBorder="1" applyAlignment="1">
      <alignment vertical="top" wrapText="1"/>
    </xf>
    <xf numFmtId="0" fontId="40" fillId="0" borderId="25" xfId="45" applyFont="1" applyBorder="1" applyAlignment="1">
      <alignment horizontal="center" vertical="top" wrapText="1"/>
    </xf>
    <xf numFmtId="0" fontId="40" fillId="0" borderId="19" xfId="45" applyFont="1" applyBorder="1" applyAlignment="1">
      <alignment horizontal="center" vertical="top" wrapText="1"/>
    </xf>
    <xf numFmtId="0" fontId="40" fillId="0" borderId="19" xfId="45" applyFont="1" applyBorder="1" applyAlignment="1">
      <alignment horizontal="centerContinuous" vertical="top" wrapText="1"/>
    </xf>
    <xf numFmtId="1" fontId="40" fillId="0" borderId="19" xfId="45" applyNumberFormat="1" applyFont="1" applyBorder="1" applyAlignment="1">
      <alignment horizontal="center" vertical="top" wrapText="1"/>
    </xf>
    <xf numFmtId="0" fontId="42" fillId="0" borderId="28" xfId="19" applyFont="1" applyFill="1" applyBorder="1" applyAlignment="1">
      <alignment vertical="top" wrapText="1"/>
    </xf>
    <xf numFmtId="0" fontId="32" fillId="0" borderId="28" xfId="10" applyFont="1" applyBorder="1" applyAlignment="1">
      <alignment vertical="top"/>
    </xf>
    <xf numFmtId="0" fontId="43" fillId="0" borderId="29" xfId="0" applyFont="1" applyBorder="1" applyAlignment="1">
      <alignment vertical="top" wrapText="1"/>
    </xf>
    <xf numFmtId="0" fontId="43" fillId="0" borderId="24" xfId="0" applyFont="1" applyBorder="1" applyAlignment="1">
      <alignment vertical="top" wrapText="1"/>
    </xf>
    <xf numFmtId="0" fontId="41" fillId="0" borderId="25" xfId="45" applyFont="1" applyBorder="1" applyAlignment="1">
      <alignment horizontal="center" vertical="top" wrapText="1"/>
    </xf>
    <xf numFmtId="0" fontId="41" fillId="0" borderId="19" xfId="45" applyFont="1" applyBorder="1" applyAlignment="1">
      <alignment horizontal="center" vertical="top" wrapText="1"/>
    </xf>
    <xf numFmtId="49" fontId="41" fillId="5" borderId="22" xfId="45" applyNumberFormat="1" applyFont="1" applyFill="1" applyBorder="1" applyAlignment="1">
      <alignment horizontal="center" vertical="top" wrapText="1"/>
    </xf>
    <xf numFmtId="0" fontId="44" fillId="5" borderId="19" xfId="0" applyFont="1" applyFill="1" applyBorder="1" applyAlignment="1">
      <alignment vertical="top" wrapText="1"/>
    </xf>
    <xf numFmtId="0" fontId="45" fillId="5" borderId="19" xfId="0" applyFont="1" applyFill="1" applyBorder="1" applyAlignment="1">
      <alignment vertical="top" wrapText="1"/>
    </xf>
    <xf numFmtId="0" fontId="41" fillId="5" borderId="25" xfId="45" applyFont="1" applyFill="1" applyBorder="1" applyAlignment="1">
      <alignment horizontal="center" vertical="top" wrapText="1"/>
    </xf>
    <xf numFmtId="0" fontId="41" fillId="5" borderId="19" xfId="45" applyFont="1" applyFill="1" applyBorder="1" applyAlignment="1">
      <alignment horizontal="center" vertical="top" wrapText="1"/>
    </xf>
    <xf numFmtId="0" fontId="41" fillId="5" borderId="19" xfId="45" applyFont="1" applyFill="1" applyBorder="1" applyAlignment="1">
      <alignment horizontal="centerContinuous" vertical="top" wrapText="1"/>
    </xf>
    <xf numFmtId="1" fontId="41" fillId="5" borderId="19" xfId="45" applyNumberFormat="1" applyFont="1" applyFill="1" applyBorder="1" applyAlignment="1">
      <alignment horizontal="center" vertical="top" wrapText="1"/>
    </xf>
    <xf numFmtId="49" fontId="41" fillId="6" borderId="22" xfId="45" applyNumberFormat="1" applyFont="1" applyFill="1" applyBorder="1" applyAlignment="1">
      <alignment horizontal="center" vertical="top" wrapText="1"/>
    </xf>
    <xf numFmtId="0" fontId="38" fillId="6" borderId="19" xfId="1" applyFont="1" applyFill="1" applyBorder="1" applyAlignment="1">
      <alignment vertical="top" wrapText="1"/>
    </xf>
    <xf numFmtId="0" fontId="38" fillId="6" borderId="25" xfId="1" applyFont="1" applyFill="1" applyBorder="1" applyAlignment="1">
      <alignment horizontal="center" vertical="top" wrapText="1"/>
    </xf>
    <xf numFmtId="0" fontId="38" fillId="6" borderId="19" xfId="1" applyFont="1" applyFill="1" applyBorder="1" applyAlignment="1">
      <alignment horizontal="center" vertical="top" wrapText="1"/>
    </xf>
    <xf numFmtId="1" fontId="38" fillId="6" borderId="19" xfId="1" applyNumberFormat="1" applyFont="1" applyFill="1" applyBorder="1" applyAlignment="1">
      <alignment horizontal="center" vertical="top" wrapText="1"/>
    </xf>
    <xf numFmtId="0" fontId="46" fillId="6" borderId="28" xfId="1" applyFont="1" applyFill="1" applyBorder="1" applyAlignment="1">
      <alignment vertical="top" wrapText="1"/>
    </xf>
    <xf numFmtId="0" fontId="46" fillId="6" borderId="28" xfId="1" applyFont="1" applyFill="1" applyBorder="1" applyAlignment="1">
      <alignment vertical="top"/>
    </xf>
    <xf numFmtId="0" fontId="46" fillId="0" borderId="1" xfId="1" applyFont="1" applyFill="1" applyAlignment="1">
      <alignment vertical="top"/>
    </xf>
    <xf numFmtId="0" fontId="40" fillId="4" borderId="28" xfId="48" applyFont="1" applyFill="1" applyBorder="1" applyAlignment="1">
      <alignment horizontal="left" vertical="top" wrapText="1"/>
    </xf>
    <xf numFmtId="0" fontId="40" fillId="4" borderId="28" xfId="48" applyFont="1" applyFill="1" applyBorder="1" applyAlignment="1">
      <alignment horizontal="center" vertical="top" wrapText="1"/>
    </xf>
    <xf numFmtId="0" fontId="41" fillId="0" borderId="19" xfId="45" applyFont="1" applyBorder="1" applyAlignment="1">
      <alignment horizontal="left" vertical="top" wrapText="1"/>
    </xf>
    <xf numFmtId="0" fontId="42" fillId="0" borderId="28" xfId="19" applyFont="1" applyFill="1" applyBorder="1" applyAlignment="1">
      <alignment horizontal="left" vertical="top" wrapText="1"/>
    </xf>
    <xf numFmtId="0" fontId="32" fillId="0" borderId="28" xfId="10" applyFont="1" applyBorder="1" applyAlignment="1">
      <alignment horizontal="left" vertical="top"/>
    </xf>
    <xf numFmtId="0" fontId="32" fillId="0" borderId="1" xfId="10" applyFont="1" applyAlignment="1">
      <alignment horizontal="left" vertical="top"/>
    </xf>
    <xf numFmtId="0" fontId="38" fillId="6" borderId="28" xfId="1" applyFont="1" applyFill="1" applyBorder="1" applyAlignment="1">
      <alignment vertical="top" wrapText="1"/>
    </xf>
    <xf numFmtId="0" fontId="38" fillId="6" borderId="28" xfId="1" applyFont="1" applyFill="1" applyBorder="1" applyAlignment="1">
      <alignment horizontal="left" vertical="top" wrapText="1"/>
    </xf>
    <xf numFmtId="0" fontId="47" fillId="4" borderId="28" xfId="48" applyFont="1" applyFill="1" applyBorder="1" applyAlignment="1">
      <alignment horizontal="left" vertical="top" wrapText="1"/>
    </xf>
    <xf numFmtId="0" fontId="47" fillId="4" borderId="28" xfId="48" applyFont="1" applyFill="1" applyBorder="1" applyAlignment="1">
      <alignment horizontal="center" vertical="top" wrapText="1"/>
    </xf>
    <xf numFmtId="0" fontId="47" fillId="0" borderId="28" xfId="48" applyFont="1" applyBorder="1" applyAlignment="1">
      <alignment horizontal="left" vertical="top" wrapText="1"/>
    </xf>
    <xf numFmtId="0" fontId="38" fillId="6" borderId="28" xfId="1" applyFont="1" applyFill="1" applyBorder="1" applyAlignment="1">
      <alignment horizontal="center" vertical="top"/>
    </xf>
    <xf numFmtId="0" fontId="38" fillId="6" borderId="19" xfId="1" applyFont="1" applyFill="1" applyBorder="1" applyAlignment="1">
      <alignment horizontal="left" vertical="top" wrapText="1"/>
    </xf>
    <xf numFmtId="0" fontId="38" fillId="6" borderId="28" xfId="1" applyFont="1" applyFill="1" applyBorder="1" applyAlignment="1">
      <alignment horizontal="center" vertical="top" wrapText="1"/>
    </xf>
    <xf numFmtId="0" fontId="46" fillId="6" borderId="28" xfId="1" applyFont="1" applyFill="1" applyBorder="1" applyAlignment="1">
      <alignment horizontal="left" vertical="top" wrapText="1"/>
    </xf>
    <xf numFmtId="0" fontId="46" fillId="6" borderId="28" xfId="1" applyFont="1" applyFill="1" applyBorder="1" applyAlignment="1">
      <alignment horizontal="left" vertical="top"/>
    </xf>
    <xf numFmtId="0" fontId="46" fillId="0" borderId="1" xfId="1" applyFont="1" applyFill="1" applyBorder="1" applyAlignment="1">
      <alignment horizontal="left" vertical="top"/>
    </xf>
    <xf numFmtId="0" fontId="40" fillId="0" borderId="28" xfId="55" applyFont="1" applyBorder="1" applyAlignment="1">
      <alignment horizontal="left" vertical="top" wrapText="1"/>
    </xf>
    <xf numFmtId="0" fontId="40" fillId="0" borderId="28" xfId="55" applyFont="1" applyBorder="1" applyAlignment="1">
      <alignment horizontal="center" vertical="top" wrapText="1"/>
    </xf>
    <xf numFmtId="0" fontId="47" fillId="0" borderId="28" xfId="55" applyFont="1" applyBorder="1" applyAlignment="1">
      <alignment horizontal="center" vertical="top"/>
    </xf>
    <xf numFmtId="0" fontId="40" fillId="0" borderId="19" xfId="45" applyFont="1" applyBorder="1" applyAlignment="1">
      <alignment horizontal="left" vertical="top" wrapText="1"/>
    </xf>
    <xf numFmtId="0" fontId="40" fillId="0" borderId="28" xfId="50" applyFont="1" applyBorder="1" applyAlignment="1">
      <alignment horizontal="center" vertical="top" wrapText="1"/>
    </xf>
    <xf numFmtId="0" fontId="47" fillId="0" borderId="28" xfId="55" applyFont="1" applyBorder="1" applyAlignment="1">
      <alignment horizontal="center" vertical="top" wrapText="1"/>
    </xf>
    <xf numFmtId="0" fontId="46" fillId="0" borderId="1" xfId="1" applyFont="1" applyFill="1" applyAlignment="1">
      <alignment horizontal="left" vertical="top"/>
    </xf>
    <xf numFmtId="0" fontId="47" fillId="0" borderId="28" xfId="55" applyFont="1" applyBorder="1" applyAlignment="1">
      <alignment horizontal="left" vertical="top" wrapText="1"/>
    </xf>
    <xf numFmtId="0" fontId="40" fillId="0" borderId="28" xfId="55" applyFont="1" applyBorder="1" applyAlignment="1">
      <alignment vertical="top" wrapText="1"/>
    </xf>
    <xf numFmtId="0" fontId="40" fillId="0" borderId="20" xfId="2" applyFont="1" applyBorder="1" applyAlignment="1" applyProtection="1">
      <alignment horizontal="center" vertical="top" wrapText="1"/>
      <protection locked="0"/>
    </xf>
    <xf numFmtId="0" fontId="40" fillId="0" borderId="20" xfId="2" applyFont="1" applyBorder="1" applyAlignment="1" applyProtection="1">
      <alignment horizontal="left" vertical="top" wrapText="1"/>
      <protection locked="0"/>
    </xf>
    <xf numFmtId="0" fontId="40" fillId="0" borderId="21" xfId="2" applyFont="1" applyBorder="1" applyAlignment="1" applyProtection="1">
      <alignment horizontal="left" vertical="top" wrapText="1"/>
      <protection locked="0"/>
    </xf>
    <xf numFmtId="4" fontId="47" fillId="0" borderId="21" xfId="10" applyNumberFormat="1" applyFont="1" applyBorder="1" applyAlignment="1">
      <alignment horizontal="right" vertical="top"/>
    </xf>
    <xf numFmtId="0" fontId="32" fillId="0" borderId="20" xfId="10" applyFont="1" applyBorder="1" applyAlignment="1">
      <alignment vertical="top"/>
    </xf>
    <xf numFmtId="0" fontId="32" fillId="5" borderId="1" xfId="10" applyFont="1" applyFill="1" applyAlignment="1">
      <alignment vertical="top"/>
    </xf>
    <xf numFmtId="0" fontId="40" fillId="0" borderId="28" xfId="2" applyFont="1" applyBorder="1" applyAlignment="1" applyProtection="1">
      <alignment horizontal="center" vertical="top" wrapText="1"/>
      <protection locked="0"/>
    </xf>
    <xf numFmtId="0" fontId="40" fillId="0" borderId="28" xfId="2" applyFont="1" applyBorder="1" applyAlignment="1" applyProtection="1">
      <alignment horizontal="left" vertical="top" wrapText="1"/>
      <protection locked="0"/>
    </xf>
    <xf numFmtId="4" fontId="47" fillId="0" borderId="28" xfId="10" applyNumberFormat="1" applyFont="1" applyBorder="1" applyAlignment="1">
      <alignment horizontal="right" vertical="top"/>
    </xf>
    <xf numFmtId="0" fontId="32" fillId="0" borderId="21" xfId="10" applyFont="1" applyBorder="1" applyAlignment="1">
      <alignment vertical="top"/>
    </xf>
    <xf numFmtId="0" fontId="40" fillId="0" borderId="21" xfId="2" applyFont="1" applyBorder="1" applyAlignment="1" applyProtection="1">
      <alignment horizontal="center" vertical="top" wrapText="1"/>
      <protection locked="0"/>
    </xf>
    <xf numFmtId="0" fontId="40" fillId="0" borderId="23" xfId="2" applyFont="1" applyBorder="1" applyAlignment="1" applyProtection="1">
      <alignment horizontal="center" vertical="top" wrapText="1"/>
      <protection locked="0"/>
    </xf>
    <xf numFmtId="0" fontId="40" fillId="0" borderId="27" xfId="2" applyFont="1" applyBorder="1" applyAlignment="1" applyProtection="1">
      <alignment horizontal="center" vertical="top" wrapText="1"/>
      <protection locked="0"/>
    </xf>
    <xf numFmtId="0" fontId="48" fillId="0" borderId="21" xfId="0" applyFont="1" applyFill="1" applyBorder="1" applyAlignment="1">
      <alignment horizontal="justify" vertical="top" wrapText="1"/>
    </xf>
    <xf numFmtId="0" fontId="48" fillId="0" borderId="21" xfId="0" applyFont="1" applyFill="1" applyBorder="1" applyAlignment="1">
      <alignment horizontal="center" vertical="top" wrapText="1"/>
    </xf>
    <xf numFmtId="0" fontId="41" fillId="0" borderId="21" xfId="2" applyFont="1" applyBorder="1" applyAlignment="1" applyProtection="1">
      <alignment horizontal="center" vertical="top" wrapText="1"/>
      <protection locked="0"/>
    </xf>
    <xf numFmtId="0" fontId="32" fillId="0" borderId="28" xfId="56" applyFont="1" applyFill="1" applyBorder="1" applyAlignment="1">
      <alignment horizontal="center" vertical="top" wrapText="1"/>
    </xf>
    <xf numFmtId="0" fontId="49" fillId="0" borderId="28" xfId="50" applyFont="1" applyBorder="1" applyAlignment="1">
      <alignment horizontal="center" vertical="top" wrapText="1"/>
    </xf>
    <xf numFmtId="0" fontId="49" fillId="0" borderId="28" xfId="55" applyFont="1" applyBorder="1" applyAlignment="1">
      <alignment horizontal="center" vertical="top" wrapText="1"/>
    </xf>
    <xf numFmtId="0" fontId="48" fillId="0" borderId="16" xfId="0" applyFont="1" applyFill="1" applyBorder="1" applyAlignment="1">
      <alignment horizontal="center" vertical="top" wrapText="1"/>
    </xf>
    <xf numFmtId="0" fontId="32" fillId="0" borderId="28" xfId="55" applyFont="1" applyBorder="1" applyAlignment="1">
      <alignment horizontal="center" vertical="top" wrapText="1"/>
    </xf>
    <xf numFmtId="0" fontId="48" fillId="0" borderId="28" xfId="0" applyFont="1" applyFill="1" applyBorder="1" applyAlignment="1">
      <alignment horizontal="justify" vertical="top" wrapText="1"/>
    </xf>
    <xf numFmtId="0" fontId="48" fillId="0" borderId="28" xfId="0" applyFont="1" applyFill="1" applyBorder="1" applyAlignment="1">
      <alignment horizontal="center" vertical="top" wrapText="1"/>
    </xf>
    <xf numFmtId="0" fontId="41" fillId="0" borderId="28" xfId="2" applyFont="1" applyBorder="1" applyAlignment="1" applyProtection="1">
      <alignment horizontal="center" vertical="top" wrapText="1"/>
      <protection locked="0"/>
    </xf>
    <xf numFmtId="0" fontId="40" fillId="5" borderId="21" xfId="2" applyFont="1" applyFill="1" applyBorder="1" applyAlignment="1" applyProtection="1">
      <alignment horizontal="center" vertical="top" wrapText="1"/>
      <protection locked="0"/>
    </xf>
    <xf numFmtId="0" fontId="50" fillId="5" borderId="21" xfId="0" applyFont="1" applyFill="1" applyBorder="1" applyAlignment="1">
      <alignment horizontal="center" vertical="top" wrapText="1"/>
    </xf>
    <xf numFmtId="0" fontId="48" fillId="5" borderId="21" xfId="0" applyFont="1" applyFill="1" applyBorder="1" applyAlignment="1">
      <alignment horizontal="center" vertical="top" wrapText="1"/>
    </xf>
    <xf numFmtId="0" fontId="40" fillId="5" borderId="23" xfId="2" applyFont="1" applyFill="1" applyBorder="1" applyAlignment="1" applyProtection="1">
      <alignment horizontal="center" vertical="top" wrapText="1"/>
      <protection locked="0"/>
    </xf>
    <xf numFmtId="0" fontId="40" fillId="5" borderId="20" xfId="2" applyFont="1" applyFill="1" applyBorder="1" applyAlignment="1" applyProtection="1">
      <alignment horizontal="center" vertical="top" wrapText="1"/>
      <protection locked="0"/>
    </xf>
    <xf numFmtId="0" fontId="41" fillId="5" borderId="21" xfId="2" applyFont="1" applyFill="1" applyBorder="1" applyAlignment="1" applyProtection="1">
      <alignment horizontal="center" vertical="top" wrapText="1"/>
      <protection locked="0"/>
    </xf>
    <xf numFmtId="0" fontId="32" fillId="5" borderId="28" xfId="55" applyFont="1" applyFill="1" applyBorder="1" applyAlignment="1">
      <alignment horizontal="center" vertical="top" wrapText="1"/>
    </xf>
    <xf numFmtId="4" fontId="47" fillId="5" borderId="21" xfId="10" applyNumberFormat="1" applyFont="1" applyFill="1" applyBorder="1" applyAlignment="1">
      <alignment horizontal="right" vertical="top"/>
    </xf>
    <xf numFmtId="0" fontId="32" fillId="5" borderId="21" xfId="10" applyFont="1" applyFill="1" applyBorder="1" applyAlignment="1">
      <alignment vertical="top"/>
    </xf>
    <xf numFmtId="0" fontId="48" fillId="0" borderId="21" xfId="0" applyFont="1" applyFill="1" applyBorder="1" applyAlignment="1">
      <alignment vertical="top" wrapText="1"/>
    </xf>
    <xf numFmtId="0" fontId="40" fillId="5" borderId="22" xfId="2" applyFont="1" applyFill="1" applyBorder="1" applyAlignment="1" applyProtection="1">
      <alignment horizontal="center" vertical="top" wrapText="1"/>
      <protection locked="0"/>
    </xf>
    <xf numFmtId="0" fontId="48" fillId="5" borderId="19" xfId="0" applyFont="1" applyFill="1" applyBorder="1" applyAlignment="1">
      <alignment horizontal="center" vertical="top" wrapText="1"/>
    </xf>
    <xf numFmtId="0" fontId="48" fillId="5" borderId="21" xfId="0" applyFont="1" applyFill="1" applyBorder="1" applyAlignment="1">
      <alignment horizontal="center" vertical="top"/>
    </xf>
    <xf numFmtId="4" fontId="35" fillId="0" borderId="21" xfId="10" applyNumberFormat="1" applyFont="1" applyBorder="1" applyAlignment="1">
      <alignment horizontal="right" vertical="top"/>
    </xf>
    <xf numFmtId="0" fontId="32" fillId="5" borderId="28" xfId="10" applyFont="1" applyFill="1" applyBorder="1" applyAlignment="1">
      <alignment horizontal="center" vertical="top" wrapText="1"/>
    </xf>
    <xf numFmtId="0" fontId="41" fillId="5" borderId="28" xfId="2" applyFont="1" applyFill="1" applyBorder="1" applyAlignment="1" applyProtection="1">
      <alignment horizontal="center" vertical="top" wrapText="1"/>
      <protection locked="0"/>
    </xf>
    <xf numFmtId="0" fontId="40" fillId="5" borderId="28" xfId="2" applyFont="1" applyFill="1" applyBorder="1" applyAlignment="1" applyProtection="1">
      <alignment horizontal="center" vertical="top" wrapText="1"/>
      <protection locked="0"/>
    </xf>
    <xf numFmtId="0" fontId="51" fillId="5" borderId="20" xfId="2" applyFont="1" applyFill="1" applyBorder="1" applyAlignment="1" applyProtection="1">
      <alignment horizontal="left" vertical="top" wrapText="1"/>
      <protection locked="0"/>
    </xf>
    <xf numFmtId="0" fontId="40" fillId="5" borderId="28" xfId="0" applyFont="1" applyFill="1" applyBorder="1" applyAlignment="1">
      <alignment horizontal="center" vertical="top" wrapText="1"/>
    </xf>
    <xf numFmtId="4" fontId="40" fillId="5" borderId="21" xfId="10" applyNumberFormat="1" applyFont="1" applyFill="1" applyBorder="1" applyAlignment="1">
      <alignment horizontal="right" vertical="top"/>
    </xf>
    <xf numFmtId="4" fontId="47" fillId="5" borderId="28" xfId="10" applyNumberFormat="1" applyFont="1" applyFill="1" applyBorder="1" applyAlignment="1">
      <alignment horizontal="center" vertical="top"/>
    </xf>
    <xf numFmtId="0" fontId="32" fillId="6" borderId="28" xfId="10" applyFont="1" applyFill="1" applyBorder="1" applyAlignment="1">
      <alignment horizontal="center" vertical="top" wrapText="1"/>
    </xf>
    <xf numFmtId="0" fontId="41" fillId="6" borderId="28" xfId="2" applyFont="1" applyFill="1" applyBorder="1" applyAlignment="1" applyProtection="1">
      <alignment horizontal="left" vertical="top" wrapText="1"/>
      <protection locked="0"/>
    </xf>
    <xf numFmtId="0" fontId="40" fillId="6" borderId="28" xfId="2" applyFont="1" applyFill="1" applyBorder="1" applyAlignment="1" applyProtection="1">
      <alignment horizontal="center" vertical="top" wrapText="1"/>
      <protection locked="0"/>
    </xf>
    <xf numFmtId="0" fontId="51" fillId="6" borderId="20" xfId="2" applyFont="1" applyFill="1" applyBorder="1" applyAlignment="1" applyProtection="1">
      <alignment horizontal="left" vertical="top" wrapText="1"/>
      <protection locked="0"/>
    </xf>
    <xf numFmtId="0" fontId="41" fillId="6" borderId="28" xfId="0" applyFont="1" applyFill="1" applyBorder="1" applyAlignment="1">
      <alignment horizontal="center" vertical="top" wrapText="1"/>
    </xf>
    <xf numFmtId="0" fontId="41" fillId="6" borderId="28" xfId="2" applyFont="1" applyFill="1" applyBorder="1" applyAlignment="1" applyProtection="1">
      <alignment horizontal="center" vertical="top" wrapText="1"/>
      <protection locked="0"/>
    </xf>
    <xf numFmtId="0" fontId="32" fillId="6" borderId="28" xfId="10" applyFont="1" applyFill="1" applyBorder="1" applyAlignment="1">
      <alignment vertical="top"/>
    </xf>
    <xf numFmtId="4" fontId="47" fillId="6" borderId="28" xfId="10" applyNumberFormat="1" applyFont="1" applyFill="1" applyBorder="1" applyAlignment="1">
      <alignment horizontal="center" vertical="top"/>
    </xf>
    <xf numFmtId="0" fontId="51" fillId="0" borderId="28" xfId="2" applyFont="1" applyBorder="1" applyAlignment="1" applyProtection="1">
      <alignment horizontal="left" vertical="top" wrapText="1"/>
      <protection locked="0"/>
    </xf>
    <xf numFmtId="0" fontId="40" fillId="0" borderId="28" xfId="0" applyFont="1" applyFill="1" applyBorder="1" applyAlignment="1">
      <alignment horizontal="center" vertical="top" wrapText="1"/>
    </xf>
    <xf numFmtId="4" fontId="40" fillId="0" borderId="28" xfId="10" applyNumberFormat="1" applyFont="1" applyBorder="1" applyAlignment="1">
      <alignment horizontal="right" vertical="top"/>
    </xf>
    <xf numFmtId="4" fontId="47" fillId="0" borderId="28" xfId="10" applyNumberFormat="1" applyFont="1" applyBorder="1" applyAlignment="1">
      <alignment horizontal="center" vertical="top"/>
    </xf>
    <xf numFmtId="0" fontId="40" fillId="6" borderId="21" xfId="2" applyFont="1" applyFill="1" applyBorder="1" applyAlignment="1" applyProtection="1">
      <alignment horizontal="center" vertical="top" wrapText="1"/>
      <protection locked="0"/>
    </xf>
    <xf numFmtId="0" fontId="51" fillId="6" borderId="28" xfId="2" applyFont="1" applyFill="1" applyBorder="1" applyAlignment="1" applyProtection="1">
      <alignment horizontal="left" vertical="top" wrapText="1"/>
      <protection locked="0"/>
    </xf>
    <xf numFmtId="4" fontId="40" fillId="6" borderId="28" xfId="10" applyNumberFormat="1" applyFont="1" applyFill="1" applyBorder="1" applyAlignment="1">
      <alignment horizontal="right" vertical="top"/>
    </xf>
    <xf numFmtId="0" fontId="52" fillId="6" borderId="28" xfId="2" applyFont="1" applyFill="1" applyBorder="1" applyAlignment="1" applyProtection="1">
      <alignment horizontal="left" vertical="top" wrapText="1"/>
      <protection locked="0"/>
    </xf>
    <xf numFmtId="4" fontId="41" fillId="6" borderId="28" xfId="10" applyNumberFormat="1" applyFont="1" applyFill="1" applyBorder="1" applyAlignment="1">
      <alignment horizontal="right" vertical="top"/>
    </xf>
    <xf numFmtId="0" fontId="46" fillId="6" borderId="28" xfId="10" applyFont="1" applyFill="1" applyBorder="1" applyAlignment="1">
      <alignment vertical="top"/>
    </xf>
    <xf numFmtId="4" fontId="38" fillId="6" borderId="28" xfId="10" applyNumberFormat="1" applyFont="1" applyFill="1" applyBorder="1" applyAlignment="1">
      <alignment horizontal="center" vertical="top"/>
    </xf>
    <xf numFmtId="49" fontId="40" fillId="4" borderId="22" xfId="45" applyNumberFormat="1" applyFont="1" applyFill="1" applyBorder="1" applyAlignment="1">
      <alignment horizontal="center" vertical="top" wrapText="1"/>
    </xf>
    <xf numFmtId="0" fontId="39" fillId="0" borderId="20" xfId="10" applyFont="1" applyBorder="1" applyAlignment="1">
      <alignment vertical="top"/>
    </xf>
    <xf numFmtId="0" fontId="40" fillId="0" borderId="28" xfId="55" applyFont="1" applyBorder="1" applyAlignment="1">
      <alignment horizontal="left" vertical="top" wrapText="1" indent="3"/>
    </xf>
    <xf numFmtId="0" fontId="31" fillId="0" borderId="1" xfId="1" applyFill="1" applyAlignment="1">
      <alignment vertical="top"/>
    </xf>
    <xf numFmtId="49" fontId="0" fillId="4" borderId="22" xfId="0" applyNumberFormat="1" applyFill="1" applyBorder="1" applyAlignment="1">
      <alignment horizontal="center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center" vertical="top" wrapText="1"/>
    </xf>
    <xf numFmtId="0" fontId="0" fillId="0" borderId="21" xfId="0" applyFill="1" applyBorder="1" applyAlignment="1" applyProtection="1">
      <alignment horizontal="center" vertical="top" wrapText="1"/>
      <protection locked="0"/>
    </xf>
    <xf numFmtId="4" fontId="0" fillId="0" borderId="21" xfId="0" applyNumberFormat="1" applyFill="1" applyBorder="1" applyAlignment="1">
      <alignment horizontal="right" vertical="top"/>
    </xf>
    <xf numFmtId="0" fontId="0" fillId="0" borderId="21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31" fillId="6" borderId="28" xfId="1" applyFill="1" applyBorder="1" applyAlignment="1">
      <alignment horizontal="center" vertical="top"/>
    </xf>
    <xf numFmtId="0" fontId="31" fillId="6" borderId="27" xfId="1" applyFill="1" applyBorder="1" applyAlignment="1" applyProtection="1">
      <alignment horizontal="center" vertical="top" wrapText="1"/>
      <protection locked="0"/>
    </xf>
    <xf numFmtId="0" fontId="31" fillId="6" borderId="28" xfId="1" applyFill="1" applyBorder="1" applyAlignment="1" applyProtection="1">
      <alignment horizontal="center" vertical="top" wrapText="1"/>
      <protection locked="0"/>
    </xf>
    <xf numFmtId="4" fontId="31" fillId="6" borderId="28" xfId="1" applyNumberFormat="1" applyFill="1" applyBorder="1" applyAlignment="1">
      <alignment horizontal="right" vertical="top"/>
    </xf>
    <xf numFmtId="0" fontId="31" fillId="6" borderId="28" xfId="1" applyFill="1" applyBorder="1" applyAlignment="1">
      <alignment vertical="top"/>
    </xf>
    <xf numFmtId="0" fontId="31" fillId="6" borderId="23" xfId="1" applyFill="1" applyBorder="1" applyAlignment="1" applyProtection="1">
      <alignment horizontal="center" vertical="top" wrapText="1"/>
      <protection locked="0"/>
    </xf>
    <xf numFmtId="0" fontId="31" fillId="6" borderId="20" xfId="1" applyFill="1" applyBorder="1" applyAlignment="1" applyProtection="1">
      <alignment horizontal="center" vertical="top" wrapText="1"/>
      <protection locked="0"/>
    </xf>
    <xf numFmtId="0" fontId="31" fillId="6" borderId="21" xfId="1" applyFill="1" applyBorder="1" applyAlignment="1" applyProtection="1">
      <alignment horizontal="center" vertical="top" wrapText="1"/>
      <protection locked="0"/>
    </xf>
    <xf numFmtId="4" fontId="31" fillId="6" borderId="21" xfId="1" applyNumberFormat="1" applyFill="1" applyBorder="1" applyAlignment="1">
      <alignment horizontal="right" vertical="top"/>
    </xf>
    <xf numFmtId="0" fontId="31" fillId="6" borderId="21" xfId="1" applyFill="1" applyBorder="1" applyAlignment="1">
      <alignment vertical="top"/>
    </xf>
    <xf numFmtId="0" fontId="31" fillId="0" borderId="1" xfId="1" applyFill="1" applyBorder="1" applyAlignment="1">
      <alignment vertical="top"/>
    </xf>
    <xf numFmtId="0" fontId="31" fillId="5" borderId="1" xfId="1" applyFill="1" applyBorder="1" applyAlignment="1">
      <alignment vertical="top"/>
    </xf>
    <xf numFmtId="0" fontId="40" fillId="0" borderId="28" xfId="48" applyFont="1" applyBorder="1" applyAlignment="1">
      <alignment horizontal="left" vertical="top" wrapText="1"/>
    </xf>
    <xf numFmtId="4" fontId="41" fillId="6" borderId="21" xfId="10" applyNumberFormat="1" applyFont="1" applyFill="1" applyBorder="1" applyAlignment="1">
      <alignment horizontal="right" vertical="top"/>
    </xf>
    <xf numFmtId="4" fontId="40" fillId="0" borderId="28" xfId="10" applyNumberFormat="1" applyFont="1" applyBorder="1" applyAlignment="1">
      <alignment horizontal="right"/>
    </xf>
    <xf numFmtId="0" fontId="40" fillId="0" borderId="19" xfId="45" applyNumberFormat="1" applyFont="1" applyBorder="1" applyAlignment="1">
      <alignment horizontal="center" vertical="top" wrapText="1"/>
    </xf>
    <xf numFmtId="4" fontId="40" fillId="4" borderId="28" xfId="10" applyNumberFormat="1" applyFont="1" applyFill="1" applyBorder="1" applyAlignment="1">
      <alignment horizontal="right" vertical="top"/>
    </xf>
    <xf numFmtId="4" fontId="40" fillId="0" borderId="19" xfId="45" applyNumberFormat="1" applyFont="1" applyBorder="1" applyAlignment="1">
      <alignment horizontal="right" vertical="center" wrapText="1"/>
    </xf>
    <xf numFmtId="4" fontId="32" fillId="4" borderId="1" xfId="10" applyNumberFormat="1" applyFont="1" applyFill="1" applyAlignment="1">
      <alignment horizontal="right"/>
    </xf>
    <xf numFmtId="0" fontId="32" fillId="4" borderId="1" xfId="10" applyFont="1" applyFill="1" applyAlignment="1">
      <alignment horizontal="right"/>
    </xf>
    <xf numFmtId="0" fontId="39" fillId="0" borderId="19" xfId="10" applyFont="1" applyBorder="1" applyAlignment="1">
      <alignment horizontal="right" vertical="center" wrapText="1"/>
    </xf>
    <xf numFmtId="0" fontId="39" fillId="0" borderId="21" xfId="10" applyFont="1" applyBorder="1" applyAlignment="1">
      <alignment horizontal="right" vertical="center" wrapText="1"/>
    </xf>
    <xf numFmtId="4" fontId="53" fillId="5" borderId="28" xfId="19" applyNumberFormat="1" applyFont="1" applyFill="1" applyBorder="1" applyAlignment="1">
      <alignment horizontal="right" vertical="top" wrapText="1"/>
    </xf>
    <xf numFmtId="4" fontId="42" fillId="0" borderId="28" xfId="19" applyNumberFormat="1" applyFont="1" applyFill="1" applyBorder="1" applyAlignment="1">
      <alignment horizontal="right" vertical="top" wrapText="1"/>
    </xf>
    <xf numFmtId="0" fontId="42" fillId="5" borderId="28" xfId="19" applyFont="1" applyFill="1" applyBorder="1" applyAlignment="1">
      <alignment horizontal="right" vertical="top" wrapText="1"/>
    </xf>
    <xf numFmtId="4" fontId="46" fillId="6" borderId="28" xfId="1" applyNumberFormat="1" applyFont="1" applyFill="1" applyBorder="1" applyAlignment="1">
      <alignment horizontal="right" vertical="top" wrapText="1"/>
    </xf>
    <xf numFmtId="0" fontId="42" fillId="0" borderId="28" xfId="19" applyFont="1" applyFill="1" applyBorder="1" applyAlignment="1">
      <alignment horizontal="right" vertical="top" wrapText="1"/>
    </xf>
    <xf numFmtId="43" fontId="42" fillId="0" borderId="28" xfId="19" applyNumberFormat="1" applyFont="1" applyFill="1" applyBorder="1" applyAlignment="1">
      <alignment horizontal="right" vertical="top" wrapText="1"/>
    </xf>
    <xf numFmtId="4" fontId="40" fillId="4" borderId="19" xfId="45" applyNumberFormat="1" applyFont="1" applyFill="1" applyBorder="1" applyAlignment="1">
      <alignment horizontal="right" vertical="center" wrapText="1"/>
    </xf>
    <xf numFmtId="4" fontId="32" fillId="5" borderId="28" xfId="10" applyNumberFormat="1" applyFont="1" applyFill="1" applyBorder="1" applyAlignment="1">
      <alignment horizontal="right" vertical="top"/>
    </xf>
    <xf numFmtId="4" fontId="32" fillId="6" borderId="28" xfId="10" applyNumberFormat="1" applyFont="1" applyFill="1" applyBorder="1" applyAlignment="1">
      <alignment horizontal="right" vertical="top"/>
    </xf>
    <xf numFmtId="4" fontId="46" fillId="6" borderId="28" xfId="10" applyNumberFormat="1" applyFont="1" applyFill="1" applyBorder="1" applyAlignment="1">
      <alignment horizontal="right" vertical="top"/>
    </xf>
    <xf numFmtId="4" fontId="32" fillId="0" borderId="1" xfId="10" applyNumberFormat="1" applyFont="1" applyAlignment="1">
      <alignment horizontal="right"/>
    </xf>
    <xf numFmtId="0" fontId="32" fillId="0" borderId="1" xfId="10" applyFont="1" applyAlignment="1">
      <alignment horizontal="right"/>
    </xf>
    <xf numFmtId="0" fontId="35" fillId="0" borderId="28" xfId="10" applyFont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top" wrapText="1"/>
    </xf>
    <xf numFmtId="0" fontId="41" fillId="5" borderId="19" xfId="2" applyFont="1" applyFill="1" applyBorder="1" applyAlignment="1" applyProtection="1">
      <alignment horizontal="center" vertical="top" wrapText="1"/>
      <protection locked="0"/>
    </xf>
    <xf numFmtId="0" fontId="35" fillId="0" borderId="28" xfId="10" applyFont="1" applyBorder="1" applyAlignment="1">
      <alignment horizontal="right" vertical="center"/>
    </xf>
    <xf numFmtId="4" fontId="35" fillId="0" borderId="1" xfId="10" applyNumberFormat="1" applyFont="1" applyAlignment="1">
      <alignment horizontal="right" vertical="center"/>
    </xf>
    <xf numFmtId="0" fontId="35" fillId="5" borderId="1" xfId="10" applyFont="1" applyFill="1" applyAlignment="1">
      <alignment horizontal="right" vertical="center"/>
    </xf>
    <xf numFmtId="4" fontId="35" fillId="5" borderId="1" xfId="10" applyNumberFormat="1" applyFont="1" applyFill="1" applyAlignment="1">
      <alignment horizontal="right" vertical="center"/>
    </xf>
    <xf numFmtId="0" fontId="32" fillId="5" borderId="1" xfId="10" applyFont="1" applyFill="1"/>
    <xf numFmtId="0" fontId="35" fillId="5" borderId="1" xfId="10" applyFont="1" applyFill="1" applyAlignment="1">
      <alignment horizontal="center" vertical="center"/>
    </xf>
    <xf numFmtId="0" fontId="39" fillId="0" borderId="1" xfId="10" applyFont="1" applyAlignment="1">
      <alignment horizontal="left" vertical="center"/>
    </xf>
    <xf numFmtId="49" fontId="55" fillId="0" borderId="28" xfId="57" applyNumberFormat="1" applyFont="1" applyBorder="1" applyAlignment="1">
      <alignment horizontal="left" vertical="center" wrapText="1"/>
    </xf>
    <xf numFmtId="0" fontId="54" fillId="0" borderId="28" xfId="57" applyFont="1" applyBorder="1" applyAlignment="1">
      <alignment horizontal="center" vertical="center" wrapText="1"/>
    </xf>
    <xf numFmtId="49" fontId="54" fillId="0" borderId="28" xfId="57" applyNumberFormat="1" applyFont="1" applyBorder="1" applyAlignment="1">
      <alignment horizontal="center" vertical="center" wrapText="1"/>
    </xf>
    <xf numFmtId="49" fontId="55" fillId="0" borderId="28" xfId="57" applyNumberFormat="1" applyFont="1" applyBorder="1" applyAlignment="1">
      <alignment horizontal="center" vertical="center" wrapText="1"/>
    </xf>
    <xf numFmtId="0" fontId="55" fillId="0" borderId="28" xfId="57" applyFont="1" applyBorder="1" applyAlignment="1">
      <alignment horizontal="center" vertical="center" wrapText="1"/>
    </xf>
    <xf numFmtId="0" fontId="35" fillId="6" borderId="28" xfId="10" applyFont="1" applyFill="1" applyBorder="1" applyAlignment="1">
      <alignment horizontal="right" vertical="center"/>
    </xf>
    <xf numFmtId="0" fontId="39" fillId="6" borderId="28" xfId="10" applyFont="1" applyFill="1" applyBorder="1" applyAlignment="1">
      <alignment horizontal="left" vertical="center"/>
    </xf>
    <xf numFmtId="4" fontId="35" fillId="6" borderId="28" xfId="10" applyNumberFormat="1" applyFont="1" applyFill="1" applyBorder="1" applyAlignment="1">
      <alignment horizontal="right" vertical="center"/>
    </xf>
    <xf numFmtId="0" fontId="32" fillId="6" borderId="28" xfId="10" applyFont="1" applyFill="1" applyBorder="1"/>
    <xf numFmtId="0" fontId="39" fillId="0" borderId="28" xfId="10" applyFont="1" applyBorder="1" applyAlignment="1">
      <alignment horizontal="left" vertical="center" wrapText="1"/>
    </xf>
    <xf numFmtId="0" fontId="39" fillId="0" borderId="28" xfId="10" applyFont="1" applyBorder="1" applyAlignment="1">
      <alignment horizontal="center" vertical="center"/>
    </xf>
    <xf numFmtId="4" fontId="35" fillId="0" borderId="28" xfId="10" applyNumberFormat="1" applyFont="1" applyBorder="1" applyAlignment="1">
      <alignment horizontal="right" vertical="center"/>
    </xf>
    <xf numFmtId="0" fontId="32" fillId="0" borderId="28" xfId="10" applyFont="1" applyBorder="1"/>
    <xf numFmtId="0" fontId="40" fillId="0" borderId="28" xfId="2" applyFont="1" applyBorder="1" applyAlignment="1" applyProtection="1">
      <alignment horizontal="center" vertical="center" wrapText="1"/>
      <protection locked="0"/>
    </xf>
    <xf numFmtId="49" fontId="31" fillId="6" borderId="22" xfId="1" applyNumberFormat="1" applyFill="1" applyBorder="1" applyAlignment="1">
      <alignment horizontal="center" vertical="top" wrapText="1"/>
    </xf>
    <xf numFmtId="0" fontId="31" fillId="6" borderId="21" xfId="1" applyFill="1" applyBorder="1" applyAlignment="1">
      <alignment horizontal="justify" vertical="top" wrapText="1"/>
    </xf>
    <xf numFmtId="0" fontId="31" fillId="6" borderId="28" xfId="1" applyFill="1" applyBorder="1" applyAlignment="1">
      <alignment horizontal="justify" vertical="top" wrapText="1"/>
    </xf>
    <xf numFmtId="0" fontId="31" fillId="6" borderId="21" xfId="1" applyFill="1" applyBorder="1" applyAlignment="1">
      <alignment horizontal="center" vertical="top" wrapText="1"/>
    </xf>
    <xf numFmtId="0" fontId="31" fillId="6" borderId="28" xfId="1" applyFill="1" applyBorder="1" applyAlignment="1">
      <alignment horizontal="center" vertical="top" wrapText="1"/>
    </xf>
    <xf numFmtId="0" fontId="31" fillId="6" borderId="28" xfId="1" applyNumberFormat="1" applyFill="1" applyBorder="1" applyAlignment="1" applyProtection="1">
      <alignment horizontal="center" vertical="top" wrapText="1"/>
      <protection locked="0"/>
    </xf>
    <xf numFmtId="4" fontId="31" fillId="6" borderId="19" xfId="1" applyNumberFormat="1" applyFill="1" applyBorder="1" applyAlignment="1">
      <alignment horizontal="right" vertical="center" wrapText="1"/>
    </xf>
    <xf numFmtId="0" fontId="31" fillId="5" borderId="1" xfId="1" applyFill="1" applyAlignment="1">
      <alignment vertical="top"/>
    </xf>
    <xf numFmtId="0" fontId="9" fillId="4" borderId="28" xfId="83" applyFont="1" applyFill="1" applyBorder="1" applyAlignment="1">
      <alignment horizontal="left" vertical="top" wrapText="1"/>
    </xf>
    <xf numFmtId="0" fontId="9" fillId="4" borderId="28" xfId="83" applyFont="1" applyFill="1" applyBorder="1" applyAlignment="1">
      <alignment vertical="top" wrapText="1"/>
    </xf>
    <xf numFmtId="1" fontId="9" fillId="4" borderId="28" xfId="83" applyNumberFormat="1" applyFont="1" applyFill="1" applyBorder="1" applyAlignment="1">
      <alignment horizontal="center" vertical="top"/>
    </xf>
    <xf numFmtId="0" fontId="9" fillId="4" borderId="28" xfId="83" applyFont="1" applyFill="1" applyBorder="1" applyAlignment="1">
      <alignment horizontal="center" vertical="top"/>
    </xf>
    <xf numFmtId="0" fontId="11" fillId="4" borderId="28" xfId="64" applyFont="1" applyFill="1" applyBorder="1" applyAlignment="1" applyProtection="1">
      <alignment horizontal="center" vertical="center" wrapText="1"/>
    </xf>
    <xf numFmtId="0" fontId="9" fillId="4" borderId="28" xfId="64" applyFont="1" applyFill="1" applyBorder="1" applyAlignment="1" applyProtection="1">
      <alignment horizontal="center" vertical="center" wrapText="1"/>
    </xf>
    <xf numFmtId="49" fontId="9" fillId="4" borderId="28" xfId="83" applyNumberFormat="1" applyFont="1" applyFill="1" applyBorder="1" applyAlignment="1">
      <alignment horizontal="left" vertical="top" wrapText="1"/>
    </xf>
    <xf numFmtId="49" fontId="9" fillId="4" borderId="28" xfId="83" applyNumberFormat="1" applyFont="1" applyFill="1" applyBorder="1" applyAlignment="1">
      <alignment horizontal="left" vertical="top"/>
    </xf>
    <xf numFmtId="0" fontId="35" fillId="5" borderId="28" xfId="10" applyFont="1" applyFill="1" applyBorder="1" applyAlignment="1">
      <alignment horizontal="right" vertical="center"/>
    </xf>
    <xf numFmtId="0" fontId="35" fillId="5" borderId="28" xfId="10" applyFont="1" applyFill="1" applyBorder="1" applyAlignment="1">
      <alignment horizontal="left" vertical="center"/>
    </xf>
    <xf numFmtId="4" fontId="35" fillId="5" borderId="28" xfId="10" applyNumberFormat="1" applyFont="1" applyFill="1" applyBorder="1" applyAlignment="1">
      <alignment horizontal="right" vertical="center"/>
    </xf>
    <xf numFmtId="0" fontId="46" fillId="5" borderId="28" xfId="10" applyFont="1" applyFill="1" applyBorder="1"/>
    <xf numFmtId="0" fontId="33" fillId="0" borderId="16" xfId="10" applyFont="1" applyBorder="1" applyAlignment="1">
      <alignment horizontal="center" vertical="top"/>
    </xf>
    <xf numFmtId="0" fontId="35" fillId="0" borderId="22" xfId="10" applyFont="1" applyBorder="1" applyAlignment="1">
      <alignment vertical="top" wrapText="1"/>
    </xf>
    <xf numFmtId="0" fontId="35" fillId="0" borderId="26" xfId="10" applyFont="1" applyBorder="1" applyAlignment="1">
      <alignment vertical="top" wrapText="1"/>
    </xf>
    <xf numFmtId="0" fontId="35" fillId="0" borderId="27" xfId="10" applyFont="1" applyBorder="1" applyAlignment="1">
      <alignment vertical="top" wrapText="1"/>
    </xf>
    <xf numFmtId="0" fontId="32" fillId="4" borderId="1" xfId="10" applyFont="1" applyFill="1" applyAlignment="1">
      <alignment horizontal="center"/>
    </xf>
    <xf numFmtId="0" fontId="35" fillId="0" borderId="1" xfId="10" applyFont="1" applyAlignment="1">
      <alignment horizontal="center" vertical="center"/>
    </xf>
    <xf numFmtId="0" fontId="35" fillId="0" borderId="26" xfId="10" applyFont="1" applyBorder="1" applyAlignment="1">
      <alignment horizontal="center" vertical="top" wrapText="1"/>
    </xf>
    <xf numFmtId="0" fontId="43" fillId="0" borderId="22" xfId="0" applyFont="1" applyBorder="1" applyAlignment="1">
      <alignment horizontal="center" vertical="top" wrapText="1"/>
    </xf>
    <xf numFmtId="0" fontId="44" fillId="5" borderId="19" xfId="0" applyFont="1" applyFill="1" applyBorder="1" applyAlignment="1">
      <alignment horizontal="center" vertical="top" wrapText="1"/>
    </xf>
    <xf numFmtId="0" fontId="35" fillId="6" borderId="28" xfId="10" applyFont="1" applyFill="1" applyBorder="1" applyAlignment="1">
      <alignment horizontal="center" vertical="center"/>
    </xf>
    <xf numFmtId="0" fontId="35" fillId="5" borderId="28" xfId="10" applyFont="1" applyFill="1" applyBorder="1" applyAlignment="1">
      <alignment horizontal="center" vertical="center"/>
    </xf>
    <xf numFmtId="0" fontId="48" fillId="5" borderId="28" xfId="0" applyFont="1" applyFill="1" applyBorder="1" applyAlignment="1">
      <alignment horizontal="center" vertical="top" wrapText="1"/>
    </xf>
    <xf numFmtId="0" fontId="40" fillId="5" borderId="27" xfId="2" applyFont="1" applyFill="1" applyBorder="1" applyAlignment="1" applyProtection="1">
      <alignment horizontal="center" vertical="top" wrapText="1"/>
      <protection locked="0"/>
    </xf>
    <xf numFmtId="4" fontId="47" fillId="5" borderId="28" xfId="10" applyNumberFormat="1" applyFont="1" applyFill="1" applyBorder="1" applyAlignment="1">
      <alignment horizontal="right" vertical="top"/>
    </xf>
    <xf numFmtId="0" fontId="41" fillId="5" borderId="21" xfId="2" applyFont="1" applyFill="1" applyBorder="1" applyAlignment="1" applyProtection="1">
      <alignment horizontal="center" vertical="center" wrapText="1"/>
      <protection locked="0"/>
    </xf>
    <xf numFmtId="4" fontId="35" fillId="0" borderId="9" xfId="10" applyNumberFormat="1" applyFont="1" applyBorder="1" applyAlignment="1">
      <alignment horizontal="center" vertical="center" wrapText="1"/>
    </xf>
    <xf numFmtId="0" fontId="41" fillId="0" borderId="28" xfId="2" applyFont="1" applyBorder="1" applyAlignment="1" applyProtection="1">
      <alignment horizontal="left" vertical="center" wrapText="1"/>
      <protection locked="0"/>
    </xf>
    <xf numFmtId="164" fontId="9" fillId="0" borderId="1" xfId="8" applyFont="1" applyFill="1" applyAlignment="1">
      <alignment horizontal="left"/>
    </xf>
    <xf numFmtId="49" fontId="9" fillId="0" borderId="9" xfId="5" applyNumberFormat="1" applyFont="1" applyBorder="1" applyAlignment="1">
      <alignment horizontal="center" vertical="center" wrapText="1"/>
    </xf>
    <xf numFmtId="49" fontId="9" fillId="4" borderId="9" xfId="5" applyNumberFormat="1" applyFont="1" applyFill="1" applyBorder="1" applyAlignment="1">
      <alignment horizontal="center" vertical="center"/>
    </xf>
    <xf numFmtId="0" fontId="9" fillId="0" borderId="9" xfId="5" applyFont="1" applyBorder="1" applyAlignment="1">
      <alignment horizontal="center" vertical="center" wrapText="1"/>
    </xf>
    <xf numFmtId="0" fontId="9" fillId="4" borderId="9" xfId="5" applyFont="1" applyFill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/>
    </xf>
    <xf numFmtId="0" fontId="9" fillId="0" borderId="12" xfId="5" applyFont="1" applyBorder="1" applyAlignment="1">
      <alignment horizontal="center" vertical="center"/>
    </xf>
    <xf numFmtId="165" fontId="9" fillId="0" borderId="13" xfId="6" applyNumberFormat="1" applyFont="1" applyBorder="1" applyAlignment="1">
      <alignment horizontal="center" vertical="center" wrapText="1"/>
    </xf>
    <xf numFmtId="165" fontId="9" fillId="4" borderId="14" xfId="6" applyNumberFormat="1" applyFont="1" applyFill="1" applyBorder="1" applyAlignment="1">
      <alignment horizontal="center" vertical="center" wrapText="1"/>
    </xf>
    <xf numFmtId="49" fontId="9" fillId="4" borderId="15" xfId="5" applyNumberFormat="1" applyFont="1" applyFill="1" applyBorder="1" applyAlignment="1">
      <alignment horizontal="center" vertical="top" wrapText="1"/>
    </xf>
    <xf numFmtId="49" fontId="9" fillId="4" borderId="16" xfId="5" applyNumberFormat="1" applyFont="1" applyFill="1" applyBorder="1" applyAlignment="1">
      <alignment horizontal="center" vertical="top" wrapText="1"/>
    </xf>
    <xf numFmtId="49" fontId="9" fillId="4" borderId="10" xfId="5" applyNumberFormat="1" applyFont="1" applyFill="1" applyBorder="1" applyAlignment="1">
      <alignment horizontal="center" vertical="top" wrapText="1"/>
    </xf>
    <xf numFmtId="0" fontId="9" fillId="4" borderId="15" xfId="2" applyFont="1" applyFill="1" applyBorder="1" applyAlignment="1">
      <alignment horizontal="left" vertical="top" wrapText="1"/>
    </xf>
    <xf numFmtId="0" fontId="9" fillId="4" borderId="16" xfId="2" applyFont="1" applyFill="1" applyBorder="1" applyAlignment="1">
      <alignment horizontal="left" vertical="top" wrapText="1"/>
    </xf>
    <xf numFmtId="0" fontId="9" fillId="4" borderId="10" xfId="2" applyFont="1" applyFill="1" applyBorder="1" applyAlignment="1">
      <alignment horizontal="left" vertical="top" wrapText="1"/>
    </xf>
    <xf numFmtId="16" fontId="13" fillId="4" borderId="17" xfId="2" applyNumberFormat="1" applyFont="1" applyFill="1" applyBorder="1" applyAlignment="1">
      <alignment horizontal="center" vertical="top"/>
    </xf>
    <xf numFmtId="49" fontId="9" fillId="0" borderId="1" xfId="2" applyNumberFormat="1" applyFont="1" applyAlignment="1">
      <alignment horizontal="left"/>
    </xf>
    <xf numFmtId="0" fontId="9" fillId="0" borderId="12" xfId="4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13" fillId="0" borderId="12" xfId="4" applyFont="1" applyBorder="1" applyAlignment="1">
      <alignment horizontal="left" vertical="center" wrapText="1"/>
    </xf>
    <xf numFmtId="0" fontId="9" fillId="0" borderId="1" xfId="4" applyFont="1" applyAlignment="1">
      <alignment horizontal="left" vertical="center" wrapText="1"/>
    </xf>
    <xf numFmtId="0" fontId="9" fillId="0" borderId="17" xfId="4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0" fontId="13" fillId="0" borderId="17" xfId="4" applyFont="1" applyBorder="1" applyAlignment="1">
      <alignment horizontal="left" vertical="center" wrapText="1"/>
    </xf>
    <xf numFmtId="49" fontId="9" fillId="0" borderId="1" xfId="2" applyNumberFormat="1" applyFont="1" applyAlignment="1">
      <alignment horizontal="right" vertical="center"/>
    </xf>
    <xf numFmtId="0" fontId="9" fillId="0" borderId="1" xfId="4" applyFont="1" applyAlignment="1">
      <alignment horizontal="center" vertical="center" wrapText="1"/>
    </xf>
    <xf numFmtId="0" fontId="13" fillId="0" borderId="1" xfId="4" applyFont="1" applyAlignment="1">
      <alignment horizontal="center" vertical="center" wrapText="1"/>
    </xf>
    <xf numFmtId="0" fontId="39" fillId="0" borderId="28" xfId="10" applyFont="1" applyBorder="1" applyAlignment="1">
      <alignment horizontal="center" vertical="top"/>
    </xf>
    <xf numFmtId="0" fontId="35" fillId="0" borderId="28" xfId="10" applyFont="1" applyBorder="1" applyAlignment="1">
      <alignment horizontal="right" vertical="center"/>
    </xf>
    <xf numFmtId="0" fontId="35" fillId="0" borderId="28" xfId="10" applyFont="1" applyBorder="1" applyAlignment="1">
      <alignment horizontal="right" vertical="top"/>
    </xf>
    <xf numFmtId="0" fontId="35" fillId="0" borderId="28" xfId="10" applyFont="1" applyBorder="1" applyAlignment="1">
      <alignment horizontal="center" vertical="top"/>
    </xf>
    <xf numFmtId="0" fontId="33" fillId="0" borderId="28" xfId="10" applyFont="1" applyBorder="1" applyAlignment="1">
      <alignment horizontal="center" vertical="top"/>
    </xf>
    <xf numFmtId="0" fontId="35" fillId="0" borderId="20" xfId="10" applyFont="1" applyBorder="1" applyAlignment="1">
      <alignment horizontal="right" vertical="center"/>
    </xf>
    <xf numFmtId="0" fontId="35" fillId="0" borderId="21" xfId="10" applyFont="1" applyBorder="1" applyAlignment="1">
      <alignment horizontal="right" vertical="center"/>
    </xf>
    <xf numFmtId="0" fontId="33" fillId="4" borderId="1" xfId="10" applyFont="1" applyFill="1" applyAlignment="1">
      <alignment horizontal="right" vertical="center"/>
    </xf>
    <xf numFmtId="0" fontId="34" fillId="4" borderId="1" xfId="10" applyFont="1" applyFill="1" applyAlignment="1">
      <alignment horizontal="center" wrapText="1"/>
    </xf>
    <xf numFmtId="0" fontId="33" fillId="0" borderId="24" xfId="10" applyFont="1" applyBorder="1" applyAlignment="1">
      <alignment horizontal="center" vertical="top"/>
    </xf>
    <xf numFmtId="0" fontId="33" fillId="0" borderId="16" xfId="10" applyFont="1" applyBorder="1" applyAlignment="1">
      <alignment horizontal="center" vertical="top"/>
    </xf>
    <xf numFmtId="0" fontId="32" fillId="0" borderId="1" xfId="10" applyFont="1" applyAlignment="1">
      <alignment horizontal="right" vertical="top"/>
    </xf>
    <xf numFmtId="0" fontId="36" fillId="0" borderId="1" xfId="46" applyFont="1" applyBorder="1" applyAlignment="1">
      <alignment horizontal="left" vertical="top" wrapText="1"/>
    </xf>
    <xf numFmtId="0" fontId="36" fillId="0" borderId="1" xfId="46" applyFont="1" applyBorder="1" applyAlignment="1">
      <alignment horizontal="center" vertical="top" wrapText="1"/>
    </xf>
    <xf numFmtId="0" fontId="32" fillId="0" borderId="1" xfId="47" applyFont="1" applyAlignment="1">
      <alignment horizontal="left" vertical="top" wrapText="1"/>
    </xf>
    <xf numFmtId="0" fontId="32" fillId="0" borderId="1" xfId="47" applyFont="1" applyAlignment="1">
      <alignment horizontal="center" vertical="top" wrapText="1"/>
    </xf>
    <xf numFmtId="0" fontId="39" fillId="0" borderId="1" xfId="10" applyFont="1" applyAlignment="1">
      <alignment horizontal="left" vertical="top" wrapText="1"/>
    </xf>
    <xf numFmtId="0" fontId="39" fillId="0" borderId="1" xfId="10" applyFont="1" applyAlignment="1">
      <alignment horizontal="center" vertical="top" wrapText="1"/>
    </xf>
  </cellXfs>
  <cellStyles count="106">
    <cellStyle name="Normal_MAIN" xfId="45"/>
    <cellStyle name="Normal_смета_к дог 45А_03_03_Азев с НДС" xfId="6"/>
    <cellStyle name="Гиперссылка" xfId="46" builtinId="8"/>
    <cellStyle name="Итоги" xfId="58"/>
    <cellStyle name="ЛокСмета" xfId="59"/>
    <cellStyle name="Обычный" xfId="0" builtinId="0"/>
    <cellStyle name="Обычный 10" xfId="18"/>
    <cellStyle name="Обычный 10 2" xfId="32"/>
    <cellStyle name="Обычный 10 2 2" xfId="61"/>
    <cellStyle name="Обычный 10 2_Спецификация" xfId="60"/>
    <cellStyle name="Обычный 10 6" xfId="22"/>
    <cellStyle name="Обычный 10_Спецификация" xfId="49"/>
    <cellStyle name="Обычный 11" xfId="3"/>
    <cellStyle name="Обычный 11 6" xfId="62"/>
    <cellStyle name="Обычный 12" xfId="20"/>
    <cellStyle name="Обычный 12 2" xfId="37"/>
    <cellStyle name="Обычный 12 3" xfId="44"/>
    <cellStyle name="Обычный 12 4" xfId="64"/>
    <cellStyle name="Обычный 12_Спецификация" xfId="63"/>
    <cellStyle name="Обычный 13" xfId="21"/>
    <cellStyle name="Обычный 13 2" xfId="33"/>
    <cellStyle name="Обычный 13 3" xfId="65"/>
    <cellStyle name="Обычный 13_12-02-01 ППОиТЗ" xfId="66"/>
    <cellStyle name="Обычный 14" xfId="25"/>
    <cellStyle name="Обычный 14 2" xfId="41"/>
    <cellStyle name="Обычный 14 3" xfId="38"/>
    <cellStyle name="Обычный 14_Спецификация" xfId="67"/>
    <cellStyle name="Обычный 15" xfId="7"/>
    <cellStyle name="Обычный 16" xfId="39"/>
    <cellStyle name="Обычный 17" xfId="26"/>
    <cellStyle name="Обычный 18" xfId="27"/>
    <cellStyle name="Обычный 19" xfId="29"/>
    <cellStyle name="Обычный 2" xfId="2"/>
    <cellStyle name="Обычный 2 2" xfId="19"/>
    <cellStyle name="Обычный 2 2 2" xfId="5"/>
    <cellStyle name="Обычный 2 2 2 2" xfId="13"/>
    <cellStyle name="Обычный 2 2 2_12-02-01 ППОиТЗ" xfId="68"/>
    <cellStyle name="Обычный 2 2 3" xfId="23"/>
    <cellStyle name="Обычный 2 2 3 2" xfId="36"/>
    <cellStyle name="Обычный 2 2 3 2 2" xfId="70"/>
    <cellStyle name="Обычный 2 2 3 2_Спецификация" xfId="69"/>
    <cellStyle name="Обычный 2 2 3 3" xfId="71"/>
    <cellStyle name="Обычный 2 2 3 4" xfId="72"/>
    <cellStyle name="Обычный 2 2 3_12-02-01 ППОиТЗ" xfId="73"/>
    <cellStyle name="Обычный 2 2 4" xfId="74"/>
    <cellStyle name="Обычный 2 2 5" xfId="75"/>
    <cellStyle name="Обычный 2 2_12-02-01 ППОиТЗ" xfId="76"/>
    <cellStyle name="Обычный 2 2_Спецификация" xfId="50"/>
    <cellStyle name="Обычный 2 3" xfId="51"/>
    <cellStyle name="Обычный 2_12-02-01 ППОиТЗ" xfId="77"/>
    <cellStyle name="Обычный 20" xfId="42"/>
    <cellStyle name="Обычный 21" xfId="43"/>
    <cellStyle name="Обычный 24 2" xfId="52"/>
    <cellStyle name="Обычный 25" xfId="53"/>
    <cellStyle name="Обычный 25 9" xfId="78"/>
    <cellStyle name="Обычный 25_12-02-01 ППОиТЗ" xfId="79"/>
    <cellStyle name="Обычный 27 2" xfId="80"/>
    <cellStyle name="Обычный 3" xfId="10"/>
    <cellStyle name="Обычный 3 2" xfId="81"/>
    <cellStyle name="Обычный 3 2 2" xfId="82"/>
    <cellStyle name="Обычный 3 3" xfId="54"/>
    <cellStyle name="Обычный 3 4" xfId="83"/>
    <cellStyle name="Обычный 3_12-02-01 ППОиТЗ" xfId="84"/>
    <cellStyle name="Обычный 35" xfId="85"/>
    <cellStyle name="Обычный 4" xfId="9"/>
    <cellStyle name="Обычный 4 2" xfId="12"/>
    <cellStyle name="Обычный 4 3" xfId="34"/>
    <cellStyle name="Обычный 4 4" xfId="28"/>
    <cellStyle name="Обычный 4_12-02-01 ППОиТЗ" xfId="86"/>
    <cellStyle name="Обычный 5" xfId="11"/>
    <cellStyle name="Обычный 5 2" xfId="35"/>
    <cellStyle name="Обычный 5 2 2" xfId="88"/>
    <cellStyle name="Обычный 5 2_Спецификация" xfId="87"/>
    <cellStyle name="Обычный 5 3" xfId="30"/>
    <cellStyle name="Обычный 5_12-02-01 ППОиТЗ" xfId="89"/>
    <cellStyle name="Обычный 6" xfId="14"/>
    <cellStyle name="Обычный 7" xfId="15"/>
    <cellStyle name="Обычный 7 2" xfId="24"/>
    <cellStyle name="Обычный 7 3" xfId="90"/>
    <cellStyle name="Обычный 7 4" xfId="91"/>
    <cellStyle name="Обычный 7_12-02-01 ППОиТЗ" xfId="92"/>
    <cellStyle name="Обычный 8" xfId="16"/>
    <cellStyle name="Обычный 8 2" xfId="93"/>
    <cellStyle name="Обычный 9" xfId="17"/>
    <cellStyle name="Обычный 9 2" xfId="40"/>
    <cellStyle name="Обычный 9 3" xfId="31"/>
    <cellStyle name="Обычный 9_Спецификация" xfId="94"/>
    <cellStyle name="Обычный_Спецификация" xfId="47"/>
    <cellStyle name="Обычный_Спецификация_1" xfId="48"/>
    <cellStyle name="Обычный_Спецификация_2" xfId="55"/>
    <cellStyle name="Обычный_Спецификация_3" xfId="57"/>
    <cellStyle name="ПИР" xfId="95"/>
    <cellStyle name="ПИР 2" xfId="96"/>
    <cellStyle name="ПИР_12-02-01 ППОиТЗ" xfId="97"/>
    <cellStyle name="Стиль 1 2" xfId="4"/>
    <cellStyle name="Титул" xfId="98"/>
    <cellStyle name="УровеньСтрок_1" xfId="1" builtinId="1" iLevel="0"/>
    <cellStyle name="УровеньСтрок_1_Спецификация" xfId="56"/>
    <cellStyle name="Финансовый 2" xfId="8"/>
    <cellStyle name="Финансовый 2 2" xfId="99"/>
    <cellStyle name="Финансовый 2 4" xfId="100"/>
    <cellStyle name="Финансовый 2_12-02-01 ППОиТЗ" xfId="101"/>
    <cellStyle name="Финансовый 3" xfId="102"/>
    <cellStyle name="Финансовый 4" xfId="103"/>
    <cellStyle name="Финансовый 5" xfId="104"/>
    <cellStyle name="Хвост" xfId="10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ZuevaVM\LOCALS~1\Temp\Rar$DI01.312\&#1046;&#1080;&#1043;&#1069;&#1057;-&#1050;&#1040;&#1057;&#1059;&#1058;&#1055;2010_&#1057;&#1052;&#1057;_&#1056;&#1072;&#1089;&#1095;&#1077;&#1090;_201004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1_&#1055;&#1088;&#1086;&#1077;&#1082;&#1090;&#1099;\03_&#1050;&#1072;&#1084;&#1089;&#1082;&#1072;&#1103;_&#1043;&#1069;&#1057;\&#1047;&#1072;&#1084;&#1077;&#1085;&#1072;_&#1079;&#1072;&#1097;&#1080;&#1090;_&#1042;&#1051;_&#1042;&#1083;&#1072;&#1076;&#1080;&#1084;&#1080;&#1088;&#1089;&#1082;&#1072;&#1103;-2\!new_&#1050;&#1072;&#1084;&#1043;&#1069;&#1057;_&#1042;&#1083;&#1072;&#1076;&#1080;&#1084;&#1080;&#1088;&#1089;&#1082;&#1072;&#1103;2_&#1057;&#1052;&#1057;_&#1056;&#1072;&#1089;&#1095;&#1077;&#1090;_2108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График выполнения"/>
      <sheetName val="График оплаты"/>
      <sheetName val="Календ план дог"/>
      <sheetName val="Расчет работы"/>
      <sheetName val="Проект Расчет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G2">
            <v>6300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Календарный план дог"/>
      <sheetName val="СМР"/>
      <sheetName val="Поставка"/>
      <sheetName val="Расче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H13">
            <v>46.5</v>
          </cell>
        </row>
      </sheetData>
      <sheetData sheetId="5" refreshError="1">
        <row r="2">
          <cell r="G2">
            <v>6300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reestr.digital.gov.ru/reestr/" TargetMode="External"/><Relationship Id="rId2" Type="http://schemas.openxmlformats.org/officeDocument/2006/relationships/hyperlink" Target="https://gisp.gov.ru/pp719v2/pub/prod/rep/" TargetMode="External"/><Relationship Id="rId1" Type="http://schemas.openxmlformats.org/officeDocument/2006/relationships/hyperlink" Target="https://gisp.gov.ru/pp719v2/pub/prod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36"/>
  <sheetViews>
    <sheetView view="pageBreakPreview" topLeftCell="A4" zoomScale="115" zoomScaleNormal="110" zoomScaleSheetLayoutView="115" workbookViewId="0">
      <selection activeCell="A34" sqref="A34:D34"/>
    </sheetView>
  </sheetViews>
  <sheetFormatPr defaultColWidth="8.7265625" defaultRowHeight="13"/>
  <cols>
    <col min="1" max="1" width="4.7265625" style="21" customWidth="1"/>
    <col min="2" max="2" width="39.7265625" style="21" customWidth="1"/>
    <col min="3" max="3" width="6.453125" style="21" customWidth="1"/>
    <col min="4" max="4" width="25.1796875" style="70" customWidth="1"/>
    <col min="5" max="5" width="10.7265625" style="71" customWidth="1"/>
    <col min="6" max="6" width="12" style="72" customWidth="1"/>
    <col min="7" max="7" width="15.81640625" style="72" customWidth="1"/>
    <col min="8" max="8" width="12.453125" style="25" customWidth="1"/>
    <col min="9" max="9" width="11.81640625" style="21" bestFit="1" customWidth="1"/>
    <col min="10" max="11" width="8.7265625" style="21"/>
    <col min="12" max="12" width="18" style="21" customWidth="1"/>
    <col min="13" max="16384" width="8.7265625" style="21"/>
  </cols>
  <sheetData>
    <row r="1" spans="1:15">
      <c r="A1" s="362" t="s">
        <v>42</v>
      </c>
      <c r="B1" s="362"/>
      <c r="C1" s="362"/>
      <c r="D1" s="362"/>
      <c r="E1" s="362"/>
      <c r="F1" s="362"/>
      <c r="G1" s="362"/>
      <c r="H1" s="20"/>
      <c r="I1" s="20"/>
      <c r="J1" s="20"/>
      <c r="K1" s="20"/>
      <c r="L1" s="20"/>
      <c r="M1" s="20"/>
      <c r="N1" s="20"/>
    </row>
    <row r="2" spans="1:15" ht="9.65" customHeight="1">
      <c r="A2" s="362"/>
      <c r="B2" s="362"/>
      <c r="C2" s="362"/>
      <c r="D2" s="362"/>
      <c r="E2" s="362"/>
      <c r="F2" s="362"/>
      <c r="G2" s="362"/>
      <c r="H2" s="20"/>
      <c r="I2" s="20"/>
      <c r="J2" s="20"/>
      <c r="K2" s="20"/>
      <c r="L2" s="20"/>
      <c r="M2" s="20"/>
      <c r="N2" s="20"/>
    </row>
    <row r="3" spans="1:15">
      <c r="A3" s="22"/>
      <c r="B3" s="363" t="s">
        <v>40</v>
      </c>
      <c r="C3" s="363"/>
      <c r="D3" s="363"/>
      <c r="E3" s="363"/>
      <c r="F3" s="363"/>
      <c r="G3" s="23"/>
      <c r="H3" s="20"/>
      <c r="I3" s="20"/>
      <c r="J3" s="20"/>
      <c r="K3" s="20"/>
      <c r="L3" s="20"/>
      <c r="M3" s="20"/>
      <c r="N3" s="20"/>
    </row>
    <row r="4" spans="1:15">
      <c r="A4" s="22"/>
      <c r="B4" s="364" t="s">
        <v>59</v>
      </c>
      <c r="C4" s="364"/>
      <c r="D4" s="364"/>
      <c r="E4" s="364"/>
      <c r="F4" s="364"/>
      <c r="G4" s="24"/>
    </row>
    <row r="5" spans="1:15">
      <c r="A5" s="22"/>
      <c r="B5" s="364"/>
      <c r="C5" s="364"/>
      <c r="D5" s="364"/>
      <c r="E5" s="364"/>
      <c r="F5" s="364"/>
      <c r="G5" s="24"/>
      <c r="M5" s="21" t="s">
        <v>61</v>
      </c>
    </row>
    <row r="6" spans="1:15" ht="42.65" customHeight="1">
      <c r="A6" s="359" t="s">
        <v>28</v>
      </c>
      <c r="B6" s="360"/>
      <c r="C6" s="361" t="s">
        <v>75</v>
      </c>
      <c r="D6" s="361"/>
      <c r="E6" s="361"/>
      <c r="F6" s="361"/>
      <c r="G6" s="361"/>
      <c r="J6" s="21" t="str">
        <f>D14</f>
        <v>Руководитель проекта</v>
      </c>
      <c r="M6" s="81" t="e">
        <f>E14+'12-02'!E14+#REF!+#REF!</f>
        <v>#REF!</v>
      </c>
      <c r="O6" s="21" t="s">
        <v>73</v>
      </c>
    </row>
    <row r="7" spans="1:15" ht="24" customHeight="1">
      <c r="A7" s="355" t="s">
        <v>29</v>
      </c>
      <c r="B7" s="356"/>
      <c r="C7" s="357" t="s">
        <v>27</v>
      </c>
      <c r="D7" s="357"/>
      <c r="E7" s="357"/>
      <c r="F7" s="357"/>
      <c r="G7" s="357"/>
      <c r="J7" s="21" t="str">
        <f t="shared" ref="J7:J15" si="0">D15</f>
        <v>Главный инженер проекта</v>
      </c>
      <c r="M7" s="81" t="e">
        <f>E15+'12-02'!E15+#REF!+#REF!+#REF!+#REF!+#REF!+#REF!+#REF!</f>
        <v>#REF!</v>
      </c>
      <c r="O7" s="21" t="s">
        <v>67</v>
      </c>
    </row>
    <row r="8" spans="1:15" ht="17.5" customHeight="1">
      <c r="A8" s="355" t="s">
        <v>30</v>
      </c>
      <c r="B8" s="356"/>
      <c r="C8" s="357"/>
      <c r="D8" s="357"/>
      <c r="E8" s="357"/>
      <c r="F8" s="357"/>
      <c r="G8" s="357"/>
      <c r="J8" s="21" t="str">
        <f t="shared" si="0"/>
        <v>Начальник отдела СЗИ</v>
      </c>
      <c r="M8" s="81" t="e">
        <f>E16+'12-02'!E16+#REF!+#REF!+#REF!+#REF!+#REF!+#REF!+#REF!+#REF!+#REF!+#REF!</f>
        <v>#REF!</v>
      </c>
      <c r="O8" s="21" t="s">
        <v>66</v>
      </c>
    </row>
    <row r="9" spans="1:15" ht="12.65" customHeight="1">
      <c r="A9" s="358"/>
      <c r="B9" s="1"/>
      <c r="C9" s="358"/>
      <c r="D9" s="358"/>
      <c r="E9" s="358"/>
      <c r="F9" s="358"/>
      <c r="G9" s="358"/>
      <c r="J9" s="21" t="str">
        <f t="shared" si="0"/>
        <v>Начальник УЭСПД</v>
      </c>
      <c r="M9" s="81" t="e">
        <f>E17+'12-02'!E17+#REF!+#REF!+#REF!+#REF!+#REF!+#REF!+#REF!</f>
        <v>#REF!</v>
      </c>
      <c r="O9" s="21" t="s">
        <v>65</v>
      </c>
    </row>
    <row r="10" spans="1:15" ht="13.4" customHeight="1">
      <c r="A10" s="26" t="s">
        <v>31</v>
      </c>
      <c r="B10" s="27"/>
      <c r="C10" s="27"/>
      <c r="D10" s="28"/>
      <c r="E10" s="29"/>
      <c r="F10" s="30"/>
      <c r="G10" s="31" t="s">
        <v>32</v>
      </c>
      <c r="J10" s="21" t="str">
        <f t="shared" si="0"/>
        <v>Главный эксперт ОСЗИ</v>
      </c>
      <c r="M10" s="81" t="e">
        <f>E18+'12-02'!E18+#REF!+#REF!+#REF!+#REF!</f>
        <v>#REF!</v>
      </c>
      <c r="O10" s="21" t="s">
        <v>64</v>
      </c>
    </row>
    <row r="11" spans="1:15" s="33" customFormat="1">
      <c r="A11" s="339" t="s">
        <v>0</v>
      </c>
      <c r="B11" s="341" t="s">
        <v>1</v>
      </c>
      <c r="C11" s="343" t="s">
        <v>2</v>
      </c>
      <c r="D11" s="344"/>
      <c r="E11" s="345" t="s">
        <v>33</v>
      </c>
      <c r="F11" s="341" t="s">
        <v>34</v>
      </c>
      <c r="G11" s="341" t="s">
        <v>35</v>
      </c>
      <c r="H11" s="32"/>
      <c r="J11" s="21" t="str">
        <f t="shared" si="0"/>
        <v>Главный эксперт УЭСПД</v>
      </c>
      <c r="M11" s="81" t="e">
        <f>E19+'12-02'!E19+#REF!+#REF!+#REF!+#REF!+#REF!+#REF!</f>
        <v>#REF!</v>
      </c>
      <c r="O11" s="21" t="s">
        <v>68</v>
      </c>
    </row>
    <row r="12" spans="1:15" ht="26">
      <c r="A12" s="340"/>
      <c r="B12" s="342"/>
      <c r="C12" s="77" t="s">
        <v>36</v>
      </c>
      <c r="D12" s="34" t="s">
        <v>3</v>
      </c>
      <c r="E12" s="346"/>
      <c r="F12" s="342"/>
      <c r="G12" s="342"/>
      <c r="J12" s="21" t="str">
        <f t="shared" si="0"/>
        <v xml:space="preserve">Ведущий эксперт </v>
      </c>
      <c r="M12" s="81" t="e">
        <f>E20+'12-02'!E20+#REF!+#REF!+#REF!+#REF!</f>
        <v>#REF!</v>
      </c>
      <c r="O12" s="21" t="s">
        <v>70</v>
      </c>
    </row>
    <row r="13" spans="1:15">
      <c r="A13" s="35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J13" s="21" t="str">
        <f t="shared" si="0"/>
        <v>Ведущий эксперт ОСЗИ</v>
      </c>
      <c r="M13" s="81" t="e">
        <f>E21+'12-02'!E21+#REF!+#REF!+#REF!</f>
        <v>#REF!</v>
      </c>
      <c r="O13" s="21" t="s">
        <v>69</v>
      </c>
    </row>
    <row r="14" spans="1:15" ht="20.25" customHeight="1">
      <c r="A14" s="347" t="s">
        <v>41</v>
      </c>
      <c r="B14" s="350" t="s">
        <v>60</v>
      </c>
      <c r="C14" s="74">
        <v>1</v>
      </c>
      <c r="D14" s="37" t="s">
        <v>50</v>
      </c>
      <c r="E14" s="38">
        <v>2</v>
      </c>
      <c r="F14" s="78">
        <v>8549.67</v>
      </c>
      <c r="G14" s="76">
        <f t="shared" ref="G14:G23" si="1">ROUND(E14*F14,0)</f>
        <v>17099</v>
      </c>
      <c r="J14" s="21" t="str">
        <f t="shared" si="0"/>
        <v>Главный эксперт ОСЗИ АльфаДок</v>
      </c>
      <c r="M14" s="81" t="e">
        <f>E22+'12-02'!E22+#REF!+#REF!+#REF!</f>
        <v>#REF!</v>
      </c>
      <c r="O14" s="21" t="s">
        <v>63</v>
      </c>
    </row>
    <row r="15" spans="1:15" ht="20.25" customHeight="1">
      <c r="A15" s="348"/>
      <c r="B15" s="351"/>
      <c r="C15" s="74">
        <v>1</v>
      </c>
      <c r="D15" s="37" t="s">
        <v>51</v>
      </c>
      <c r="E15" s="38">
        <v>12</v>
      </c>
      <c r="F15" s="78">
        <v>13055.22</v>
      </c>
      <c r="G15" s="76">
        <f t="shared" si="1"/>
        <v>156663</v>
      </c>
      <c r="J15" s="21" t="str">
        <f t="shared" si="0"/>
        <v>Ведущий эксперт (технический писатель)</v>
      </c>
      <c r="M15" s="81" t="e">
        <f>E23+'12-02'!E23+#REF!+#REF!</f>
        <v>#REF!</v>
      </c>
      <c r="O15" s="21" t="s">
        <v>62</v>
      </c>
    </row>
    <row r="16" spans="1:15" ht="20.25" customHeight="1">
      <c r="A16" s="348"/>
      <c r="B16" s="351"/>
      <c r="C16" s="74">
        <v>1</v>
      </c>
      <c r="D16" s="37" t="s">
        <v>52</v>
      </c>
      <c r="E16" s="38">
        <v>4</v>
      </c>
      <c r="F16" s="79">
        <v>12193.32</v>
      </c>
      <c r="G16" s="76">
        <f t="shared" si="1"/>
        <v>48773</v>
      </c>
      <c r="I16" s="25"/>
      <c r="M16" s="81" t="e">
        <f>SUM(M6:M15)</f>
        <v>#REF!</v>
      </c>
    </row>
    <row r="17" spans="1:13" ht="20.25" customHeight="1">
      <c r="A17" s="348"/>
      <c r="B17" s="351"/>
      <c r="C17" s="74">
        <v>1</v>
      </c>
      <c r="D17" s="37" t="s">
        <v>55</v>
      </c>
      <c r="E17" s="38">
        <v>4</v>
      </c>
      <c r="F17" s="79">
        <v>18822.75</v>
      </c>
      <c r="G17" s="76">
        <f t="shared" si="1"/>
        <v>75291</v>
      </c>
      <c r="I17" s="25"/>
      <c r="M17" s="82" t="s">
        <v>71</v>
      </c>
    </row>
    <row r="18" spans="1:13" ht="20.25" customHeight="1">
      <c r="A18" s="348"/>
      <c r="B18" s="351"/>
      <c r="C18" s="74">
        <v>1</v>
      </c>
      <c r="D18" s="37" t="s">
        <v>53</v>
      </c>
      <c r="E18" s="80">
        <v>6</v>
      </c>
      <c r="F18" s="79">
        <v>10018.81</v>
      </c>
      <c r="G18" s="76">
        <f t="shared" si="1"/>
        <v>60113</v>
      </c>
      <c r="I18" s="25"/>
      <c r="M18" s="83" t="e">
        <f>SUM(E14:E23,'12-02'!E14:E23,#REF!,#REF!,#REF!,#REF!,#REF!,#REF!,#REF!,#REF!,#REF!,#REF!,#REF!)</f>
        <v>#REF!</v>
      </c>
    </row>
    <row r="19" spans="1:13" ht="20.25" customHeight="1">
      <c r="A19" s="348"/>
      <c r="B19" s="351"/>
      <c r="C19" s="75">
        <v>1</v>
      </c>
      <c r="D19" s="37" t="s">
        <v>45</v>
      </c>
      <c r="E19" s="38">
        <v>12</v>
      </c>
      <c r="F19" s="73">
        <v>10169.959999999999</v>
      </c>
      <c r="G19" s="76">
        <f t="shared" si="1"/>
        <v>122040</v>
      </c>
      <c r="I19" s="25"/>
    </row>
    <row r="20" spans="1:13" ht="20.25" customHeight="1">
      <c r="A20" s="348"/>
      <c r="B20" s="351"/>
      <c r="C20" s="75">
        <v>1</v>
      </c>
      <c r="D20" s="37" t="s">
        <v>56</v>
      </c>
      <c r="E20" s="38">
        <v>6</v>
      </c>
      <c r="F20" s="73">
        <v>8350.81</v>
      </c>
      <c r="G20" s="76">
        <f t="shared" si="1"/>
        <v>50105</v>
      </c>
      <c r="I20" s="25"/>
    </row>
    <row r="21" spans="1:13" ht="20.25" customHeight="1">
      <c r="A21" s="348"/>
      <c r="B21" s="351"/>
      <c r="C21" s="75">
        <v>1</v>
      </c>
      <c r="D21" s="37" t="s">
        <v>46</v>
      </c>
      <c r="E21" s="38">
        <v>4</v>
      </c>
      <c r="F21" s="73">
        <v>6099.81</v>
      </c>
      <c r="G21" s="76">
        <f t="shared" si="1"/>
        <v>24399</v>
      </c>
      <c r="I21" s="25"/>
    </row>
    <row r="22" spans="1:13" ht="22.5" customHeight="1">
      <c r="A22" s="348"/>
      <c r="B22" s="351"/>
      <c r="C22" s="74">
        <v>1</v>
      </c>
      <c r="D22" s="37" t="s">
        <v>54</v>
      </c>
      <c r="E22" s="80">
        <v>4</v>
      </c>
      <c r="F22" s="73">
        <v>7014.79</v>
      </c>
      <c r="G22" s="76">
        <f t="shared" si="1"/>
        <v>28059</v>
      </c>
      <c r="I22" s="25"/>
    </row>
    <row r="23" spans="1:13" ht="24.75" customHeight="1">
      <c r="A23" s="349"/>
      <c r="B23" s="352"/>
      <c r="C23" s="75">
        <v>1</v>
      </c>
      <c r="D23" s="37" t="s">
        <v>44</v>
      </c>
      <c r="E23" s="38">
        <v>5</v>
      </c>
      <c r="F23" s="79">
        <v>5700.36</v>
      </c>
      <c r="G23" s="76">
        <f t="shared" si="1"/>
        <v>28502</v>
      </c>
      <c r="I23" s="25"/>
    </row>
    <row r="24" spans="1:13">
      <c r="A24" s="39" t="s">
        <v>8</v>
      </c>
      <c r="B24" s="40"/>
      <c r="C24" s="41"/>
      <c r="D24" s="42"/>
      <c r="E24" s="43" t="s">
        <v>9</v>
      </c>
      <c r="F24" s="44"/>
      <c r="G24" s="45">
        <f>ROUND(SUM(G14:G23),0)</f>
        <v>611044</v>
      </c>
      <c r="I24" s="25"/>
    </row>
    <row r="25" spans="1:13">
      <c r="A25" s="46" t="s">
        <v>10</v>
      </c>
      <c r="B25" s="47"/>
      <c r="C25" s="48"/>
      <c r="D25" s="49"/>
      <c r="E25" s="50"/>
      <c r="F25" s="51"/>
      <c r="G25" s="52"/>
    </row>
    <row r="26" spans="1:13">
      <c r="A26" s="39" t="s">
        <v>11</v>
      </c>
      <c r="B26" s="40"/>
      <c r="C26" s="41"/>
      <c r="D26" s="42"/>
      <c r="E26" s="43"/>
      <c r="F26" s="44"/>
      <c r="G26" s="45">
        <v>70</v>
      </c>
    </row>
    <row r="27" spans="1:13">
      <c r="A27" s="53" t="s">
        <v>12</v>
      </c>
      <c r="B27" s="40"/>
      <c r="C27" s="41"/>
      <c r="D27" s="42"/>
      <c r="E27" s="43"/>
      <c r="F27" s="44"/>
      <c r="G27" s="45">
        <f>ROUND(G24/(G26/100),0)</f>
        <v>872920</v>
      </c>
      <c r="H27" s="54"/>
    </row>
    <row r="28" spans="1:13">
      <c r="A28" s="53" t="s">
        <v>13</v>
      </c>
      <c r="B28" s="40"/>
      <c r="C28" s="41"/>
      <c r="D28" s="42"/>
      <c r="E28" s="43"/>
      <c r="F28" s="44"/>
      <c r="G28" s="45">
        <v>5</v>
      </c>
      <c r="H28" s="55"/>
    </row>
    <row r="29" spans="1:13">
      <c r="A29" s="56" t="s">
        <v>38</v>
      </c>
      <c r="B29" s="40"/>
      <c r="C29" s="41"/>
      <c r="D29" s="42"/>
      <c r="E29" s="43"/>
      <c r="F29" s="44"/>
      <c r="G29" s="52">
        <f>ROUND(G27*(G28/100+1),0)</f>
        <v>916566</v>
      </c>
      <c r="H29" s="54"/>
    </row>
    <row r="30" spans="1:13" ht="9.65" customHeight="1">
      <c r="A30" s="53"/>
      <c r="B30" s="40"/>
      <c r="C30" s="41"/>
      <c r="D30" s="42"/>
      <c r="E30" s="57"/>
      <c r="F30" s="44"/>
      <c r="G30" s="58"/>
      <c r="H30" s="59"/>
    </row>
    <row r="31" spans="1:13">
      <c r="A31" s="353" t="s">
        <v>76</v>
      </c>
      <c r="B31" s="353"/>
      <c r="C31" s="353"/>
      <c r="D31" s="353"/>
      <c r="E31" s="353"/>
      <c r="F31" s="353"/>
      <c r="G31" s="353"/>
    </row>
    <row r="32" spans="1:13" s="66" customFormat="1">
      <c r="A32" s="60"/>
      <c r="B32" s="61"/>
      <c r="C32" s="62"/>
      <c r="D32" s="2" t="s">
        <v>37</v>
      </c>
      <c r="E32" s="63"/>
      <c r="F32" s="64"/>
      <c r="G32" s="59"/>
      <c r="H32" s="65"/>
    </row>
    <row r="33" spans="1:8" s="66" customFormat="1" ht="9" customHeight="1">
      <c r="A33" s="60"/>
      <c r="B33" s="61"/>
      <c r="C33" s="62"/>
      <c r="D33" s="67"/>
      <c r="E33" s="63"/>
      <c r="F33" s="64"/>
      <c r="G33" s="59"/>
      <c r="H33" s="65"/>
    </row>
    <row r="34" spans="1:8" s="66" customFormat="1" ht="29.25" customHeight="1">
      <c r="A34" s="354" t="s">
        <v>74</v>
      </c>
      <c r="B34" s="354"/>
      <c r="C34" s="354"/>
      <c r="D34" s="354"/>
      <c r="E34" s="338" t="s">
        <v>72</v>
      </c>
      <c r="F34" s="338"/>
      <c r="G34" s="338"/>
      <c r="H34" s="65"/>
    </row>
    <row r="35" spans="1:8" s="69" customFormat="1" ht="18" customHeight="1">
      <c r="A35" s="21"/>
      <c r="B35" s="21"/>
      <c r="C35" s="21"/>
      <c r="D35" s="70"/>
      <c r="E35" s="71"/>
      <c r="F35" s="72"/>
      <c r="G35" s="72"/>
      <c r="H35" s="68"/>
    </row>
    <row r="36" spans="1:8" s="66" customFormat="1" ht="28.5" customHeight="1">
      <c r="A36" s="1" t="s">
        <v>47</v>
      </c>
      <c r="B36" s="1"/>
      <c r="C36" s="1"/>
      <c r="D36" s="1"/>
      <c r="E36" s="338" t="s">
        <v>39</v>
      </c>
      <c r="F36" s="338"/>
      <c r="G36" s="338"/>
      <c r="H36" s="65"/>
    </row>
  </sheetData>
  <autoFilter ref="A13:G29"/>
  <mergeCells count="26">
    <mergeCell ref="A6:B6"/>
    <mergeCell ref="C6:G6"/>
    <mergeCell ref="A1:G1"/>
    <mergeCell ref="A2:G2"/>
    <mergeCell ref="B3:F3"/>
    <mergeCell ref="B4:F4"/>
    <mergeCell ref="B5:F5"/>
    <mergeCell ref="A7:B7"/>
    <mergeCell ref="C7:G7"/>
    <mergeCell ref="A8:B8"/>
    <mergeCell ref="C8:G8"/>
    <mergeCell ref="A9:B9"/>
    <mergeCell ref="C9:G9"/>
    <mergeCell ref="A36:D36"/>
    <mergeCell ref="E36:G36"/>
    <mergeCell ref="A11:A12"/>
    <mergeCell ref="B11:B12"/>
    <mergeCell ref="C11:D11"/>
    <mergeCell ref="E11:E12"/>
    <mergeCell ref="F11:F12"/>
    <mergeCell ref="G11:G12"/>
    <mergeCell ref="A14:A23"/>
    <mergeCell ref="B14:B23"/>
    <mergeCell ref="A31:G31"/>
    <mergeCell ref="A34:D34"/>
    <mergeCell ref="E34:G34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N36"/>
  <sheetViews>
    <sheetView view="pageBreakPreview" zoomScale="115" zoomScaleNormal="110" zoomScaleSheetLayoutView="115" workbookViewId="0">
      <selection activeCell="A34" sqref="A34:D34"/>
    </sheetView>
  </sheetViews>
  <sheetFormatPr defaultColWidth="8.7265625" defaultRowHeight="13"/>
  <cols>
    <col min="1" max="1" width="4.7265625" style="21" customWidth="1"/>
    <col min="2" max="2" width="39.7265625" style="21" customWidth="1"/>
    <col min="3" max="3" width="6.453125" style="21" customWidth="1"/>
    <col min="4" max="4" width="25.1796875" style="70" customWidth="1"/>
    <col min="5" max="5" width="10.7265625" style="71" customWidth="1"/>
    <col min="6" max="6" width="12" style="72" customWidth="1"/>
    <col min="7" max="7" width="15.81640625" style="72" customWidth="1"/>
    <col min="8" max="8" width="12.453125" style="25" customWidth="1"/>
    <col min="9" max="9" width="11.81640625" style="21" bestFit="1" customWidth="1"/>
    <col min="10" max="16384" width="8.7265625" style="21"/>
  </cols>
  <sheetData>
    <row r="1" spans="1:14">
      <c r="A1" s="362" t="s">
        <v>43</v>
      </c>
      <c r="B1" s="362"/>
      <c r="C1" s="362"/>
      <c r="D1" s="362"/>
      <c r="E1" s="362"/>
      <c r="F1" s="362"/>
      <c r="G1" s="362"/>
      <c r="H1" s="20"/>
      <c r="I1" s="20"/>
      <c r="J1" s="20"/>
      <c r="K1" s="20"/>
      <c r="L1" s="20"/>
      <c r="M1" s="20"/>
      <c r="N1" s="20"/>
    </row>
    <row r="2" spans="1:14" ht="9.65" customHeight="1">
      <c r="A2" s="362"/>
      <c r="B2" s="362"/>
      <c r="C2" s="362"/>
      <c r="D2" s="362"/>
      <c r="E2" s="362"/>
      <c r="F2" s="362"/>
      <c r="G2" s="362"/>
      <c r="H2" s="20"/>
      <c r="I2" s="20"/>
      <c r="J2" s="20"/>
      <c r="K2" s="20"/>
      <c r="L2" s="20"/>
      <c r="M2" s="20"/>
      <c r="N2" s="20"/>
    </row>
    <row r="3" spans="1:14">
      <c r="A3" s="22"/>
      <c r="B3" s="363" t="s">
        <v>58</v>
      </c>
      <c r="C3" s="363"/>
      <c r="D3" s="363"/>
      <c r="E3" s="363"/>
      <c r="F3" s="363"/>
      <c r="G3" s="23"/>
      <c r="H3" s="20"/>
      <c r="I3" s="20"/>
      <c r="J3" s="20"/>
      <c r="K3" s="20"/>
      <c r="L3" s="20"/>
      <c r="M3" s="20"/>
      <c r="N3" s="20"/>
    </row>
    <row r="4" spans="1:14">
      <c r="A4" s="22"/>
      <c r="B4" s="364" t="s">
        <v>48</v>
      </c>
      <c r="C4" s="364"/>
      <c r="D4" s="364"/>
      <c r="E4" s="364"/>
      <c r="F4" s="364"/>
      <c r="G4" s="24"/>
    </row>
    <row r="5" spans="1:14">
      <c r="A5" s="22"/>
      <c r="B5" s="364"/>
      <c r="C5" s="364"/>
      <c r="D5" s="364"/>
      <c r="E5" s="364"/>
      <c r="F5" s="364"/>
      <c r="G5" s="24"/>
    </row>
    <row r="6" spans="1:14" ht="42.65" customHeight="1">
      <c r="A6" s="359" t="s">
        <v>28</v>
      </c>
      <c r="B6" s="360"/>
      <c r="C6" s="361" t="s">
        <v>75</v>
      </c>
      <c r="D6" s="361"/>
      <c r="E6" s="361"/>
      <c r="F6" s="361"/>
      <c r="G6" s="361"/>
    </row>
    <row r="7" spans="1:14" ht="24" customHeight="1">
      <c r="A7" s="355" t="s">
        <v>29</v>
      </c>
      <c r="B7" s="356"/>
      <c r="C7" s="357" t="s">
        <v>27</v>
      </c>
      <c r="D7" s="357"/>
      <c r="E7" s="357"/>
      <c r="F7" s="357"/>
      <c r="G7" s="357"/>
    </row>
    <row r="8" spans="1:14" ht="17.5" customHeight="1">
      <c r="A8" s="355" t="s">
        <v>30</v>
      </c>
      <c r="B8" s="356"/>
      <c r="C8" s="357"/>
      <c r="D8" s="357"/>
      <c r="E8" s="357"/>
      <c r="F8" s="357"/>
      <c r="G8" s="357"/>
    </row>
    <row r="9" spans="1:14" ht="7.15" customHeight="1">
      <c r="A9" s="358"/>
      <c r="B9" s="1"/>
      <c r="C9" s="358"/>
      <c r="D9" s="358"/>
      <c r="E9" s="358"/>
      <c r="F9" s="358"/>
      <c r="G9" s="358"/>
    </row>
    <row r="10" spans="1:14" ht="13.4" customHeight="1">
      <c r="A10" s="26" t="s">
        <v>31</v>
      </c>
      <c r="B10" s="27"/>
      <c r="C10" s="27"/>
      <c r="D10" s="28"/>
      <c r="E10" s="29"/>
      <c r="F10" s="30"/>
      <c r="G10" s="31" t="s">
        <v>32</v>
      </c>
    </row>
    <row r="11" spans="1:14" s="33" customFormat="1">
      <c r="A11" s="339" t="s">
        <v>0</v>
      </c>
      <c r="B11" s="341" t="s">
        <v>1</v>
      </c>
      <c r="C11" s="343" t="s">
        <v>2</v>
      </c>
      <c r="D11" s="344"/>
      <c r="E11" s="345" t="s">
        <v>33</v>
      </c>
      <c r="F11" s="341" t="s">
        <v>34</v>
      </c>
      <c r="G11" s="341" t="s">
        <v>35</v>
      </c>
      <c r="H11" s="32"/>
    </row>
    <row r="12" spans="1:14" ht="26">
      <c r="A12" s="340"/>
      <c r="B12" s="342"/>
      <c r="C12" s="77" t="s">
        <v>36</v>
      </c>
      <c r="D12" s="34" t="s">
        <v>3</v>
      </c>
      <c r="E12" s="346"/>
      <c r="F12" s="342"/>
      <c r="G12" s="342"/>
    </row>
    <row r="13" spans="1:14">
      <c r="A13" s="35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</row>
    <row r="14" spans="1:14" ht="20.25" customHeight="1">
      <c r="A14" s="347" t="s">
        <v>41</v>
      </c>
      <c r="B14" s="350" t="s">
        <v>49</v>
      </c>
      <c r="C14" s="74">
        <v>1</v>
      </c>
      <c r="D14" s="37" t="s">
        <v>50</v>
      </c>
      <c r="E14" s="38">
        <v>2</v>
      </c>
      <c r="F14" s="78">
        <v>8549.67</v>
      </c>
      <c r="G14" s="76">
        <f t="shared" ref="G14:G23" si="0">ROUND(E14*F14,0)</f>
        <v>17099</v>
      </c>
    </row>
    <row r="15" spans="1:14" ht="20.25" customHeight="1">
      <c r="A15" s="348"/>
      <c r="B15" s="351"/>
      <c r="C15" s="74">
        <v>1</v>
      </c>
      <c r="D15" s="37" t="s">
        <v>51</v>
      </c>
      <c r="E15" s="38">
        <v>12</v>
      </c>
      <c r="F15" s="78">
        <v>13055.22</v>
      </c>
      <c r="G15" s="76">
        <f t="shared" si="0"/>
        <v>156663</v>
      </c>
    </row>
    <row r="16" spans="1:14" ht="20.25" customHeight="1">
      <c r="A16" s="348"/>
      <c r="B16" s="351"/>
      <c r="C16" s="74">
        <v>1</v>
      </c>
      <c r="D16" s="37" t="s">
        <v>52</v>
      </c>
      <c r="E16" s="38">
        <v>4</v>
      </c>
      <c r="F16" s="79">
        <v>12193.32</v>
      </c>
      <c r="G16" s="76">
        <f t="shared" si="0"/>
        <v>48773</v>
      </c>
      <c r="I16" s="25"/>
    </row>
    <row r="17" spans="1:9" ht="20.25" customHeight="1">
      <c r="A17" s="348"/>
      <c r="B17" s="351"/>
      <c r="C17" s="74">
        <v>1</v>
      </c>
      <c r="D17" s="37" t="s">
        <v>55</v>
      </c>
      <c r="E17" s="38">
        <v>4</v>
      </c>
      <c r="F17" s="79">
        <v>18822.75</v>
      </c>
      <c r="G17" s="76">
        <f t="shared" si="0"/>
        <v>75291</v>
      </c>
      <c r="I17" s="25"/>
    </row>
    <row r="18" spans="1:9" ht="20.25" customHeight="1">
      <c r="A18" s="348"/>
      <c r="B18" s="351"/>
      <c r="C18" s="74">
        <v>1</v>
      </c>
      <c r="D18" s="37" t="s">
        <v>53</v>
      </c>
      <c r="E18" s="80">
        <v>12</v>
      </c>
      <c r="F18" s="79">
        <v>10018.81</v>
      </c>
      <c r="G18" s="76">
        <f t="shared" si="0"/>
        <v>120226</v>
      </c>
      <c r="I18" s="25"/>
    </row>
    <row r="19" spans="1:9" ht="20.25" customHeight="1">
      <c r="A19" s="348"/>
      <c r="B19" s="351"/>
      <c r="C19" s="75">
        <v>1</v>
      </c>
      <c r="D19" s="37" t="s">
        <v>45</v>
      </c>
      <c r="E19" s="38">
        <v>20</v>
      </c>
      <c r="F19" s="73">
        <v>10169.959999999999</v>
      </c>
      <c r="G19" s="76">
        <f t="shared" si="0"/>
        <v>203399</v>
      </c>
      <c r="I19" s="25"/>
    </row>
    <row r="20" spans="1:9" ht="20.25" customHeight="1">
      <c r="A20" s="348"/>
      <c r="B20" s="351"/>
      <c r="C20" s="75">
        <v>1</v>
      </c>
      <c r="D20" s="37" t="s">
        <v>56</v>
      </c>
      <c r="E20" s="38">
        <v>10</v>
      </c>
      <c r="F20" s="73">
        <v>8350.81</v>
      </c>
      <c r="G20" s="76">
        <f t="shared" si="0"/>
        <v>83508</v>
      </c>
      <c r="I20" s="25"/>
    </row>
    <row r="21" spans="1:9" ht="20.25" customHeight="1">
      <c r="A21" s="348"/>
      <c r="B21" s="351"/>
      <c r="C21" s="75">
        <v>1</v>
      </c>
      <c r="D21" s="37" t="s">
        <v>46</v>
      </c>
      <c r="E21" s="38">
        <v>6</v>
      </c>
      <c r="F21" s="73">
        <v>6099.81</v>
      </c>
      <c r="G21" s="76">
        <f t="shared" si="0"/>
        <v>36599</v>
      </c>
      <c r="I21" s="25"/>
    </row>
    <row r="22" spans="1:9" ht="28.9" customHeight="1">
      <c r="A22" s="348"/>
      <c r="B22" s="351"/>
      <c r="C22" s="74">
        <v>1</v>
      </c>
      <c r="D22" s="37" t="s">
        <v>54</v>
      </c>
      <c r="E22" s="80">
        <v>6</v>
      </c>
      <c r="F22" s="73">
        <v>7014.79</v>
      </c>
      <c r="G22" s="76">
        <f t="shared" si="0"/>
        <v>42089</v>
      </c>
      <c r="I22" s="25"/>
    </row>
    <row r="23" spans="1:9" ht="24.75" customHeight="1">
      <c r="A23" s="349"/>
      <c r="B23" s="352"/>
      <c r="C23" s="75">
        <v>1</v>
      </c>
      <c r="D23" s="37" t="s">
        <v>44</v>
      </c>
      <c r="E23" s="38">
        <v>6</v>
      </c>
      <c r="F23" s="79">
        <v>5700.36</v>
      </c>
      <c r="G23" s="76">
        <f t="shared" si="0"/>
        <v>34202</v>
      </c>
      <c r="I23" s="25"/>
    </row>
    <row r="24" spans="1:9">
      <c r="A24" s="39" t="s">
        <v>8</v>
      </c>
      <c r="B24" s="40"/>
      <c r="C24" s="41"/>
      <c r="D24" s="42"/>
      <c r="E24" s="43" t="s">
        <v>9</v>
      </c>
      <c r="F24" s="44"/>
      <c r="G24" s="45">
        <f>ROUND(SUM(G14:G23),0)</f>
        <v>817849</v>
      </c>
      <c r="I24" s="25"/>
    </row>
    <row r="25" spans="1:9">
      <c r="A25" s="46" t="s">
        <v>10</v>
      </c>
      <c r="B25" s="47"/>
      <c r="C25" s="48"/>
      <c r="D25" s="49"/>
      <c r="E25" s="50"/>
      <c r="F25" s="51"/>
      <c r="G25" s="52"/>
    </row>
    <row r="26" spans="1:9">
      <c r="A26" s="39" t="s">
        <v>11</v>
      </c>
      <c r="B26" s="40"/>
      <c r="C26" s="41"/>
      <c r="D26" s="42"/>
      <c r="E26" s="43"/>
      <c r="F26" s="44"/>
      <c r="G26" s="45">
        <v>70</v>
      </c>
    </row>
    <row r="27" spans="1:9">
      <c r="A27" s="53" t="s">
        <v>12</v>
      </c>
      <c r="B27" s="40"/>
      <c r="C27" s="41"/>
      <c r="D27" s="42"/>
      <c r="E27" s="43"/>
      <c r="F27" s="44"/>
      <c r="G27" s="45">
        <f>ROUND(G24/(G26/100),0)</f>
        <v>1168356</v>
      </c>
      <c r="H27" s="54"/>
    </row>
    <row r="28" spans="1:9">
      <c r="A28" s="53" t="s">
        <v>13</v>
      </c>
      <c r="B28" s="40"/>
      <c r="C28" s="41"/>
      <c r="D28" s="42"/>
      <c r="E28" s="43"/>
      <c r="F28" s="44"/>
      <c r="G28" s="45">
        <v>5</v>
      </c>
      <c r="H28" s="55"/>
    </row>
    <row r="29" spans="1:9">
      <c r="A29" s="56" t="s">
        <v>38</v>
      </c>
      <c r="B29" s="40"/>
      <c r="C29" s="41"/>
      <c r="D29" s="42"/>
      <c r="E29" s="43"/>
      <c r="F29" s="44"/>
      <c r="G29" s="52">
        <f>ROUND(G27*(G28/100+1),0)</f>
        <v>1226774</v>
      </c>
      <c r="H29" s="54"/>
    </row>
    <row r="30" spans="1:9" ht="9.65" customHeight="1">
      <c r="A30" s="53"/>
      <c r="B30" s="40"/>
      <c r="C30" s="41"/>
      <c r="D30" s="42"/>
      <c r="E30" s="57"/>
      <c r="F30" s="44"/>
      <c r="G30" s="58"/>
      <c r="H30" s="59"/>
    </row>
    <row r="31" spans="1:9">
      <c r="A31" s="353" t="s">
        <v>77</v>
      </c>
      <c r="B31" s="353"/>
      <c r="C31" s="353"/>
      <c r="D31" s="353"/>
      <c r="E31" s="353"/>
      <c r="F31" s="353"/>
      <c r="G31" s="353"/>
    </row>
    <row r="32" spans="1:9" s="66" customFormat="1">
      <c r="A32" s="60"/>
      <c r="B32" s="61"/>
      <c r="C32" s="62"/>
      <c r="D32" s="2" t="s">
        <v>37</v>
      </c>
      <c r="E32" s="63"/>
      <c r="F32" s="64"/>
      <c r="G32" s="59"/>
      <c r="H32" s="65"/>
    </row>
    <row r="33" spans="1:8" s="66" customFormat="1" ht="9" customHeight="1">
      <c r="A33" s="60"/>
      <c r="B33" s="61"/>
      <c r="C33" s="62"/>
      <c r="D33" s="67"/>
      <c r="E33" s="63"/>
      <c r="F33" s="64"/>
      <c r="G33" s="59"/>
      <c r="H33" s="65"/>
    </row>
    <row r="34" spans="1:8" s="66" customFormat="1" ht="29.25" customHeight="1">
      <c r="A34" s="354" t="s">
        <v>74</v>
      </c>
      <c r="B34" s="354"/>
      <c r="C34" s="354"/>
      <c r="D34" s="354"/>
      <c r="E34" s="338" t="s">
        <v>72</v>
      </c>
      <c r="F34" s="338"/>
      <c r="G34" s="338"/>
      <c r="H34" s="65"/>
    </row>
    <row r="35" spans="1:8" s="69" customFormat="1" ht="18" customHeight="1">
      <c r="A35" s="21"/>
      <c r="B35" s="21"/>
      <c r="C35" s="21"/>
      <c r="D35" s="70"/>
      <c r="E35" s="71"/>
      <c r="F35" s="72"/>
      <c r="G35" s="72"/>
      <c r="H35" s="68"/>
    </row>
    <row r="36" spans="1:8" s="66" customFormat="1" ht="28.5" customHeight="1">
      <c r="A36" s="1" t="s">
        <v>47</v>
      </c>
      <c r="B36" s="1"/>
      <c r="C36" s="1"/>
      <c r="D36" s="1"/>
      <c r="E36" s="338" t="s">
        <v>39</v>
      </c>
      <c r="F36" s="338"/>
      <c r="G36" s="338"/>
      <c r="H36" s="65"/>
    </row>
  </sheetData>
  <autoFilter ref="A13:G29"/>
  <mergeCells count="26">
    <mergeCell ref="A6:B6"/>
    <mergeCell ref="C6:G6"/>
    <mergeCell ref="E34:G34"/>
    <mergeCell ref="A1:G1"/>
    <mergeCell ref="A2:G2"/>
    <mergeCell ref="B3:F3"/>
    <mergeCell ref="B4:F4"/>
    <mergeCell ref="B5:F5"/>
    <mergeCell ref="G11:G12"/>
    <mergeCell ref="A7:B7"/>
    <mergeCell ref="C7:G7"/>
    <mergeCell ref="A8:B8"/>
    <mergeCell ref="C8:G8"/>
    <mergeCell ref="A9:B9"/>
    <mergeCell ref="C9:G9"/>
    <mergeCell ref="A11:A12"/>
    <mergeCell ref="B11:B12"/>
    <mergeCell ref="C11:D11"/>
    <mergeCell ref="E11:E12"/>
    <mergeCell ref="F11:F12"/>
    <mergeCell ref="A36:D36"/>
    <mergeCell ref="E36:G36"/>
    <mergeCell ref="A31:G31"/>
    <mergeCell ref="A34:D34"/>
    <mergeCell ref="A14:A23"/>
    <mergeCell ref="B14:B23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outlinePr applyStyles="1" summaryBelow="0" summaryRight="0"/>
    <pageSetUpPr fitToPage="1"/>
  </sheetPr>
  <dimension ref="A1:NU699"/>
  <sheetViews>
    <sheetView tabSelected="1" zoomScale="55" zoomScaleNormal="55" zoomScaleSheetLayoutView="55" workbookViewId="0">
      <pane ySplit="4" topLeftCell="A540" activePane="bottomLeft" state="frozen"/>
      <selection activeCell="B4" sqref="B4"/>
      <selection pane="bottomLeft" activeCell="C544" sqref="C544"/>
    </sheetView>
  </sheetViews>
  <sheetFormatPr defaultColWidth="9.1796875" defaultRowHeight="14.5" outlineLevelRow="1"/>
  <cols>
    <col min="1" max="1" width="10.1796875" style="84" customWidth="1"/>
    <col min="2" max="2" width="7.453125" style="102" bestFit="1" customWidth="1"/>
    <col min="3" max="3" width="72.1796875" style="84" customWidth="1"/>
    <col min="4" max="4" width="26.7265625" style="101" customWidth="1"/>
    <col min="5" max="5" width="28.26953125" style="84" customWidth="1"/>
    <col min="6" max="6" width="20.26953125" style="84" customWidth="1"/>
    <col min="7" max="7" width="18.1796875" style="84" hidden="1" customWidth="1"/>
    <col min="8" max="8" width="17.1796875" style="84" hidden="1" customWidth="1"/>
    <col min="9" max="10" width="22.81640625" style="84" hidden="1" customWidth="1"/>
    <col min="11" max="11" width="12.54296875" style="84" customWidth="1"/>
    <col min="12" max="12" width="13.7265625" style="84" customWidth="1"/>
    <col min="13" max="13" width="14.7265625" style="275" customWidth="1"/>
    <col min="14" max="14" width="18" style="276" customWidth="1"/>
    <col min="15" max="15" width="18.26953125" style="276" customWidth="1"/>
    <col min="16" max="16" width="20.453125" style="276" customWidth="1"/>
    <col min="17" max="18" width="20.453125" style="84" customWidth="1"/>
    <col min="19" max="19" width="32.7265625" style="84" customWidth="1"/>
    <col min="20" max="16384" width="9.1796875" style="84"/>
  </cols>
  <sheetData>
    <row r="1" spans="1:19" ht="13.9" customHeight="1">
      <c r="B1" s="85"/>
      <c r="C1" s="86"/>
      <c r="D1" s="325"/>
      <c r="E1" s="86"/>
      <c r="F1" s="86"/>
      <c r="G1" s="86"/>
      <c r="H1" s="86"/>
      <c r="I1" s="86"/>
      <c r="J1" s="86"/>
      <c r="K1" s="86"/>
      <c r="L1" s="86"/>
      <c r="M1" s="372"/>
      <c r="N1" s="372"/>
      <c r="O1" s="372"/>
      <c r="P1" s="372"/>
      <c r="Q1" s="87"/>
      <c r="R1" s="87"/>
    </row>
    <row r="2" spans="1:19" ht="18.5">
      <c r="A2" s="373" t="s">
        <v>87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</row>
    <row r="3" spans="1:19">
      <c r="B3" s="85"/>
      <c r="C3" s="86"/>
      <c r="D3" s="325"/>
      <c r="E3" s="86"/>
      <c r="F3" s="86"/>
      <c r="G3" s="86"/>
      <c r="H3" s="86"/>
      <c r="I3" s="86"/>
      <c r="J3" s="86"/>
      <c r="K3" s="86"/>
      <c r="L3" s="86"/>
      <c r="M3" s="261"/>
      <c r="N3" s="262"/>
      <c r="O3" s="262"/>
      <c r="P3" s="262"/>
      <c r="Q3" s="86"/>
      <c r="R3" s="86"/>
    </row>
    <row r="4" spans="1:19" ht="71.5" customHeight="1">
      <c r="A4" s="88" t="s">
        <v>80</v>
      </c>
      <c r="B4" s="88" t="s">
        <v>81</v>
      </c>
      <c r="C4" s="88" t="s">
        <v>85</v>
      </c>
      <c r="D4" s="277"/>
      <c r="E4" s="89" t="s">
        <v>86</v>
      </c>
      <c r="F4" s="89" t="s">
        <v>88</v>
      </c>
      <c r="G4" s="90" t="s">
        <v>89</v>
      </c>
      <c r="H4" s="90" t="s">
        <v>90</v>
      </c>
      <c r="I4" s="89" t="s">
        <v>91</v>
      </c>
      <c r="J4" s="91" t="s">
        <v>99</v>
      </c>
      <c r="K4" s="88" t="s">
        <v>82</v>
      </c>
      <c r="L4" s="88" t="s">
        <v>83</v>
      </c>
      <c r="M4" s="336" t="s">
        <v>79</v>
      </c>
      <c r="N4" s="88" t="s">
        <v>100</v>
      </c>
      <c r="O4" s="88" t="s">
        <v>92</v>
      </c>
      <c r="P4" s="88" t="s">
        <v>101</v>
      </c>
      <c r="Q4" s="92" t="s">
        <v>102</v>
      </c>
      <c r="R4" s="92" t="s">
        <v>93</v>
      </c>
      <c r="S4" s="93" t="s">
        <v>103</v>
      </c>
    </row>
    <row r="5" spans="1:19" ht="15.5">
      <c r="A5" s="94">
        <v>1</v>
      </c>
      <c r="B5" s="94">
        <v>2</v>
      </c>
      <c r="C5" s="95">
        <v>3</v>
      </c>
      <c r="D5" s="95"/>
      <c r="E5" s="94">
        <v>4</v>
      </c>
      <c r="F5" s="94">
        <v>5</v>
      </c>
      <c r="G5" s="95">
        <v>6</v>
      </c>
      <c r="H5" s="94">
        <v>7</v>
      </c>
      <c r="I5" s="94">
        <v>8</v>
      </c>
      <c r="J5" s="95">
        <v>9</v>
      </c>
      <c r="K5" s="94">
        <v>10</v>
      </c>
      <c r="L5" s="94">
        <v>11</v>
      </c>
      <c r="M5" s="263">
        <v>12</v>
      </c>
      <c r="N5" s="264">
        <v>13</v>
      </c>
      <c r="O5" s="264">
        <v>14</v>
      </c>
      <c r="P5" s="263">
        <v>15</v>
      </c>
      <c r="Q5" s="94">
        <v>16</v>
      </c>
      <c r="R5" s="94">
        <v>17</v>
      </c>
      <c r="S5" s="95">
        <v>18</v>
      </c>
    </row>
    <row r="6" spans="1:19" s="104" customFormat="1" ht="15.5" customHeight="1">
      <c r="A6" s="374">
        <v>1</v>
      </c>
      <c r="B6" s="103"/>
      <c r="C6" s="322" t="s">
        <v>113</v>
      </c>
      <c r="D6" s="327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4"/>
    </row>
    <row r="7" spans="1:19" s="104" customFormat="1" ht="19.149999999999999" customHeight="1">
      <c r="A7" s="375"/>
      <c r="B7" s="105"/>
      <c r="C7" s="106" t="s">
        <v>114</v>
      </c>
      <c r="D7" s="106"/>
      <c r="E7" s="107"/>
      <c r="F7" s="108"/>
      <c r="G7" s="108"/>
      <c r="H7" s="108"/>
      <c r="I7" s="108"/>
      <c r="J7" s="108"/>
      <c r="K7" s="109"/>
      <c r="L7" s="110"/>
      <c r="M7" s="265"/>
      <c r="N7" s="265">
        <f>SUM(N8:N29)</f>
        <v>0</v>
      </c>
      <c r="O7" s="265">
        <f t="shared" ref="O7:O65" si="0">N7*0.22</f>
        <v>0</v>
      </c>
      <c r="P7" s="265">
        <f t="shared" ref="P7" si="1">N7+O7</f>
        <v>0</v>
      </c>
      <c r="Q7" s="111"/>
      <c r="R7" s="111"/>
      <c r="S7" s="112"/>
    </row>
    <row r="8" spans="1:19" s="104" customFormat="1">
      <c r="A8" s="375"/>
      <c r="B8" s="113" t="s">
        <v>41</v>
      </c>
      <c r="C8" s="114" t="s">
        <v>115</v>
      </c>
      <c r="D8" s="328" t="s">
        <v>798</v>
      </c>
      <c r="E8" s="115" t="s">
        <v>124</v>
      </c>
      <c r="F8" s="116"/>
      <c r="G8" s="117"/>
      <c r="H8" s="117"/>
      <c r="I8" s="117"/>
      <c r="J8" s="117"/>
      <c r="K8" s="118" t="s">
        <v>78</v>
      </c>
      <c r="L8" s="119">
        <v>1</v>
      </c>
      <c r="M8" s="266"/>
      <c r="N8" s="266">
        <f>M8</f>
        <v>0</v>
      </c>
      <c r="O8" s="266">
        <f>N8*0.22</f>
        <v>0</v>
      </c>
      <c r="P8" s="266">
        <f>N8+O8</f>
        <v>0</v>
      </c>
      <c r="Q8" s="120"/>
      <c r="R8" s="120"/>
      <c r="S8" s="121"/>
    </row>
    <row r="9" spans="1:19" s="104" customFormat="1">
      <c r="A9" s="375"/>
      <c r="B9" s="113" t="s">
        <v>162</v>
      </c>
      <c r="C9" s="114" t="s">
        <v>116</v>
      </c>
      <c r="D9" s="328" t="s">
        <v>798</v>
      </c>
      <c r="E9" s="115" t="s">
        <v>125</v>
      </c>
      <c r="F9" s="116"/>
      <c r="G9" s="117"/>
      <c r="H9" s="117"/>
      <c r="I9" s="117"/>
      <c r="J9" s="117"/>
      <c r="K9" s="118" t="s">
        <v>78</v>
      </c>
      <c r="L9" s="119">
        <v>1</v>
      </c>
      <c r="M9" s="266"/>
      <c r="N9" s="266">
        <f t="shared" ref="N9:N29" si="2">M9</f>
        <v>0</v>
      </c>
      <c r="O9" s="266">
        <f t="shared" si="0"/>
        <v>0</v>
      </c>
      <c r="P9" s="266">
        <f t="shared" ref="P9:P30" si="3">N9+O9</f>
        <v>0</v>
      </c>
      <c r="Q9" s="120"/>
      <c r="R9" s="120"/>
      <c r="S9" s="121"/>
    </row>
    <row r="10" spans="1:19" s="104" customFormat="1">
      <c r="A10" s="375"/>
      <c r="B10" s="113" t="s">
        <v>163</v>
      </c>
      <c r="C10" s="114" t="s">
        <v>117</v>
      </c>
      <c r="D10" s="328" t="s">
        <v>798</v>
      </c>
      <c r="E10" s="115" t="s">
        <v>126</v>
      </c>
      <c r="F10" s="116"/>
      <c r="G10" s="117"/>
      <c r="H10" s="117"/>
      <c r="I10" s="117"/>
      <c r="J10" s="117"/>
      <c r="K10" s="118" t="s">
        <v>78</v>
      </c>
      <c r="L10" s="119">
        <v>1</v>
      </c>
      <c r="M10" s="266"/>
      <c r="N10" s="266">
        <f t="shared" si="2"/>
        <v>0</v>
      </c>
      <c r="O10" s="266">
        <f t="shared" si="0"/>
        <v>0</v>
      </c>
      <c r="P10" s="266">
        <f t="shared" si="3"/>
        <v>0</v>
      </c>
      <c r="Q10" s="120"/>
      <c r="R10" s="120"/>
      <c r="S10" s="121"/>
    </row>
    <row r="11" spans="1:19" s="104" customFormat="1">
      <c r="A11" s="375"/>
      <c r="B11" s="113" t="s">
        <v>181</v>
      </c>
      <c r="C11" s="114" t="s">
        <v>118</v>
      </c>
      <c r="D11" s="328" t="s">
        <v>798</v>
      </c>
      <c r="E11" s="115" t="s">
        <v>127</v>
      </c>
      <c r="F11" s="116"/>
      <c r="G11" s="117"/>
      <c r="H11" s="117"/>
      <c r="I11" s="117"/>
      <c r="J11" s="117"/>
      <c r="K11" s="118" t="s">
        <v>78</v>
      </c>
      <c r="L11" s="119">
        <v>1</v>
      </c>
      <c r="M11" s="266"/>
      <c r="N11" s="266">
        <f t="shared" si="2"/>
        <v>0</v>
      </c>
      <c r="O11" s="266">
        <f t="shared" si="0"/>
        <v>0</v>
      </c>
      <c r="P11" s="266">
        <f t="shared" si="3"/>
        <v>0</v>
      </c>
      <c r="Q11" s="120"/>
      <c r="R11" s="120"/>
      <c r="S11" s="121"/>
    </row>
    <row r="12" spans="1:19" s="104" customFormat="1">
      <c r="A12" s="375"/>
      <c r="B12" s="113" t="s">
        <v>164</v>
      </c>
      <c r="C12" s="114" t="s">
        <v>119</v>
      </c>
      <c r="D12" s="328" t="s">
        <v>798</v>
      </c>
      <c r="E12" s="115" t="s">
        <v>128</v>
      </c>
      <c r="F12" s="116"/>
      <c r="G12" s="117"/>
      <c r="H12" s="117"/>
      <c r="I12" s="117"/>
      <c r="J12" s="117"/>
      <c r="K12" s="118" t="s">
        <v>78</v>
      </c>
      <c r="L12" s="119">
        <v>1</v>
      </c>
      <c r="M12" s="266"/>
      <c r="N12" s="266">
        <f t="shared" si="2"/>
        <v>0</v>
      </c>
      <c r="O12" s="266">
        <f t="shared" si="0"/>
        <v>0</v>
      </c>
      <c r="P12" s="266">
        <f t="shared" si="3"/>
        <v>0</v>
      </c>
      <c r="Q12" s="120"/>
      <c r="R12" s="120"/>
      <c r="S12" s="121"/>
    </row>
    <row r="13" spans="1:19" s="104" customFormat="1">
      <c r="A13" s="375"/>
      <c r="B13" s="113" t="s">
        <v>165</v>
      </c>
      <c r="C13" s="114" t="s">
        <v>120</v>
      </c>
      <c r="D13" s="328" t="s">
        <v>799</v>
      </c>
      <c r="E13" s="115" t="s">
        <v>129</v>
      </c>
      <c r="F13" s="116"/>
      <c r="G13" s="117"/>
      <c r="H13" s="117"/>
      <c r="I13" s="117"/>
      <c r="J13" s="117"/>
      <c r="K13" s="118" t="s">
        <v>78</v>
      </c>
      <c r="L13" s="119">
        <v>1</v>
      </c>
      <c r="M13" s="266"/>
      <c r="N13" s="266">
        <f t="shared" si="2"/>
        <v>0</v>
      </c>
      <c r="O13" s="266">
        <f t="shared" si="0"/>
        <v>0</v>
      </c>
      <c r="P13" s="266">
        <f t="shared" si="3"/>
        <v>0</v>
      </c>
      <c r="Q13" s="120"/>
      <c r="R13" s="120"/>
      <c r="S13" s="121"/>
    </row>
    <row r="14" spans="1:19" s="104" customFormat="1">
      <c r="A14" s="375"/>
      <c r="B14" s="113" t="s">
        <v>166</v>
      </c>
      <c r="C14" s="114" t="s">
        <v>121</v>
      </c>
      <c r="D14" s="328" t="s">
        <v>799</v>
      </c>
      <c r="E14" s="115" t="s">
        <v>130</v>
      </c>
      <c r="F14" s="116"/>
      <c r="G14" s="117"/>
      <c r="H14" s="117"/>
      <c r="I14" s="117"/>
      <c r="J14" s="117"/>
      <c r="K14" s="118" t="s">
        <v>78</v>
      </c>
      <c r="L14" s="119">
        <v>1</v>
      </c>
      <c r="M14" s="266"/>
      <c r="N14" s="266">
        <f t="shared" si="2"/>
        <v>0</v>
      </c>
      <c r="O14" s="266">
        <f t="shared" si="0"/>
        <v>0</v>
      </c>
      <c r="P14" s="266">
        <f t="shared" si="3"/>
        <v>0</v>
      </c>
      <c r="Q14" s="120"/>
      <c r="R14" s="120"/>
      <c r="S14" s="121"/>
    </row>
    <row r="15" spans="1:19" s="104" customFormat="1">
      <c r="A15" s="375"/>
      <c r="B15" s="113" t="s">
        <v>167</v>
      </c>
      <c r="C15" s="114" t="s">
        <v>122</v>
      </c>
      <c r="D15" s="328" t="s">
        <v>799</v>
      </c>
      <c r="E15" s="115" t="s">
        <v>131</v>
      </c>
      <c r="F15" s="116"/>
      <c r="G15" s="117"/>
      <c r="H15" s="117"/>
      <c r="I15" s="117"/>
      <c r="J15" s="117"/>
      <c r="K15" s="118" t="s">
        <v>78</v>
      </c>
      <c r="L15" s="119">
        <v>1</v>
      </c>
      <c r="M15" s="266"/>
      <c r="N15" s="266">
        <f t="shared" si="2"/>
        <v>0</v>
      </c>
      <c r="O15" s="266">
        <f t="shared" si="0"/>
        <v>0</v>
      </c>
      <c r="P15" s="266">
        <f t="shared" si="3"/>
        <v>0</v>
      </c>
      <c r="Q15" s="120"/>
      <c r="R15" s="120"/>
      <c r="S15" s="121"/>
    </row>
    <row r="16" spans="1:19" s="104" customFormat="1">
      <c r="A16" s="375"/>
      <c r="B16" s="113" t="s">
        <v>343</v>
      </c>
      <c r="C16" s="122" t="s">
        <v>123</v>
      </c>
      <c r="D16" s="328" t="s">
        <v>799</v>
      </c>
      <c r="E16" s="123" t="s">
        <v>132</v>
      </c>
      <c r="F16" s="116"/>
      <c r="G16" s="117"/>
      <c r="H16" s="117"/>
      <c r="I16" s="117"/>
      <c r="J16" s="117"/>
      <c r="K16" s="118" t="s">
        <v>78</v>
      </c>
      <c r="L16" s="119">
        <v>1</v>
      </c>
      <c r="M16" s="266"/>
      <c r="N16" s="266">
        <f t="shared" si="2"/>
        <v>0</v>
      </c>
      <c r="O16" s="266">
        <f t="shared" si="0"/>
        <v>0</v>
      </c>
      <c r="P16" s="266">
        <f t="shared" si="3"/>
        <v>0</v>
      </c>
      <c r="Q16" s="120"/>
      <c r="R16" s="120"/>
      <c r="S16" s="121"/>
    </row>
    <row r="17" spans="1:19" s="104" customFormat="1">
      <c r="A17" s="375"/>
      <c r="B17" s="113" t="s">
        <v>168</v>
      </c>
      <c r="C17" s="115" t="s">
        <v>133</v>
      </c>
      <c r="D17" s="328" t="s">
        <v>799</v>
      </c>
      <c r="E17" s="115" t="s">
        <v>146</v>
      </c>
      <c r="F17" s="116"/>
      <c r="G17" s="117"/>
      <c r="H17" s="117"/>
      <c r="I17" s="117"/>
      <c r="J17" s="117"/>
      <c r="K17" s="118" t="s">
        <v>78</v>
      </c>
      <c r="L17" s="119">
        <v>1</v>
      </c>
      <c r="M17" s="266"/>
      <c r="N17" s="266">
        <f t="shared" si="2"/>
        <v>0</v>
      </c>
      <c r="O17" s="266">
        <f t="shared" si="0"/>
        <v>0</v>
      </c>
      <c r="P17" s="266">
        <f t="shared" si="3"/>
        <v>0</v>
      </c>
      <c r="Q17" s="120"/>
      <c r="R17" s="120"/>
      <c r="S17" s="121"/>
    </row>
    <row r="18" spans="1:19" s="104" customFormat="1">
      <c r="A18" s="375"/>
      <c r="B18" s="113" t="s">
        <v>344</v>
      </c>
      <c r="C18" s="115" t="s">
        <v>134</v>
      </c>
      <c r="D18" s="328" t="s">
        <v>799</v>
      </c>
      <c r="E18" s="115" t="s">
        <v>147</v>
      </c>
      <c r="F18" s="116"/>
      <c r="G18" s="117"/>
      <c r="H18" s="117"/>
      <c r="I18" s="117"/>
      <c r="J18" s="117"/>
      <c r="K18" s="118" t="s">
        <v>78</v>
      </c>
      <c r="L18" s="119">
        <v>1</v>
      </c>
      <c r="M18" s="266"/>
      <c r="N18" s="266">
        <f t="shared" si="2"/>
        <v>0</v>
      </c>
      <c r="O18" s="266">
        <f t="shared" si="0"/>
        <v>0</v>
      </c>
      <c r="P18" s="266">
        <f t="shared" si="3"/>
        <v>0</v>
      </c>
      <c r="Q18" s="120"/>
      <c r="R18" s="120"/>
      <c r="S18" s="121"/>
    </row>
    <row r="19" spans="1:19" s="104" customFormat="1">
      <c r="A19" s="375"/>
      <c r="B19" s="113" t="s">
        <v>175</v>
      </c>
      <c r="C19" s="115" t="s">
        <v>135</v>
      </c>
      <c r="D19" s="328" t="s">
        <v>799</v>
      </c>
      <c r="E19" s="115" t="s">
        <v>148</v>
      </c>
      <c r="F19" s="116"/>
      <c r="G19" s="117"/>
      <c r="H19" s="117"/>
      <c r="I19" s="117"/>
      <c r="J19" s="117"/>
      <c r="K19" s="118" t="s">
        <v>78</v>
      </c>
      <c r="L19" s="119">
        <v>1</v>
      </c>
      <c r="M19" s="266"/>
      <c r="N19" s="266">
        <f t="shared" si="2"/>
        <v>0</v>
      </c>
      <c r="O19" s="266">
        <f t="shared" si="0"/>
        <v>0</v>
      </c>
      <c r="P19" s="266">
        <f t="shared" si="3"/>
        <v>0</v>
      </c>
      <c r="Q19" s="120"/>
      <c r="R19" s="120"/>
      <c r="S19" s="121"/>
    </row>
    <row r="20" spans="1:19" s="104" customFormat="1">
      <c r="A20" s="375"/>
      <c r="B20" s="113" t="s">
        <v>345</v>
      </c>
      <c r="C20" s="115" t="s">
        <v>136</v>
      </c>
      <c r="D20" s="328" t="s">
        <v>799</v>
      </c>
      <c r="E20" s="115" t="s">
        <v>149</v>
      </c>
      <c r="F20" s="116"/>
      <c r="G20" s="117"/>
      <c r="H20" s="117"/>
      <c r="I20" s="117"/>
      <c r="J20" s="117"/>
      <c r="K20" s="118" t="s">
        <v>78</v>
      </c>
      <c r="L20" s="119">
        <v>1</v>
      </c>
      <c r="M20" s="266"/>
      <c r="N20" s="266">
        <f t="shared" si="2"/>
        <v>0</v>
      </c>
      <c r="O20" s="266">
        <f t="shared" si="0"/>
        <v>0</v>
      </c>
      <c r="P20" s="266">
        <f t="shared" si="3"/>
        <v>0</v>
      </c>
      <c r="Q20" s="120"/>
      <c r="R20" s="120"/>
      <c r="S20" s="121"/>
    </row>
    <row r="21" spans="1:19" s="104" customFormat="1">
      <c r="A21" s="375"/>
      <c r="B21" s="113" t="s">
        <v>346</v>
      </c>
      <c r="C21" s="115" t="s">
        <v>137</v>
      </c>
      <c r="D21" s="328" t="s">
        <v>799</v>
      </c>
      <c r="E21" s="115" t="s">
        <v>150</v>
      </c>
      <c r="F21" s="116"/>
      <c r="G21" s="117"/>
      <c r="H21" s="117"/>
      <c r="I21" s="117"/>
      <c r="J21" s="117"/>
      <c r="K21" s="118" t="s">
        <v>78</v>
      </c>
      <c r="L21" s="119">
        <v>1</v>
      </c>
      <c r="M21" s="266"/>
      <c r="N21" s="266">
        <f t="shared" si="2"/>
        <v>0</v>
      </c>
      <c r="O21" s="266">
        <f t="shared" si="0"/>
        <v>0</v>
      </c>
      <c r="P21" s="266">
        <f t="shared" si="3"/>
        <v>0</v>
      </c>
      <c r="Q21" s="120"/>
      <c r="R21" s="120"/>
      <c r="S21" s="121"/>
    </row>
    <row r="22" spans="1:19" s="104" customFormat="1">
      <c r="A22" s="375"/>
      <c r="B22" s="113" t="s">
        <v>176</v>
      </c>
      <c r="C22" s="115" t="s">
        <v>138</v>
      </c>
      <c r="D22" s="328" t="s">
        <v>799</v>
      </c>
      <c r="E22" s="115" t="s">
        <v>151</v>
      </c>
      <c r="F22" s="116"/>
      <c r="G22" s="117"/>
      <c r="H22" s="117"/>
      <c r="I22" s="117"/>
      <c r="J22" s="117"/>
      <c r="K22" s="118" t="s">
        <v>78</v>
      </c>
      <c r="L22" s="119">
        <v>1</v>
      </c>
      <c r="M22" s="266"/>
      <c r="N22" s="266">
        <f t="shared" si="2"/>
        <v>0</v>
      </c>
      <c r="O22" s="266">
        <f t="shared" si="0"/>
        <v>0</v>
      </c>
      <c r="P22" s="266">
        <f t="shared" si="3"/>
        <v>0</v>
      </c>
      <c r="Q22" s="120"/>
      <c r="R22" s="120"/>
      <c r="S22" s="121"/>
    </row>
    <row r="23" spans="1:19" s="104" customFormat="1">
      <c r="A23" s="375"/>
      <c r="B23" s="113" t="s">
        <v>347</v>
      </c>
      <c r="C23" s="115" t="s">
        <v>139</v>
      </c>
      <c r="D23" s="328" t="s">
        <v>799</v>
      </c>
      <c r="E23" s="115" t="s">
        <v>152</v>
      </c>
      <c r="F23" s="116"/>
      <c r="G23" s="117"/>
      <c r="H23" s="117"/>
      <c r="I23" s="117"/>
      <c r="J23" s="117"/>
      <c r="K23" s="118" t="s">
        <v>78</v>
      </c>
      <c r="L23" s="119">
        <v>1</v>
      </c>
      <c r="M23" s="266"/>
      <c r="N23" s="266">
        <f t="shared" si="2"/>
        <v>0</v>
      </c>
      <c r="O23" s="266">
        <f t="shared" si="0"/>
        <v>0</v>
      </c>
      <c r="P23" s="266">
        <f t="shared" si="3"/>
        <v>0</v>
      </c>
      <c r="Q23" s="120"/>
      <c r="R23" s="120"/>
      <c r="S23" s="121"/>
    </row>
    <row r="24" spans="1:19" s="104" customFormat="1">
      <c r="A24" s="375"/>
      <c r="B24" s="113" t="s">
        <v>348</v>
      </c>
      <c r="C24" s="115" t="s">
        <v>140</v>
      </c>
      <c r="D24" s="328" t="s">
        <v>799</v>
      </c>
      <c r="E24" s="115" t="s">
        <v>153</v>
      </c>
      <c r="F24" s="116"/>
      <c r="G24" s="117"/>
      <c r="H24" s="117"/>
      <c r="I24" s="117"/>
      <c r="J24" s="117"/>
      <c r="K24" s="118" t="s">
        <v>78</v>
      </c>
      <c r="L24" s="119">
        <v>1</v>
      </c>
      <c r="M24" s="266"/>
      <c r="N24" s="266">
        <f t="shared" si="2"/>
        <v>0</v>
      </c>
      <c r="O24" s="266">
        <f t="shared" si="0"/>
        <v>0</v>
      </c>
      <c r="P24" s="266">
        <f t="shared" si="3"/>
        <v>0</v>
      </c>
      <c r="Q24" s="120"/>
      <c r="R24" s="120"/>
      <c r="S24" s="121"/>
    </row>
    <row r="25" spans="1:19" s="104" customFormat="1">
      <c r="A25" s="375"/>
      <c r="B25" s="113" t="s">
        <v>349</v>
      </c>
      <c r="C25" s="115" t="s">
        <v>141</v>
      </c>
      <c r="D25" s="328" t="s">
        <v>799</v>
      </c>
      <c r="E25" s="115" t="s">
        <v>154</v>
      </c>
      <c r="F25" s="116"/>
      <c r="G25" s="117"/>
      <c r="H25" s="117"/>
      <c r="I25" s="117"/>
      <c r="J25" s="117"/>
      <c r="K25" s="118" t="s">
        <v>78</v>
      </c>
      <c r="L25" s="119">
        <v>1</v>
      </c>
      <c r="M25" s="266"/>
      <c r="N25" s="266">
        <f t="shared" si="2"/>
        <v>0</v>
      </c>
      <c r="O25" s="266">
        <f t="shared" si="0"/>
        <v>0</v>
      </c>
      <c r="P25" s="266">
        <f t="shared" si="3"/>
        <v>0</v>
      </c>
      <c r="Q25" s="120"/>
      <c r="R25" s="120"/>
      <c r="S25" s="121"/>
    </row>
    <row r="26" spans="1:19" s="104" customFormat="1">
      <c r="A26" s="375"/>
      <c r="B26" s="113" t="s">
        <v>350</v>
      </c>
      <c r="C26" s="115" t="s">
        <v>142</v>
      </c>
      <c r="D26" s="328" t="s">
        <v>799</v>
      </c>
      <c r="E26" s="115" t="s">
        <v>155</v>
      </c>
      <c r="F26" s="116"/>
      <c r="G26" s="117"/>
      <c r="H26" s="117"/>
      <c r="I26" s="117"/>
      <c r="J26" s="117"/>
      <c r="K26" s="118" t="s">
        <v>78</v>
      </c>
      <c r="L26" s="119">
        <v>1</v>
      </c>
      <c r="M26" s="266"/>
      <c r="N26" s="266">
        <f t="shared" si="2"/>
        <v>0</v>
      </c>
      <c r="O26" s="266">
        <f t="shared" si="0"/>
        <v>0</v>
      </c>
      <c r="P26" s="266">
        <f t="shared" si="3"/>
        <v>0</v>
      </c>
      <c r="Q26" s="120"/>
      <c r="R26" s="120"/>
      <c r="S26" s="121"/>
    </row>
    <row r="27" spans="1:19" s="104" customFormat="1">
      <c r="A27" s="375"/>
      <c r="B27" s="113" t="s">
        <v>177</v>
      </c>
      <c r="C27" s="115" t="s">
        <v>143</v>
      </c>
      <c r="D27" s="328" t="s">
        <v>799</v>
      </c>
      <c r="E27" s="115" t="s">
        <v>156</v>
      </c>
      <c r="F27" s="124"/>
      <c r="G27" s="125"/>
      <c r="H27" s="125"/>
      <c r="I27" s="125"/>
      <c r="J27" s="125"/>
      <c r="K27" s="118" t="s">
        <v>78</v>
      </c>
      <c r="L27" s="119">
        <v>1</v>
      </c>
      <c r="M27" s="266"/>
      <c r="N27" s="266">
        <f t="shared" si="2"/>
        <v>0</v>
      </c>
      <c r="O27" s="266">
        <f t="shared" si="0"/>
        <v>0</v>
      </c>
      <c r="P27" s="266">
        <f t="shared" si="3"/>
        <v>0</v>
      </c>
      <c r="Q27" s="120"/>
      <c r="R27" s="120"/>
      <c r="S27" s="121"/>
    </row>
    <row r="28" spans="1:19" s="104" customFormat="1">
      <c r="A28" s="375"/>
      <c r="B28" s="113" t="s">
        <v>351</v>
      </c>
      <c r="C28" s="115" t="s">
        <v>144</v>
      </c>
      <c r="D28" s="328" t="s">
        <v>798</v>
      </c>
      <c r="E28" s="115" t="s">
        <v>157</v>
      </c>
      <c r="F28" s="124"/>
      <c r="G28" s="125"/>
      <c r="H28" s="125"/>
      <c r="I28" s="125"/>
      <c r="J28" s="125"/>
      <c r="K28" s="118" t="s">
        <v>78</v>
      </c>
      <c r="L28" s="119">
        <v>1</v>
      </c>
      <c r="M28" s="266"/>
      <c r="N28" s="266">
        <f t="shared" si="2"/>
        <v>0</v>
      </c>
      <c r="O28" s="266">
        <f t="shared" si="0"/>
        <v>0</v>
      </c>
      <c r="P28" s="266">
        <f t="shared" si="3"/>
        <v>0</v>
      </c>
      <c r="Q28" s="120"/>
      <c r="R28" s="120"/>
      <c r="S28" s="121"/>
    </row>
    <row r="29" spans="1:19" s="104" customFormat="1">
      <c r="A29" s="375"/>
      <c r="B29" s="113" t="s">
        <v>352</v>
      </c>
      <c r="C29" s="115" t="s">
        <v>145</v>
      </c>
      <c r="D29" s="328" t="s">
        <v>798</v>
      </c>
      <c r="E29" s="115" t="s">
        <v>158</v>
      </c>
      <c r="F29" s="124"/>
      <c r="G29" s="125"/>
      <c r="H29" s="125"/>
      <c r="I29" s="125"/>
      <c r="J29" s="125"/>
      <c r="K29" s="118" t="s">
        <v>78</v>
      </c>
      <c r="L29" s="119">
        <v>1</v>
      </c>
      <c r="M29" s="266"/>
      <c r="N29" s="266">
        <f t="shared" si="2"/>
        <v>0</v>
      </c>
      <c r="O29" s="266">
        <f t="shared" si="0"/>
        <v>0</v>
      </c>
      <c r="P29" s="266">
        <f t="shared" si="3"/>
        <v>0</v>
      </c>
      <c r="Q29" s="120"/>
      <c r="R29" s="120"/>
      <c r="S29" s="121"/>
    </row>
    <row r="30" spans="1:19" s="104" customFormat="1" ht="52">
      <c r="A30" s="375"/>
      <c r="B30" s="126"/>
      <c r="C30" s="127" t="s">
        <v>245</v>
      </c>
      <c r="D30" s="329"/>
      <c r="E30" s="128"/>
      <c r="F30" s="129"/>
      <c r="G30" s="130"/>
      <c r="H30" s="130"/>
      <c r="I30" s="130"/>
      <c r="J30" s="130"/>
      <c r="K30" s="131"/>
      <c r="L30" s="132"/>
      <c r="M30" s="267"/>
      <c r="N30" s="265">
        <f>SUM(N31,N65,N100,N135,N169,N205,N239,N277,N310,N345,N370,N395,N409,N440,N465,N479)</f>
        <v>0</v>
      </c>
      <c r="O30" s="265">
        <f t="shared" si="0"/>
        <v>0</v>
      </c>
      <c r="P30" s="265">
        <f t="shared" si="3"/>
        <v>0</v>
      </c>
      <c r="Q30" s="111"/>
      <c r="R30" s="111"/>
      <c r="S30" s="112"/>
    </row>
    <row r="31" spans="1:19" s="140" customFormat="1">
      <c r="A31" s="375"/>
      <c r="B31" s="133" t="s">
        <v>353</v>
      </c>
      <c r="C31" s="134" t="s">
        <v>305</v>
      </c>
      <c r="D31" s="136"/>
      <c r="E31" s="134" t="s">
        <v>159</v>
      </c>
      <c r="F31" s="135"/>
      <c r="G31" s="136"/>
      <c r="H31" s="136"/>
      <c r="I31" s="136"/>
      <c r="J31" s="136"/>
      <c r="K31" s="136" t="s">
        <v>160</v>
      </c>
      <c r="L31" s="137">
        <v>1</v>
      </c>
      <c r="M31" s="268"/>
      <c r="N31" s="268">
        <f>SUM(N32:N64)</f>
        <v>0</v>
      </c>
      <c r="O31" s="268">
        <f t="shared" si="0"/>
        <v>0</v>
      </c>
      <c r="P31" s="268">
        <f t="shared" ref="P31" si="4">N31+O31</f>
        <v>0</v>
      </c>
      <c r="Q31" s="138"/>
      <c r="R31" s="138"/>
      <c r="S31" s="139"/>
    </row>
    <row r="32" spans="1:19" s="146" customFormat="1" ht="15.75" customHeight="1" outlineLevel="1">
      <c r="A32" s="375"/>
      <c r="B32" s="231" t="s">
        <v>368</v>
      </c>
      <c r="C32" s="141" t="s">
        <v>250</v>
      </c>
      <c r="D32" s="142" t="s">
        <v>800</v>
      </c>
      <c r="E32" s="142" t="s">
        <v>251</v>
      </c>
      <c r="F32" s="116" t="s">
        <v>294</v>
      </c>
      <c r="G32" s="143"/>
      <c r="H32" s="143"/>
      <c r="I32" s="143"/>
      <c r="J32" s="143"/>
      <c r="K32" s="117" t="s">
        <v>57</v>
      </c>
      <c r="L32" s="119" t="s">
        <v>41</v>
      </c>
      <c r="M32" s="260"/>
      <c r="N32" s="260">
        <f>L32*M32</f>
        <v>0</v>
      </c>
      <c r="O32" s="260">
        <f t="shared" si="0"/>
        <v>0</v>
      </c>
      <c r="P32" s="260">
        <f t="shared" ref="P32:P86" si="5">N32+O32</f>
        <v>0</v>
      </c>
      <c r="Q32" s="144"/>
      <c r="R32" s="144"/>
      <c r="S32" s="145"/>
    </row>
    <row r="33" spans="1:19" s="146" customFormat="1" ht="15.75" customHeight="1" outlineLevel="1">
      <c r="A33" s="375"/>
      <c r="B33" s="231" t="s">
        <v>369</v>
      </c>
      <c r="C33" s="141" t="s">
        <v>252</v>
      </c>
      <c r="D33" s="142" t="s">
        <v>800</v>
      </c>
      <c r="E33" s="142" t="s">
        <v>253</v>
      </c>
      <c r="F33" s="116" t="s">
        <v>294</v>
      </c>
      <c r="G33" s="143"/>
      <c r="H33" s="143"/>
      <c r="I33" s="143"/>
      <c r="J33" s="143"/>
      <c r="K33" s="117" t="s">
        <v>57</v>
      </c>
      <c r="L33" s="119" t="s">
        <v>164</v>
      </c>
      <c r="M33" s="260"/>
      <c r="N33" s="260">
        <f t="shared" ref="N33:N34" si="6">L33*M33</f>
        <v>0</v>
      </c>
      <c r="O33" s="260">
        <f t="shared" si="0"/>
        <v>0</v>
      </c>
      <c r="P33" s="260">
        <f t="shared" si="5"/>
        <v>0</v>
      </c>
      <c r="Q33" s="144"/>
      <c r="R33" s="144"/>
      <c r="S33" s="145"/>
    </row>
    <row r="34" spans="1:19" s="146" customFormat="1" ht="15.75" customHeight="1" outlineLevel="1">
      <c r="A34" s="375"/>
      <c r="B34" s="231" t="s">
        <v>370</v>
      </c>
      <c r="C34" s="141" t="s">
        <v>254</v>
      </c>
      <c r="D34" s="142" t="s">
        <v>800</v>
      </c>
      <c r="E34" s="142" t="s">
        <v>255</v>
      </c>
      <c r="F34" s="116" t="s">
        <v>294</v>
      </c>
      <c r="G34" s="143"/>
      <c r="H34" s="143"/>
      <c r="I34" s="143"/>
      <c r="J34" s="143"/>
      <c r="K34" s="117" t="s">
        <v>57</v>
      </c>
      <c r="L34" s="119" t="s">
        <v>163</v>
      </c>
      <c r="M34" s="260"/>
      <c r="N34" s="260">
        <f t="shared" si="6"/>
        <v>0</v>
      </c>
      <c r="O34" s="260">
        <f t="shared" si="0"/>
        <v>0</v>
      </c>
      <c r="P34" s="260">
        <f t="shared" si="5"/>
        <v>0</v>
      </c>
      <c r="Q34" s="144"/>
      <c r="R34" s="144"/>
      <c r="S34" s="145"/>
    </row>
    <row r="35" spans="1:19" s="146" customFormat="1" ht="15.75" customHeight="1" outlineLevel="1">
      <c r="A35" s="375"/>
      <c r="B35" s="231" t="s">
        <v>371</v>
      </c>
      <c r="C35" s="141" t="s">
        <v>256</v>
      </c>
      <c r="D35" s="142" t="s">
        <v>798</v>
      </c>
      <c r="E35" s="142"/>
      <c r="F35" s="116"/>
      <c r="G35" s="143"/>
      <c r="H35" s="143"/>
      <c r="I35" s="143"/>
      <c r="J35" s="143"/>
      <c r="K35" s="117" t="s">
        <v>78</v>
      </c>
      <c r="L35" s="119">
        <v>1</v>
      </c>
      <c r="M35" s="269"/>
      <c r="N35" s="269"/>
      <c r="O35" s="269">
        <f t="shared" si="0"/>
        <v>0</v>
      </c>
      <c r="P35" s="269">
        <f t="shared" si="5"/>
        <v>0</v>
      </c>
      <c r="Q35" s="144"/>
      <c r="R35" s="144"/>
      <c r="S35" s="145"/>
    </row>
    <row r="36" spans="1:19" s="146" customFormat="1" ht="15.75" customHeight="1" outlineLevel="1">
      <c r="A36" s="375"/>
      <c r="B36" s="231" t="s">
        <v>372</v>
      </c>
      <c r="C36" s="141" t="s">
        <v>801</v>
      </c>
      <c r="D36" s="142" t="s">
        <v>798</v>
      </c>
      <c r="E36" s="142" t="s">
        <v>802</v>
      </c>
      <c r="F36" s="116" t="s">
        <v>295</v>
      </c>
      <c r="G36" s="143"/>
      <c r="H36" s="143"/>
      <c r="I36" s="143"/>
      <c r="J36" s="143"/>
      <c r="K36" s="117" t="s">
        <v>57</v>
      </c>
      <c r="L36" s="119">
        <v>1</v>
      </c>
      <c r="M36" s="260"/>
      <c r="N36" s="260">
        <f t="shared" ref="N36" si="7">L36*M36</f>
        <v>0</v>
      </c>
      <c r="O36" s="260">
        <f t="shared" si="0"/>
        <v>0</v>
      </c>
      <c r="P36" s="260">
        <f t="shared" si="5"/>
        <v>0</v>
      </c>
      <c r="Q36" s="144"/>
      <c r="R36" s="144"/>
      <c r="S36" s="145"/>
    </row>
    <row r="37" spans="1:19" s="146" customFormat="1" ht="15.75" customHeight="1" outlineLevel="1">
      <c r="A37" s="375"/>
      <c r="B37" s="231" t="s">
        <v>373</v>
      </c>
      <c r="C37" s="141" t="s">
        <v>171</v>
      </c>
      <c r="D37" s="142" t="s">
        <v>798</v>
      </c>
      <c r="E37" s="142" t="s">
        <v>170</v>
      </c>
      <c r="F37" s="116" t="s">
        <v>295</v>
      </c>
      <c r="G37" s="143"/>
      <c r="H37" s="143"/>
      <c r="I37" s="143"/>
      <c r="J37" s="143"/>
      <c r="K37" s="117" t="s">
        <v>57</v>
      </c>
      <c r="L37" s="119">
        <v>2</v>
      </c>
      <c r="M37" s="260"/>
      <c r="N37" s="260">
        <f>L37*M37</f>
        <v>0</v>
      </c>
      <c r="O37" s="260">
        <f t="shared" si="0"/>
        <v>0</v>
      </c>
      <c r="P37" s="260">
        <f t="shared" si="5"/>
        <v>0</v>
      </c>
      <c r="Q37" s="144"/>
      <c r="R37" s="144"/>
      <c r="S37" s="145"/>
    </row>
    <row r="38" spans="1:19" s="146" customFormat="1" ht="15.75" customHeight="1" outlineLevel="1">
      <c r="A38" s="375"/>
      <c r="B38" s="231" t="s">
        <v>374</v>
      </c>
      <c r="C38" s="141" t="s">
        <v>261</v>
      </c>
      <c r="D38" s="142" t="s">
        <v>798</v>
      </c>
      <c r="E38" s="142"/>
      <c r="F38" s="116"/>
      <c r="G38" s="143"/>
      <c r="H38" s="143"/>
      <c r="I38" s="143"/>
      <c r="J38" s="143"/>
      <c r="K38" s="117" t="s">
        <v>78</v>
      </c>
      <c r="L38" s="119">
        <v>1</v>
      </c>
      <c r="M38" s="269"/>
      <c r="N38" s="269"/>
      <c r="O38" s="269">
        <f t="shared" si="0"/>
        <v>0</v>
      </c>
      <c r="P38" s="269">
        <f t="shared" si="5"/>
        <v>0</v>
      </c>
      <c r="Q38" s="144"/>
      <c r="R38" s="144"/>
      <c r="S38" s="145"/>
    </row>
    <row r="39" spans="1:19" s="146" customFormat="1" ht="15.75" customHeight="1" outlineLevel="1">
      <c r="A39" s="375"/>
      <c r="B39" s="231" t="s">
        <v>375</v>
      </c>
      <c r="C39" s="141" t="s">
        <v>801</v>
      </c>
      <c r="D39" s="142" t="s">
        <v>798</v>
      </c>
      <c r="E39" s="142" t="s">
        <v>802</v>
      </c>
      <c r="F39" s="116" t="s">
        <v>295</v>
      </c>
      <c r="G39" s="143"/>
      <c r="H39" s="143"/>
      <c r="I39" s="143"/>
      <c r="J39" s="143"/>
      <c r="K39" s="117" t="s">
        <v>57</v>
      </c>
      <c r="L39" s="119">
        <v>1</v>
      </c>
      <c r="M39" s="260"/>
      <c r="N39" s="260">
        <f t="shared" ref="N39" si="8">L39*M39</f>
        <v>0</v>
      </c>
      <c r="O39" s="260">
        <f t="shared" si="0"/>
        <v>0</v>
      </c>
      <c r="P39" s="260">
        <f t="shared" si="5"/>
        <v>0</v>
      </c>
      <c r="Q39" s="144"/>
      <c r="R39" s="144"/>
      <c r="S39" s="145"/>
    </row>
    <row r="40" spans="1:19" s="146" customFormat="1" ht="15.75" customHeight="1" outlineLevel="1">
      <c r="A40" s="375"/>
      <c r="B40" s="231" t="s">
        <v>376</v>
      </c>
      <c r="C40" s="141" t="s">
        <v>171</v>
      </c>
      <c r="D40" s="142" t="s">
        <v>798</v>
      </c>
      <c r="E40" s="142" t="s">
        <v>170</v>
      </c>
      <c r="F40" s="116" t="s">
        <v>295</v>
      </c>
      <c r="G40" s="143"/>
      <c r="H40" s="143"/>
      <c r="I40" s="143"/>
      <c r="J40" s="143"/>
      <c r="K40" s="117" t="s">
        <v>57</v>
      </c>
      <c r="L40" s="119">
        <v>2</v>
      </c>
      <c r="M40" s="260"/>
      <c r="N40" s="260">
        <f>L40*M40</f>
        <v>0</v>
      </c>
      <c r="O40" s="260">
        <f t="shared" si="0"/>
        <v>0</v>
      </c>
      <c r="P40" s="260">
        <f t="shared" si="5"/>
        <v>0</v>
      </c>
      <c r="Q40" s="144"/>
      <c r="R40" s="144"/>
      <c r="S40" s="145"/>
    </row>
    <row r="41" spans="1:19" s="146" customFormat="1" ht="15.75" customHeight="1" outlineLevel="1">
      <c r="A41" s="375"/>
      <c r="B41" s="231" t="s">
        <v>377</v>
      </c>
      <c r="C41" s="141" t="s">
        <v>262</v>
      </c>
      <c r="D41" s="142" t="s">
        <v>798</v>
      </c>
      <c r="E41" s="142"/>
      <c r="F41" s="116"/>
      <c r="G41" s="143"/>
      <c r="H41" s="143"/>
      <c r="I41" s="143"/>
      <c r="J41" s="143"/>
      <c r="K41" s="117" t="s">
        <v>78</v>
      </c>
      <c r="L41" s="119">
        <v>1</v>
      </c>
      <c r="M41" s="269"/>
      <c r="N41" s="269"/>
      <c r="O41" s="269">
        <f t="shared" si="0"/>
        <v>0</v>
      </c>
      <c r="P41" s="269">
        <f t="shared" si="5"/>
        <v>0</v>
      </c>
      <c r="Q41" s="144"/>
      <c r="R41" s="144"/>
      <c r="S41" s="145"/>
    </row>
    <row r="42" spans="1:19" s="146" customFormat="1" ht="15.75" customHeight="1" outlineLevel="1">
      <c r="A42" s="375"/>
      <c r="B42" s="231" t="s">
        <v>378</v>
      </c>
      <c r="C42" s="141" t="s">
        <v>263</v>
      </c>
      <c r="D42" s="142" t="s">
        <v>798</v>
      </c>
      <c r="E42" s="142" t="s">
        <v>180</v>
      </c>
      <c r="F42" s="116" t="s">
        <v>295</v>
      </c>
      <c r="G42" s="143"/>
      <c r="H42" s="143"/>
      <c r="I42" s="143"/>
      <c r="J42" s="143"/>
      <c r="K42" s="117" t="s">
        <v>57</v>
      </c>
      <c r="L42" s="119">
        <v>1</v>
      </c>
      <c r="M42" s="260"/>
      <c r="N42" s="260">
        <f t="shared" ref="N42:N44" si="9">L42*M42</f>
        <v>0</v>
      </c>
      <c r="O42" s="260">
        <f t="shared" si="0"/>
        <v>0</v>
      </c>
      <c r="P42" s="260">
        <f t="shared" si="5"/>
        <v>0</v>
      </c>
      <c r="Q42" s="144"/>
      <c r="R42" s="144"/>
      <c r="S42" s="145"/>
    </row>
    <row r="43" spans="1:19" s="146" customFormat="1" ht="15.75" customHeight="1" outlineLevel="1">
      <c r="A43" s="375"/>
      <c r="B43" s="231" t="s">
        <v>379</v>
      </c>
      <c r="C43" s="141" t="s">
        <v>264</v>
      </c>
      <c r="D43" s="142" t="s">
        <v>798</v>
      </c>
      <c r="E43" s="142" t="s">
        <v>174</v>
      </c>
      <c r="F43" s="116" t="s">
        <v>295</v>
      </c>
      <c r="G43" s="143"/>
      <c r="H43" s="143"/>
      <c r="I43" s="143"/>
      <c r="J43" s="143"/>
      <c r="K43" s="117" t="s">
        <v>57</v>
      </c>
      <c r="L43" s="119">
        <v>1</v>
      </c>
      <c r="M43" s="260"/>
      <c r="N43" s="260">
        <f t="shared" si="9"/>
        <v>0</v>
      </c>
      <c r="O43" s="260">
        <f t="shared" si="0"/>
        <v>0</v>
      </c>
      <c r="P43" s="260">
        <f t="shared" si="5"/>
        <v>0</v>
      </c>
      <c r="Q43" s="144"/>
      <c r="R43" s="144"/>
      <c r="S43" s="145"/>
    </row>
    <row r="44" spans="1:19" s="146" customFormat="1" ht="15.75" customHeight="1" outlineLevel="1">
      <c r="A44" s="375"/>
      <c r="B44" s="231" t="s">
        <v>380</v>
      </c>
      <c r="C44" s="141" t="s">
        <v>258</v>
      </c>
      <c r="D44" s="142" t="s">
        <v>798</v>
      </c>
      <c r="E44" s="142" t="s">
        <v>173</v>
      </c>
      <c r="F44" s="116" t="s">
        <v>295</v>
      </c>
      <c r="G44" s="143"/>
      <c r="H44" s="143"/>
      <c r="I44" s="143"/>
      <c r="J44" s="143"/>
      <c r="K44" s="117" t="s">
        <v>57</v>
      </c>
      <c r="L44" s="119">
        <v>2</v>
      </c>
      <c r="M44" s="260"/>
      <c r="N44" s="260">
        <f t="shared" si="9"/>
        <v>0</v>
      </c>
      <c r="O44" s="260">
        <f t="shared" si="0"/>
        <v>0</v>
      </c>
      <c r="P44" s="260">
        <f t="shared" si="5"/>
        <v>0</v>
      </c>
      <c r="Q44" s="144"/>
      <c r="R44" s="144"/>
      <c r="S44" s="145"/>
    </row>
    <row r="45" spans="1:19" s="146" customFormat="1" ht="15.75" customHeight="1" outlineLevel="1">
      <c r="A45" s="375"/>
      <c r="B45" s="231" t="s">
        <v>381</v>
      </c>
      <c r="C45" s="141" t="s">
        <v>171</v>
      </c>
      <c r="D45" s="142" t="s">
        <v>798</v>
      </c>
      <c r="E45" s="142" t="s">
        <v>170</v>
      </c>
      <c r="F45" s="116" t="s">
        <v>295</v>
      </c>
      <c r="G45" s="143"/>
      <c r="H45" s="143"/>
      <c r="I45" s="143"/>
      <c r="J45" s="143"/>
      <c r="K45" s="117" t="s">
        <v>57</v>
      </c>
      <c r="L45" s="119">
        <v>1</v>
      </c>
      <c r="M45" s="260"/>
      <c r="N45" s="260">
        <f>L45*M45</f>
        <v>0</v>
      </c>
      <c r="O45" s="260">
        <f t="shared" si="0"/>
        <v>0</v>
      </c>
      <c r="P45" s="260">
        <f t="shared" si="5"/>
        <v>0</v>
      </c>
      <c r="Q45" s="144"/>
      <c r="R45" s="144"/>
      <c r="S45" s="145"/>
    </row>
    <row r="46" spans="1:19" s="146" customFormat="1" ht="15.75" customHeight="1" outlineLevel="1">
      <c r="A46" s="375"/>
      <c r="B46" s="231" t="s">
        <v>382</v>
      </c>
      <c r="C46" s="141" t="s">
        <v>265</v>
      </c>
      <c r="D46" s="142" t="s">
        <v>798</v>
      </c>
      <c r="E46" s="142" t="s">
        <v>266</v>
      </c>
      <c r="F46" s="116" t="s">
        <v>296</v>
      </c>
      <c r="G46" s="143"/>
      <c r="H46" s="143"/>
      <c r="I46" s="143"/>
      <c r="J46" s="143"/>
      <c r="K46" s="117" t="s">
        <v>57</v>
      </c>
      <c r="L46" s="119">
        <v>2</v>
      </c>
      <c r="M46" s="260"/>
      <c r="N46" s="260">
        <f>L46*M46</f>
        <v>0</v>
      </c>
      <c r="O46" s="260">
        <f t="shared" si="0"/>
        <v>0</v>
      </c>
      <c r="P46" s="260">
        <f t="shared" si="5"/>
        <v>0</v>
      </c>
      <c r="Q46" s="144"/>
      <c r="R46" s="144"/>
      <c r="S46" s="145"/>
    </row>
    <row r="47" spans="1:19" s="146" customFormat="1" ht="15.75" customHeight="1" outlineLevel="1">
      <c r="A47" s="375"/>
      <c r="B47" s="231" t="s">
        <v>383</v>
      </c>
      <c r="C47" s="255" t="s">
        <v>796</v>
      </c>
      <c r="D47" s="142" t="s">
        <v>798</v>
      </c>
      <c r="E47" s="142" t="s">
        <v>797</v>
      </c>
      <c r="F47" s="116" t="s">
        <v>297</v>
      </c>
      <c r="G47" s="143"/>
      <c r="H47" s="143"/>
      <c r="I47" s="143"/>
      <c r="J47" s="143"/>
      <c r="K47" s="117" t="s">
        <v>57</v>
      </c>
      <c r="L47" s="119">
        <v>3</v>
      </c>
      <c r="M47" s="260"/>
      <c r="N47" s="260">
        <f>L47*M47</f>
        <v>0</v>
      </c>
      <c r="O47" s="260">
        <f t="shared" si="0"/>
        <v>0</v>
      </c>
      <c r="P47" s="260">
        <f t="shared" si="5"/>
        <v>0</v>
      </c>
      <c r="Q47" s="144"/>
      <c r="R47" s="144"/>
      <c r="S47" s="145"/>
    </row>
    <row r="48" spans="1:19" s="146" customFormat="1" ht="26" outlineLevel="1">
      <c r="A48" s="375"/>
      <c r="B48" s="231" t="s">
        <v>384</v>
      </c>
      <c r="C48" s="141" t="s">
        <v>267</v>
      </c>
      <c r="D48" s="142" t="s">
        <v>798</v>
      </c>
      <c r="E48" s="142">
        <v>260611</v>
      </c>
      <c r="F48" s="116" t="s">
        <v>298</v>
      </c>
      <c r="G48" s="143"/>
      <c r="H48" s="143"/>
      <c r="I48" s="143"/>
      <c r="J48" s="143"/>
      <c r="K48" s="117" t="s">
        <v>57</v>
      </c>
      <c r="L48" s="258">
        <v>3</v>
      </c>
      <c r="M48" s="260"/>
      <c r="N48" s="260">
        <f>L48*M48</f>
        <v>0</v>
      </c>
      <c r="O48" s="260">
        <f t="shared" si="0"/>
        <v>0</v>
      </c>
      <c r="P48" s="260">
        <f t="shared" si="5"/>
        <v>0</v>
      </c>
      <c r="Q48" s="144"/>
      <c r="R48" s="144"/>
      <c r="S48" s="145"/>
    </row>
    <row r="49" spans="1:19" s="146" customFormat="1" ht="26" outlineLevel="1">
      <c r="A49" s="375"/>
      <c r="B49" s="231" t="s">
        <v>385</v>
      </c>
      <c r="C49" s="141" t="s">
        <v>269</v>
      </c>
      <c r="D49" s="142" t="s">
        <v>798</v>
      </c>
      <c r="E49" s="142">
        <v>261245</v>
      </c>
      <c r="F49" s="116" t="s">
        <v>298</v>
      </c>
      <c r="G49" s="143"/>
      <c r="H49" s="143"/>
      <c r="I49" s="143"/>
      <c r="J49" s="143"/>
      <c r="K49" s="117" t="s">
        <v>57</v>
      </c>
      <c r="L49" s="258">
        <v>3</v>
      </c>
      <c r="M49" s="260"/>
      <c r="N49" s="260">
        <f>L49*M49</f>
        <v>0</v>
      </c>
      <c r="O49" s="260">
        <f t="shared" si="0"/>
        <v>0</v>
      </c>
      <c r="P49" s="260">
        <f t="shared" si="5"/>
        <v>0</v>
      </c>
      <c r="Q49" s="144"/>
      <c r="R49" s="144"/>
      <c r="S49" s="145"/>
    </row>
    <row r="50" spans="1:19" s="146" customFormat="1" ht="15.75" customHeight="1" outlineLevel="1">
      <c r="A50" s="375"/>
      <c r="B50" s="231" t="s">
        <v>386</v>
      </c>
      <c r="C50" s="141" t="s">
        <v>271</v>
      </c>
      <c r="D50" s="142" t="s">
        <v>798</v>
      </c>
      <c r="E50" s="142" t="s">
        <v>272</v>
      </c>
      <c r="F50" s="116" t="s">
        <v>299</v>
      </c>
      <c r="G50" s="143"/>
      <c r="H50" s="143"/>
      <c r="I50" s="143"/>
      <c r="J50" s="143"/>
      <c r="K50" s="117" t="s">
        <v>57</v>
      </c>
      <c r="L50" s="258">
        <v>4</v>
      </c>
      <c r="M50" s="260"/>
      <c r="N50" s="260">
        <f t="shared" ref="N50:N64" si="10">L50*M50</f>
        <v>0</v>
      </c>
      <c r="O50" s="260">
        <f t="shared" si="0"/>
        <v>0</v>
      </c>
      <c r="P50" s="260">
        <f t="shared" si="5"/>
        <v>0</v>
      </c>
      <c r="Q50" s="144"/>
      <c r="R50" s="144"/>
      <c r="S50" s="145"/>
    </row>
    <row r="51" spans="1:19" s="146" customFormat="1" ht="15.75" customHeight="1" outlineLevel="1">
      <c r="A51" s="375"/>
      <c r="B51" s="231" t="s">
        <v>387</v>
      </c>
      <c r="C51" s="141" t="s">
        <v>273</v>
      </c>
      <c r="D51" s="142" t="s">
        <v>800</v>
      </c>
      <c r="E51" s="142">
        <v>11060000073</v>
      </c>
      <c r="F51" s="116" t="s">
        <v>300</v>
      </c>
      <c r="G51" s="143"/>
      <c r="H51" s="143"/>
      <c r="I51" s="143"/>
      <c r="J51" s="143"/>
      <c r="K51" s="117" t="s">
        <v>57</v>
      </c>
      <c r="L51" s="258">
        <v>12</v>
      </c>
      <c r="M51" s="260"/>
      <c r="N51" s="260">
        <f t="shared" si="10"/>
        <v>0</v>
      </c>
      <c r="O51" s="260">
        <f t="shared" si="0"/>
        <v>0</v>
      </c>
      <c r="P51" s="260">
        <f t="shared" si="5"/>
        <v>0</v>
      </c>
      <c r="Q51" s="144"/>
      <c r="R51" s="144"/>
      <c r="S51" s="145"/>
    </row>
    <row r="52" spans="1:19" s="146" customFormat="1" outlineLevel="1">
      <c r="A52" s="375"/>
      <c r="B52" s="231" t="s">
        <v>388</v>
      </c>
      <c r="C52" s="141" t="s">
        <v>275</v>
      </c>
      <c r="D52" s="142" t="s">
        <v>800</v>
      </c>
      <c r="E52" s="142" t="s">
        <v>276</v>
      </c>
      <c r="F52" s="116" t="s">
        <v>301</v>
      </c>
      <c r="G52" s="143"/>
      <c r="H52" s="143"/>
      <c r="I52" s="143"/>
      <c r="J52" s="143"/>
      <c r="K52" s="117" t="s">
        <v>57</v>
      </c>
      <c r="L52" s="119">
        <v>5</v>
      </c>
      <c r="M52" s="260"/>
      <c r="N52" s="260">
        <f t="shared" si="10"/>
        <v>0</v>
      </c>
      <c r="O52" s="260">
        <f t="shared" si="0"/>
        <v>0</v>
      </c>
      <c r="P52" s="260">
        <f t="shared" si="5"/>
        <v>0</v>
      </c>
      <c r="Q52" s="144"/>
      <c r="R52" s="144"/>
      <c r="S52" s="145"/>
    </row>
    <row r="53" spans="1:19" s="146" customFormat="1" ht="15.75" customHeight="1" outlineLevel="1">
      <c r="A53" s="375"/>
      <c r="B53" s="231" t="s">
        <v>389</v>
      </c>
      <c r="C53" s="141" t="s">
        <v>277</v>
      </c>
      <c r="D53" s="142" t="s">
        <v>800</v>
      </c>
      <c r="E53" s="142" t="s">
        <v>278</v>
      </c>
      <c r="F53" s="116" t="s">
        <v>301</v>
      </c>
      <c r="G53" s="143"/>
      <c r="H53" s="143"/>
      <c r="I53" s="143"/>
      <c r="J53" s="143"/>
      <c r="K53" s="117" t="s">
        <v>57</v>
      </c>
      <c r="L53" s="119">
        <v>2</v>
      </c>
      <c r="M53" s="260"/>
      <c r="N53" s="260">
        <f t="shared" si="10"/>
        <v>0</v>
      </c>
      <c r="O53" s="260">
        <f t="shared" si="0"/>
        <v>0</v>
      </c>
      <c r="P53" s="260">
        <f t="shared" si="5"/>
        <v>0</v>
      </c>
      <c r="Q53" s="144"/>
      <c r="R53" s="144"/>
      <c r="S53" s="145"/>
    </row>
    <row r="54" spans="1:19" s="146" customFormat="1" ht="15.75" customHeight="1" outlineLevel="1">
      <c r="A54" s="375"/>
      <c r="B54" s="231" t="s">
        <v>390</v>
      </c>
      <c r="C54" s="141" t="s">
        <v>279</v>
      </c>
      <c r="D54" s="142" t="s">
        <v>800</v>
      </c>
      <c r="E54" s="142" t="s">
        <v>280</v>
      </c>
      <c r="F54" s="116" t="s">
        <v>301</v>
      </c>
      <c r="G54" s="143"/>
      <c r="H54" s="143"/>
      <c r="I54" s="143"/>
      <c r="J54" s="143"/>
      <c r="K54" s="117" t="s">
        <v>57</v>
      </c>
      <c r="L54" s="119">
        <v>41</v>
      </c>
      <c r="M54" s="260"/>
      <c r="N54" s="260">
        <f t="shared" si="10"/>
        <v>0</v>
      </c>
      <c r="O54" s="260">
        <f t="shared" si="0"/>
        <v>0</v>
      </c>
      <c r="P54" s="260">
        <f t="shared" si="5"/>
        <v>0</v>
      </c>
      <c r="Q54" s="144"/>
      <c r="R54" s="144"/>
      <c r="S54" s="145"/>
    </row>
    <row r="55" spans="1:19" s="146" customFormat="1" ht="15.75" customHeight="1" outlineLevel="1">
      <c r="A55" s="375"/>
      <c r="B55" s="231" t="s">
        <v>391</v>
      </c>
      <c r="C55" s="141" t="s">
        <v>281</v>
      </c>
      <c r="D55" s="142" t="s">
        <v>800</v>
      </c>
      <c r="E55" s="142" t="s">
        <v>282</v>
      </c>
      <c r="F55" s="116" t="s">
        <v>302</v>
      </c>
      <c r="G55" s="143"/>
      <c r="H55" s="143"/>
      <c r="I55" s="143"/>
      <c r="J55" s="143"/>
      <c r="K55" s="117" t="s">
        <v>84</v>
      </c>
      <c r="L55" s="258">
        <v>30</v>
      </c>
      <c r="M55" s="260"/>
      <c r="N55" s="260">
        <f t="shared" si="10"/>
        <v>0</v>
      </c>
      <c r="O55" s="260">
        <f t="shared" si="0"/>
        <v>0</v>
      </c>
      <c r="P55" s="260">
        <f t="shared" si="5"/>
        <v>0</v>
      </c>
      <c r="Q55" s="144"/>
      <c r="R55" s="144"/>
      <c r="S55" s="145"/>
    </row>
    <row r="56" spans="1:19" s="146" customFormat="1" ht="15.75" customHeight="1" outlineLevel="1">
      <c r="A56" s="375"/>
      <c r="B56" s="231" t="s">
        <v>392</v>
      </c>
      <c r="C56" s="141" t="s">
        <v>281</v>
      </c>
      <c r="D56" s="142" t="s">
        <v>800</v>
      </c>
      <c r="E56" s="142" t="s">
        <v>283</v>
      </c>
      <c r="F56" s="116" t="s">
        <v>302</v>
      </c>
      <c r="G56" s="143"/>
      <c r="H56" s="143"/>
      <c r="I56" s="143"/>
      <c r="J56" s="143"/>
      <c r="K56" s="117" t="s">
        <v>84</v>
      </c>
      <c r="L56" s="258">
        <v>30</v>
      </c>
      <c r="M56" s="260"/>
      <c r="N56" s="260">
        <f t="shared" si="10"/>
        <v>0</v>
      </c>
      <c r="O56" s="260">
        <f t="shared" si="0"/>
        <v>0</v>
      </c>
      <c r="P56" s="260">
        <f t="shared" si="5"/>
        <v>0</v>
      </c>
      <c r="Q56" s="144"/>
      <c r="R56" s="144"/>
      <c r="S56" s="145"/>
    </row>
    <row r="57" spans="1:19" s="146" customFormat="1" ht="15.75" customHeight="1" outlineLevel="1">
      <c r="A57" s="375"/>
      <c r="B57" s="231" t="s">
        <v>393</v>
      </c>
      <c r="C57" s="141" t="s">
        <v>281</v>
      </c>
      <c r="D57" s="142" t="s">
        <v>800</v>
      </c>
      <c r="E57" s="142" t="s">
        <v>284</v>
      </c>
      <c r="F57" s="116" t="s">
        <v>302</v>
      </c>
      <c r="G57" s="143"/>
      <c r="H57" s="143"/>
      <c r="I57" s="143"/>
      <c r="J57" s="143"/>
      <c r="K57" s="117" t="s">
        <v>84</v>
      </c>
      <c r="L57" s="258">
        <v>30</v>
      </c>
      <c r="M57" s="260"/>
      <c r="N57" s="260">
        <f t="shared" si="10"/>
        <v>0</v>
      </c>
      <c r="O57" s="260">
        <f t="shared" si="0"/>
        <v>0</v>
      </c>
      <c r="P57" s="260">
        <f t="shared" si="5"/>
        <v>0</v>
      </c>
      <c r="Q57" s="144"/>
      <c r="R57" s="144"/>
      <c r="S57" s="145"/>
    </row>
    <row r="58" spans="1:19" s="146" customFormat="1" ht="15.75" customHeight="1" outlineLevel="1">
      <c r="A58" s="375"/>
      <c r="B58" s="231" t="s">
        <v>394</v>
      </c>
      <c r="C58" s="141" t="s">
        <v>281</v>
      </c>
      <c r="D58" s="142" t="s">
        <v>800</v>
      </c>
      <c r="E58" s="142" t="s">
        <v>285</v>
      </c>
      <c r="F58" s="116" t="s">
        <v>302</v>
      </c>
      <c r="G58" s="143"/>
      <c r="H58" s="143"/>
      <c r="I58" s="143"/>
      <c r="J58" s="143"/>
      <c r="K58" s="117" t="s">
        <v>84</v>
      </c>
      <c r="L58" s="258">
        <v>30</v>
      </c>
      <c r="M58" s="260"/>
      <c r="N58" s="260">
        <f t="shared" si="10"/>
        <v>0</v>
      </c>
      <c r="O58" s="260">
        <f t="shared" si="0"/>
        <v>0</v>
      </c>
      <c r="P58" s="260">
        <f t="shared" si="5"/>
        <v>0</v>
      </c>
      <c r="Q58" s="144"/>
      <c r="R58" s="144"/>
      <c r="S58" s="145"/>
    </row>
    <row r="59" spans="1:19" s="146" customFormat="1" ht="15.75" customHeight="1" outlineLevel="1">
      <c r="A59" s="375"/>
      <c r="B59" s="231" t="s">
        <v>395</v>
      </c>
      <c r="C59" s="141" t="s">
        <v>281</v>
      </c>
      <c r="D59" s="142" t="s">
        <v>800</v>
      </c>
      <c r="E59" s="142" t="s">
        <v>286</v>
      </c>
      <c r="F59" s="116" t="s">
        <v>302</v>
      </c>
      <c r="G59" s="143"/>
      <c r="H59" s="143"/>
      <c r="I59" s="143"/>
      <c r="J59" s="143"/>
      <c r="K59" s="117" t="s">
        <v>84</v>
      </c>
      <c r="L59" s="258">
        <v>15</v>
      </c>
      <c r="M59" s="260"/>
      <c r="N59" s="260">
        <f t="shared" si="10"/>
        <v>0</v>
      </c>
      <c r="O59" s="260">
        <f t="shared" si="0"/>
        <v>0</v>
      </c>
      <c r="P59" s="260">
        <f t="shared" si="5"/>
        <v>0</v>
      </c>
      <c r="Q59" s="144"/>
      <c r="R59" s="144"/>
      <c r="S59" s="145"/>
    </row>
    <row r="60" spans="1:19" s="146" customFormat="1" ht="15.75" customHeight="1" outlineLevel="1">
      <c r="A60" s="375"/>
      <c r="B60" s="231" t="s">
        <v>396</v>
      </c>
      <c r="C60" s="141" t="s">
        <v>281</v>
      </c>
      <c r="D60" s="142" t="s">
        <v>800</v>
      </c>
      <c r="E60" s="142" t="s">
        <v>287</v>
      </c>
      <c r="F60" s="116" t="s">
        <v>302</v>
      </c>
      <c r="G60" s="143"/>
      <c r="H60" s="143"/>
      <c r="I60" s="143"/>
      <c r="J60" s="143"/>
      <c r="K60" s="117" t="s">
        <v>84</v>
      </c>
      <c r="L60" s="258">
        <v>10</v>
      </c>
      <c r="M60" s="260"/>
      <c r="N60" s="260">
        <f t="shared" si="10"/>
        <v>0</v>
      </c>
      <c r="O60" s="260">
        <f t="shared" si="0"/>
        <v>0</v>
      </c>
      <c r="P60" s="260">
        <f t="shared" si="5"/>
        <v>0</v>
      </c>
      <c r="Q60" s="144"/>
      <c r="R60" s="144"/>
      <c r="S60" s="145"/>
    </row>
    <row r="61" spans="1:19" s="146" customFormat="1" ht="15.75" customHeight="1" outlineLevel="1">
      <c r="A61" s="375"/>
      <c r="B61" s="231" t="s">
        <v>397</v>
      </c>
      <c r="C61" s="141" t="s">
        <v>288</v>
      </c>
      <c r="D61" s="142" t="s">
        <v>800</v>
      </c>
      <c r="E61" s="142" t="s">
        <v>289</v>
      </c>
      <c r="F61" s="116" t="s">
        <v>303</v>
      </c>
      <c r="G61" s="143"/>
      <c r="H61" s="143"/>
      <c r="I61" s="143"/>
      <c r="J61" s="143"/>
      <c r="K61" s="117" t="s">
        <v>304</v>
      </c>
      <c r="L61" s="119">
        <v>10</v>
      </c>
      <c r="M61" s="260"/>
      <c r="N61" s="260">
        <f t="shared" si="10"/>
        <v>0</v>
      </c>
      <c r="O61" s="260">
        <f t="shared" si="0"/>
        <v>0</v>
      </c>
      <c r="P61" s="260">
        <f t="shared" si="5"/>
        <v>0</v>
      </c>
      <c r="Q61" s="144"/>
      <c r="R61" s="144"/>
      <c r="S61" s="145"/>
    </row>
    <row r="62" spans="1:19" s="146" customFormat="1" ht="15.75" customHeight="1" outlineLevel="1">
      <c r="A62" s="375"/>
      <c r="B62" s="231" t="s">
        <v>398</v>
      </c>
      <c r="C62" s="141" t="s">
        <v>290</v>
      </c>
      <c r="D62" s="142" t="s">
        <v>800</v>
      </c>
      <c r="E62" s="142" t="s">
        <v>291</v>
      </c>
      <c r="F62" s="116" t="s">
        <v>303</v>
      </c>
      <c r="G62" s="143"/>
      <c r="H62" s="143"/>
      <c r="I62" s="143"/>
      <c r="J62" s="143"/>
      <c r="K62" s="117" t="s">
        <v>304</v>
      </c>
      <c r="L62" s="119">
        <v>50</v>
      </c>
      <c r="M62" s="260"/>
      <c r="N62" s="260">
        <f t="shared" si="10"/>
        <v>0</v>
      </c>
      <c r="O62" s="260">
        <f t="shared" si="0"/>
        <v>0</v>
      </c>
      <c r="P62" s="260">
        <f t="shared" si="5"/>
        <v>0</v>
      </c>
      <c r="Q62" s="144"/>
      <c r="R62" s="144"/>
      <c r="S62" s="145"/>
    </row>
    <row r="63" spans="1:19" s="146" customFormat="1" ht="15.75" customHeight="1" outlineLevel="1">
      <c r="A63" s="375"/>
      <c r="B63" s="231" t="s">
        <v>399</v>
      </c>
      <c r="C63" s="141" t="s">
        <v>290</v>
      </c>
      <c r="D63" s="142" t="s">
        <v>800</v>
      </c>
      <c r="E63" s="142" t="s">
        <v>292</v>
      </c>
      <c r="F63" s="116" t="s">
        <v>303</v>
      </c>
      <c r="G63" s="143"/>
      <c r="H63" s="143"/>
      <c r="I63" s="143"/>
      <c r="J63" s="143"/>
      <c r="K63" s="117" t="s">
        <v>304</v>
      </c>
      <c r="L63" s="119">
        <v>50</v>
      </c>
      <c r="M63" s="260"/>
      <c r="N63" s="260">
        <f t="shared" si="10"/>
        <v>0</v>
      </c>
      <c r="O63" s="260">
        <f t="shared" si="0"/>
        <v>0</v>
      </c>
      <c r="P63" s="260">
        <f t="shared" si="5"/>
        <v>0</v>
      </c>
      <c r="Q63" s="144"/>
      <c r="R63" s="144"/>
      <c r="S63" s="145"/>
    </row>
    <row r="64" spans="1:19" s="146" customFormat="1" ht="15.75" customHeight="1" outlineLevel="1">
      <c r="A64" s="375"/>
      <c r="B64" s="231" t="s">
        <v>400</v>
      </c>
      <c r="C64" s="141" t="s">
        <v>290</v>
      </c>
      <c r="D64" s="142" t="s">
        <v>800</v>
      </c>
      <c r="E64" s="142" t="s">
        <v>293</v>
      </c>
      <c r="F64" s="116" t="s">
        <v>303</v>
      </c>
      <c r="G64" s="143"/>
      <c r="H64" s="143"/>
      <c r="I64" s="143"/>
      <c r="J64" s="143"/>
      <c r="K64" s="117" t="s">
        <v>304</v>
      </c>
      <c r="L64" s="119">
        <v>10</v>
      </c>
      <c r="M64" s="260"/>
      <c r="N64" s="260">
        <f t="shared" si="10"/>
        <v>0</v>
      </c>
      <c r="O64" s="260">
        <f t="shared" si="0"/>
        <v>0</v>
      </c>
      <c r="P64" s="260">
        <f t="shared" si="5"/>
        <v>0</v>
      </c>
      <c r="Q64" s="144"/>
      <c r="R64" s="144"/>
      <c r="S64" s="145"/>
    </row>
    <row r="65" spans="1:19" s="140" customFormat="1">
      <c r="A65" s="375"/>
      <c r="B65" s="133" t="s">
        <v>354</v>
      </c>
      <c r="C65" s="147" t="s">
        <v>306</v>
      </c>
      <c r="D65" s="154"/>
      <c r="E65" s="148" t="s">
        <v>232</v>
      </c>
      <c r="F65" s="135"/>
      <c r="G65" s="136"/>
      <c r="H65" s="136"/>
      <c r="I65" s="136"/>
      <c r="J65" s="136"/>
      <c r="K65" s="136" t="s">
        <v>160</v>
      </c>
      <c r="L65" s="137">
        <v>1</v>
      </c>
      <c r="M65" s="268"/>
      <c r="N65" s="268">
        <f>SUM(N66:N99)</f>
        <v>0</v>
      </c>
      <c r="O65" s="268">
        <f t="shared" si="0"/>
        <v>0</v>
      </c>
      <c r="P65" s="268">
        <f t="shared" si="5"/>
        <v>0</v>
      </c>
      <c r="Q65" s="138"/>
      <c r="R65" s="138"/>
      <c r="S65" s="139"/>
    </row>
    <row r="66" spans="1:19" s="146" customFormat="1" outlineLevel="1">
      <c r="A66" s="375"/>
      <c r="B66" s="231" t="s">
        <v>401</v>
      </c>
      <c r="C66" s="141" t="s">
        <v>250</v>
      </c>
      <c r="D66" s="142" t="s">
        <v>800</v>
      </c>
      <c r="E66" s="142" t="s">
        <v>251</v>
      </c>
      <c r="F66" s="116" t="s">
        <v>294</v>
      </c>
      <c r="G66" s="143"/>
      <c r="H66" s="143"/>
      <c r="I66" s="143"/>
      <c r="J66" s="143"/>
      <c r="K66" s="117" t="s">
        <v>57</v>
      </c>
      <c r="L66" s="119" t="s">
        <v>41</v>
      </c>
      <c r="M66" s="260"/>
      <c r="N66" s="260">
        <f t="shared" ref="N66:N68" si="11">L66*M66</f>
        <v>0</v>
      </c>
      <c r="O66" s="260">
        <f t="shared" ref="O66:O121" si="12">N66*0.22</f>
        <v>0</v>
      </c>
      <c r="P66" s="260">
        <f t="shared" si="5"/>
        <v>0</v>
      </c>
      <c r="Q66" s="144"/>
      <c r="R66" s="144"/>
      <c r="S66" s="145"/>
    </row>
    <row r="67" spans="1:19" s="146" customFormat="1" outlineLevel="1">
      <c r="A67" s="375"/>
      <c r="B67" s="231" t="s">
        <v>402</v>
      </c>
      <c r="C67" s="141" t="s">
        <v>252</v>
      </c>
      <c r="D67" s="142" t="s">
        <v>800</v>
      </c>
      <c r="E67" s="142" t="s">
        <v>253</v>
      </c>
      <c r="F67" s="116" t="s">
        <v>294</v>
      </c>
      <c r="G67" s="143"/>
      <c r="H67" s="143"/>
      <c r="I67" s="143"/>
      <c r="J67" s="143"/>
      <c r="K67" s="117" t="s">
        <v>57</v>
      </c>
      <c r="L67" s="119" t="s">
        <v>165</v>
      </c>
      <c r="M67" s="260"/>
      <c r="N67" s="260">
        <f t="shared" si="11"/>
        <v>0</v>
      </c>
      <c r="O67" s="260">
        <f t="shared" si="12"/>
        <v>0</v>
      </c>
      <c r="P67" s="260">
        <f t="shared" si="5"/>
        <v>0</v>
      </c>
      <c r="Q67" s="144"/>
      <c r="R67" s="144"/>
      <c r="S67" s="145"/>
    </row>
    <row r="68" spans="1:19" s="146" customFormat="1" outlineLevel="1">
      <c r="A68" s="375"/>
      <c r="B68" s="231" t="s">
        <v>403</v>
      </c>
      <c r="C68" s="141" t="s">
        <v>254</v>
      </c>
      <c r="D68" s="142" t="s">
        <v>800</v>
      </c>
      <c r="E68" s="142" t="s">
        <v>255</v>
      </c>
      <c r="F68" s="116" t="s">
        <v>294</v>
      </c>
      <c r="G68" s="143"/>
      <c r="H68" s="143"/>
      <c r="I68" s="143"/>
      <c r="J68" s="143"/>
      <c r="K68" s="117" t="s">
        <v>57</v>
      </c>
      <c r="L68" s="119" t="s">
        <v>163</v>
      </c>
      <c r="M68" s="260"/>
      <c r="N68" s="260">
        <f t="shared" si="11"/>
        <v>0</v>
      </c>
      <c r="O68" s="260">
        <f t="shared" si="12"/>
        <v>0</v>
      </c>
      <c r="P68" s="260">
        <f t="shared" si="5"/>
        <v>0</v>
      </c>
      <c r="Q68" s="144"/>
      <c r="R68" s="144"/>
      <c r="S68" s="145"/>
    </row>
    <row r="69" spans="1:19" s="146" customFormat="1" outlineLevel="1">
      <c r="A69" s="375"/>
      <c r="B69" s="231" t="s">
        <v>404</v>
      </c>
      <c r="C69" s="141" t="s">
        <v>256</v>
      </c>
      <c r="D69" s="142" t="s">
        <v>798</v>
      </c>
      <c r="E69" s="142"/>
      <c r="F69" s="116"/>
      <c r="G69" s="143"/>
      <c r="H69" s="143"/>
      <c r="I69" s="143"/>
      <c r="J69" s="143"/>
      <c r="K69" s="117" t="s">
        <v>78</v>
      </c>
      <c r="L69" s="119">
        <v>1</v>
      </c>
      <c r="M69" s="269"/>
      <c r="N69" s="269"/>
      <c r="O69" s="269">
        <f t="shared" si="12"/>
        <v>0</v>
      </c>
      <c r="P69" s="269">
        <f t="shared" si="5"/>
        <v>0</v>
      </c>
      <c r="Q69" s="144"/>
      <c r="R69" s="144"/>
      <c r="S69" s="145"/>
    </row>
    <row r="70" spans="1:19" s="146" customFormat="1" ht="26" outlineLevel="1">
      <c r="A70" s="375"/>
      <c r="B70" s="231" t="s">
        <v>405</v>
      </c>
      <c r="C70" s="141" t="s">
        <v>801</v>
      </c>
      <c r="D70" s="142" t="s">
        <v>798</v>
      </c>
      <c r="E70" s="142" t="s">
        <v>802</v>
      </c>
      <c r="F70" s="116" t="s">
        <v>295</v>
      </c>
      <c r="G70" s="143"/>
      <c r="H70" s="143"/>
      <c r="I70" s="143"/>
      <c r="J70" s="143"/>
      <c r="K70" s="117" t="s">
        <v>57</v>
      </c>
      <c r="L70" s="119">
        <v>1</v>
      </c>
      <c r="M70" s="260"/>
      <c r="N70" s="260">
        <f t="shared" ref="N70:N74" si="13">L70*M70</f>
        <v>0</v>
      </c>
      <c r="O70" s="260">
        <f t="shared" si="12"/>
        <v>0</v>
      </c>
      <c r="P70" s="260">
        <f t="shared" si="5"/>
        <v>0</v>
      </c>
      <c r="Q70" s="144"/>
      <c r="R70" s="144"/>
      <c r="S70" s="145"/>
    </row>
    <row r="71" spans="1:19" s="146" customFormat="1" outlineLevel="1">
      <c r="A71" s="375"/>
      <c r="B71" s="231" t="s">
        <v>406</v>
      </c>
      <c r="C71" s="141" t="s">
        <v>171</v>
      </c>
      <c r="D71" s="142" t="s">
        <v>798</v>
      </c>
      <c r="E71" s="142" t="s">
        <v>170</v>
      </c>
      <c r="F71" s="116" t="s">
        <v>295</v>
      </c>
      <c r="G71" s="143"/>
      <c r="H71" s="143"/>
      <c r="I71" s="143"/>
      <c r="J71" s="143"/>
      <c r="K71" s="117" t="s">
        <v>57</v>
      </c>
      <c r="L71" s="119">
        <v>4</v>
      </c>
      <c r="M71" s="260"/>
      <c r="N71" s="260">
        <f>L71*M71</f>
        <v>0</v>
      </c>
      <c r="O71" s="260">
        <f t="shared" si="12"/>
        <v>0</v>
      </c>
      <c r="P71" s="260">
        <f t="shared" si="5"/>
        <v>0</v>
      </c>
      <c r="Q71" s="144"/>
      <c r="R71" s="144"/>
      <c r="S71" s="145"/>
    </row>
    <row r="72" spans="1:19" s="146" customFormat="1" outlineLevel="1">
      <c r="A72" s="375"/>
      <c r="B72" s="231" t="s">
        <v>407</v>
      </c>
      <c r="C72" s="141" t="s">
        <v>182</v>
      </c>
      <c r="D72" s="142" t="s">
        <v>798</v>
      </c>
      <c r="E72" s="142" t="s">
        <v>260</v>
      </c>
      <c r="F72" s="116" t="s">
        <v>295</v>
      </c>
      <c r="G72" s="143"/>
      <c r="H72" s="143"/>
      <c r="I72" s="143"/>
      <c r="J72" s="143"/>
      <c r="K72" s="117" t="s">
        <v>57</v>
      </c>
      <c r="L72" s="119">
        <v>4</v>
      </c>
      <c r="M72" s="260"/>
      <c r="N72" s="260">
        <f t="shared" si="13"/>
        <v>0</v>
      </c>
      <c r="O72" s="260">
        <f t="shared" si="12"/>
        <v>0</v>
      </c>
      <c r="P72" s="260">
        <f t="shared" si="5"/>
        <v>0</v>
      </c>
      <c r="Q72" s="144"/>
      <c r="R72" s="144"/>
      <c r="S72" s="145"/>
    </row>
    <row r="73" spans="1:19" s="146" customFormat="1" outlineLevel="1">
      <c r="A73" s="375"/>
      <c r="B73" s="231" t="s">
        <v>408</v>
      </c>
      <c r="C73" s="141" t="s">
        <v>261</v>
      </c>
      <c r="D73" s="142" t="s">
        <v>798</v>
      </c>
      <c r="E73" s="142"/>
      <c r="F73" s="116"/>
      <c r="G73" s="143"/>
      <c r="H73" s="143"/>
      <c r="I73" s="143"/>
      <c r="J73" s="143"/>
      <c r="K73" s="117" t="s">
        <v>78</v>
      </c>
      <c r="L73" s="119">
        <v>1</v>
      </c>
      <c r="M73" s="269"/>
      <c r="N73" s="269"/>
      <c r="O73" s="269">
        <f t="shared" si="12"/>
        <v>0</v>
      </c>
      <c r="P73" s="269">
        <f t="shared" si="5"/>
        <v>0</v>
      </c>
      <c r="Q73" s="144"/>
      <c r="R73" s="144"/>
      <c r="S73" s="145"/>
    </row>
    <row r="74" spans="1:19" s="146" customFormat="1" ht="26" outlineLevel="1">
      <c r="A74" s="375"/>
      <c r="B74" s="231" t="s">
        <v>409</v>
      </c>
      <c r="C74" s="141" t="s">
        <v>801</v>
      </c>
      <c r="D74" s="142" t="s">
        <v>798</v>
      </c>
      <c r="E74" s="142" t="s">
        <v>802</v>
      </c>
      <c r="F74" s="116" t="s">
        <v>295</v>
      </c>
      <c r="G74" s="143"/>
      <c r="H74" s="143"/>
      <c r="I74" s="143"/>
      <c r="J74" s="143"/>
      <c r="K74" s="117" t="s">
        <v>57</v>
      </c>
      <c r="L74" s="119">
        <v>1</v>
      </c>
      <c r="M74" s="260"/>
      <c r="N74" s="260">
        <f t="shared" si="13"/>
        <v>0</v>
      </c>
      <c r="O74" s="260">
        <f t="shared" si="12"/>
        <v>0</v>
      </c>
      <c r="P74" s="260">
        <f t="shared" si="5"/>
        <v>0</v>
      </c>
      <c r="Q74" s="144"/>
      <c r="R74" s="144"/>
      <c r="S74" s="145"/>
    </row>
    <row r="75" spans="1:19" s="146" customFormat="1" outlineLevel="1">
      <c r="A75" s="375"/>
      <c r="B75" s="231" t="s">
        <v>410</v>
      </c>
      <c r="C75" s="141" t="s">
        <v>171</v>
      </c>
      <c r="D75" s="142" t="s">
        <v>798</v>
      </c>
      <c r="E75" s="142" t="s">
        <v>170</v>
      </c>
      <c r="F75" s="116" t="s">
        <v>295</v>
      </c>
      <c r="G75" s="143"/>
      <c r="H75" s="143"/>
      <c r="I75" s="143"/>
      <c r="J75" s="143"/>
      <c r="K75" s="117" t="s">
        <v>57</v>
      </c>
      <c r="L75" s="119">
        <v>4</v>
      </c>
      <c r="M75" s="260"/>
      <c r="N75" s="260">
        <f>L75*M75</f>
        <v>0</v>
      </c>
      <c r="O75" s="260">
        <f t="shared" si="12"/>
        <v>0</v>
      </c>
      <c r="P75" s="260">
        <f t="shared" si="5"/>
        <v>0</v>
      </c>
      <c r="Q75" s="144"/>
      <c r="R75" s="144"/>
      <c r="S75" s="145"/>
    </row>
    <row r="76" spans="1:19" s="146" customFormat="1" outlineLevel="1">
      <c r="A76" s="375"/>
      <c r="B76" s="231" t="s">
        <v>411</v>
      </c>
      <c r="C76" s="141" t="s">
        <v>262</v>
      </c>
      <c r="D76" s="142" t="s">
        <v>798</v>
      </c>
      <c r="E76" s="142"/>
      <c r="F76" s="116"/>
      <c r="G76" s="143"/>
      <c r="H76" s="143"/>
      <c r="I76" s="143"/>
      <c r="J76" s="143"/>
      <c r="K76" s="117" t="s">
        <v>78</v>
      </c>
      <c r="L76" s="119">
        <v>1</v>
      </c>
      <c r="M76" s="269"/>
      <c r="N76" s="269"/>
      <c r="O76" s="269">
        <f t="shared" si="12"/>
        <v>0</v>
      </c>
      <c r="P76" s="269">
        <f t="shared" si="5"/>
        <v>0</v>
      </c>
      <c r="Q76" s="144"/>
      <c r="R76" s="144"/>
      <c r="S76" s="145"/>
    </row>
    <row r="77" spans="1:19" s="146" customFormat="1" outlineLevel="1">
      <c r="A77" s="375"/>
      <c r="B77" s="231" t="s">
        <v>412</v>
      </c>
      <c r="C77" s="141" t="s">
        <v>263</v>
      </c>
      <c r="D77" s="142" t="s">
        <v>798</v>
      </c>
      <c r="E77" s="142" t="s">
        <v>180</v>
      </c>
      <c r="F77" s="116" t="s">
        <v>295</v>
      </c>
      <c r="G77" s="143"/>
      <c r="H77" s="143"/>
      <c r="I77" s="143"/>
      <c r="J77" s="143"/>
      <c r="K77" s="117" t="s">
        <v>57</v>
      </c>
      <c r="L77" s="119">
        <v>1</v>
      </c>
      <c r="M77" s="260"/>
      <c r="N77" s="260">
        <f t="shared" ref="N77:N79" si="14">L77*M77</f>
        <v>0</v>
      </c>
      <c r="O77" s="260">
        <f t="shared" si="12"/>
        <v>0</v>
      </c>
      <c r="P77" s="260">
        <f t="shared" si="5"/>
        <v>0</v>
      </c>
      <c r="Q77" s="144"/>
      <c r="R77" s="144"/>
      <c r="S77" s="145"/>
    </row>
    <row r="78" spans="1:19" s="146" customFormat="1" outlineLevel="1">
      <c r="A78" s="375"/>
      <c r="B78" s="231" t="s">
        <v>413</v>
      </c>
      <c r="C78" s="141" t="s">
        <v>264</v>
      </c>
      <c r="D78" s="142" t="s">
        <v>798</v>
      </c>
      <c r="E78" s="142" t="s">
        <v>174</v>
      </c>
      <c r="F78" s="116" t="s">
        <v>295</v>
      </c>
      <c r="G78" s="143"/>
      <c r="H78" s="143"/>
      <c r="I78" s="143"/>
      <c r="J78" s="143"/>
      <c r="K78" s="117" t="s">
        <v>57</v>
      </c>
      <c r="L78" s="119">
        <v>1</v>
      </c>
      <c r="M78" s="260"/>
      <c r="N78" s="260">
        <f t="shared" si="14"/>
        <v>0</v>
      </c>
      <c r="O78" s="260">
        <f t="shared" si="12"/>
        <v>0</v>
      </c>
      <c r="P78" s="260">
        <f t="shared" si="5"/>
        <v>0</v>
      </c>
      <c r="Q78" s="144"/>
      <c r="R78" s="144"/>
      <c r="S78" s="145"/>
    </row>
    <row r="79" spans="1:19" s="146" customFormat="1" outlineLevel="1">
      <c r="A79" s="375"/>
      <c r="B79" s="231" t="s">
        <v>414</v>
      </c>
      <c r="C79" s="141" t="s">
        <v>258</v>
      </c>
      <c r="D79" s="142" t="s">
        <v>798</v>
      </c>
      <c r="E79" s="142" t="s">
        <v>173</v>
      </c>
      <c r="F79" s="116" t="s">
        <v>295</v>
      </c>
      <c r="G79" s="143"/>
      <c r="H79" s="143"/>
      <c r="I79" s="143"/>
      <c r="J79" s="143"/>
      <c r="K79" s="117" t="s">
        <v>57</v>
      </c>
      <c r="L79" s="119">
        <v>2</v>
      </c>
      <c r="M79" s="260"/>
      <c r="N79" s="260">
        <f t="shared" si="14"/>
        <v>0</v>
      </c>
      <c r="O79" s="260">
        <f t="shared" si="12"/>
        <v>0</v>
      </c>
      <c r="P79" s="260">
        <f t="shared" si="5"/>
        <v>0</v>
      </c>
      <c r="Q79" s="144"/>
      <c r="R79" s="144"/>
      <c r="S79" s="145"/>
    </row>
    <row r="80" spans="1:19" s="146" customFormat="1" outlineLevel="1">
      <c r="A80" s="375"/>
      <c r="B80" s="231" t="s">
        <v>415</v>
      </c>
      <c r="C80" s="141" t="s">
        <v>171</v>
      </c>
      <c r="D80" s="142" t="s">
        <v>798</v>
      </c>
      <c r="E80" s="142" t="s">
        <v>170</v>
      </c>
      <c r="F80" s="116" t="s">
        <v>295</v>
      </c>
      <c r="G80" s="143"/>
      <c r="H80" s="143"/>
      <c r="I80" s="143"/>
      <c r="J80" s="143"/>
      <c r="K80" s="117" t="s">
        <v>57</v>
      </c>
      <c r="L80" s="119">
        <v>1</v>
      </c>
      <c r="M80" s="260"/>
      <c r="N80" s="260">
        <f>L80*M80</f>
        <v>0</v>
      </c>
      <c r="O80" s="260">
        <f t="shared" si="12"/>
        <v>0</v>
      </c>
      <c r="P80" s="260">
        <f t="shared" si="5"/>
        <v>0</v>
      </c>
      <c r="Q80" s="144"/>
      <c r="R80" s="144"/>
      <c r="S80" s="145"/>
    </row>
    <row r="81" spans="1:19" s="146" customFormat="1" ht="26" outlineLevel="1">
      <c r="A81" s="375"/>
      <c r="B81" s="231" t="s">
        <v>416</v>
      </c>
      <c r="C81" s="141" t="s">
        <v>265</v>
      </c>
      <c r="D81" s="142" t="s">
        <v>798</v>
      </c>
      <c r="E81" s="142" t="s">
        <v>266</v>
      </c>
      <c r="F81" s="116" t="s">
        <v>296</v>
      </c>
      <c r="G81" s="143"/>
      <c r="H81" s="143"/>
      <c r="I81" s="143"/>
      <c r="J81" s="143"/>
      <c r="K81" s="117" t="s">
        <v>57</v>
      </c>
      <c r="L81" s="119">
        <v>4</v>
      </c>
      <c r="M81" s="270"/>
      <c r="N81" s="270">
        <f>L81*M81</f>
        <v>0</v>
      </c>
      <c r="O81" s="270">
        <f t="shared" si="12"/>
        <v>0</v>
      </c>
      <c r="P81" s="270">
        <f t="shared" si="5"/>
        <v>0</v>
      </c>
      <c r="Q81" s="144"/>
      <c r="R81" s="144"/>
      <c r="S81" s="145"/>
    </row>
    <row r="82" spans="1:19" s="146" customFormat="1" ht="26" outlineLevel="1">
      <c r="A82" s="375"/>
      <c r="B82" s="231" t="s">
        <v>417</v>
      </c>
      <c r="C82" s="141" t="s">
        <v>796</v>
      </c>
      <c r="D82" s="142" t="s">
        <v>798</v>
      </c>
      <c r="E82" s="142" t="s">
        <v>797</v>
      </c>
      <c r="F82" s="116" t="s">
        <v>297</v>
      </c>
      <c r="G82" s="143"/>
      <c r="H82" s="143"/>
      <c r="I82" s="143"/>
      <c r="J82" s="143"/>
      <c r="K82" s="117" t="s">
        <v>57</v>
      </c>
      <c r="L82" s="119">
        <v>3</v>
      </c>
      <c r="M82" s="260"/>
      <c r="N82" s="260">
        <f t="shared" ref="N82:N105" si="15">L82*M82</f>
        <v>0</v>
      </c>
      <c r="O82" s="260">
        <f t="shared" si="12"/>
        <v>0</v>
      </c>
      <c r="P82" s="260">
        <f t="shared" si="5"/>
        <v>0</v>
      </c>
      <c r="Q82" s="144"/>
      <c r="R82" s="144"/>
      <c r="S82" s="145"/>
    </row>
    <row r="83" spans="1:19" s="146" customFormat="1" ht="26" outlineLevel="1">
      <c r="A83" s="375"/>
      <c r="B83" s="231" t="s">
        <v>418</v>
      </c>
      <c r="C83" s="141" t="s">
        <v>267</v>
      </c>
      <c r="D83" s="142" t="s">
        <v>798</v>
      </c>
      <c r="E83" s="142">
        <v>260611</v>
      </c>
      <c r="F83" s="116" t="s">
        <v>298</v>
      </c>
      <c r="G83" s="143"/>
      <c r="H83" s="143"/>
      <c r="I83" s="143"/>
      <c r="J83" s="143"/>
      <c r="K83" s="117" t="s">
        <v>57</v>
      </c>
      <c r="L83" s="119" t="s">
        <v>163</v>
      </c>
      <c r="M83" s="260"/>
      <c r="N83" s="260">
        <f t="shared" si="15"/>
        <v>0</v>
      </c>
      <c r="O83" s="260">
        <f t="shared" si="12"/>
        <v>0</v>
      </c>
      <c r="P83" s="260">
        <f t="shared" si="5"/>
        <v>0</v>
      </c>
      <c r="Q83" s="144"/>
      <c r="R83" s="144"/>
      <c r="S83" s="145"/>
    </row>
    <row r="84" spans="1:19" s="146" customFormat="1" ht="26" outlineLevel="1">
      <c r="A84" s="375"/>
      <c r="B84" s="231" t="s">
        <v>419</v>
      </c>
      <c r="C84" s="141" t="s">
        <v>269</v>
      </c>
      <c r="D84" s="142" t="s">
        <v>798</v>
      </c>
      <c r="E84" s="142" t="s">
        <v>270</v>
      </c>
      <c r="F84" s="116" t="s">
        <v>298</v>
      </c>
      <c r="G84" s="143"/>
      <c r="H84" s="143"/>
      <c r="I84" s="143"/>
      <c r="J84" s="143"/>
      <c r="K84" s="117" t="s">
        <v>57</v>
      </c>
      <c r="L84" s="119" t="s">
        <v>163</v>
      </c>
      <c r="M84" s="260"/>
      <c r="N84" s="260">
        <f t="shared" si="15"/>
        <v>0</v>
      </c>
      <c r="O84" s="260">
        <f t="shared" si="12"/>
        <v>0</v>
      </c>
      <c r="P84" s="260">
        <f t="shared" si="5"/>
        <v>0</v>
      </c>
      <c r="Q84" s="144"/>
      <c r="R84" s="144"/>
      <c r="S84" s="145"/>
    </row>
    <row r="85" spans="1:19" s="146" customFormat="1" outlineLevel="1">
      <c r="A85" s="375"/>
      <c r="B85" s="231" t="s">
        <v>420</v>
      </c>
      <c r="C85" s="141" t="s">
        <v>271</v>
      </c>
      <c r="D85" s="142" t="s">
        <v>798</v>
      </c>
      <c r="E85" s="142" t="s">
        <v>272</v>
      </c>
      <c r="F85" s="116" t="s">
        <v>299</v>
      </c>
      <c r="G85" s="143"/>
      <c r="H85" s="143"/>
      <c r="I85" s="143"/>
      <c r="J85" s="143"/>
      <c r="K85" s="117" t="s">
        <v>57</v>
      </c>
      <c r="L85" s="119" t="s">
        <v>181</v>
      </c>
      <c r="M85" s="260"/>
      <c r="N85" s="260">
        <f t="shared" si="15"/>
        <v>0</v>
      </c>
      <c r="O85" s="260">
        <f t="shared" si="12"/>
        <v>0</v>
      </c>
      <c r="P85" s="260">
        <f t="shared" si="5"/>
        <v>0</v>
      </c>
      <c r="Q85" s="144"/>
      <c r="R85" s="144"/>
      <c r="S85" s="145"/>
    </row>
    <row r="86" spans="1:19" s="146" customFormat="1" outlineLevel="1">
      <c r="A86" s="375"/>
      <c r="B86" s="231" t="s">
        <v>421</v>
      </c>
      <c r="C86" s="141" t="s">
        <v>273</v>
      </c>
      <c r="D86" s="142" t="s">
        <v>800</v>
      </c>
      <c r="E86" s="142" t="s">
        <v>274</v>
      </c>
      <c r="F86" s="116" t="s">
        <v>300</v>
      </c>
      <c r="G86" s="143"/>
      <c r="H86" s="143"/>
      <c r="I86" s="143"/>
      <c r="J86" s="143"/>
      <c r="K86" s="117" t="s">
        <v>57</v>
      </c>
      <c r="L86" s="119" t="s">
        <v>175</v>
      </c>
      <c r="M86" s="260"/>
      <c r="N86" s="260">
        <f t="shared" si="15"/>
        <v>0</v>
      </c>
      <c r="O86" s="260">
        <f t="shared" si="12"/>
        <v>0</v>
      </c>
      <c r="P86" s="260">
        <f t="shared" si="5"/>
        <v>0</v>
      </c>
      <c r="Q86" s="144"/>
      <c r="R86" s="144"/>
      <c r="S86" s="145"/>
    </row>
    <row r="87" spans="1:19" s="146" customFormat="1" outlineLevel="1">
      <c r="A87" s="375"/>
      <c r="B87" s="231" t="s">
        <v>422</v>
      </c>
      <c r="C87" s="141" t="s">
        <v>275</v>
      </c>
      <c r="D87" s="142" t="s">
        <v>800</v>
      </c>
      <c r="E87" s="142" t="s">
        <v>276</v>
      </c>
      <c r="F87" s="116" t="s">
        <v>301</v>
      </c>
      <c r="G87" s="143"/>
      <c r="H87" s="143"/>
      <c r="I87" s="143"/>
      <c r="J87" s="143"/>
      <c r="K87" s="117" t="s">
        <v>57</v>
      </c>
      <c r="L87" s="119">
        <v>13</v>
      </c>
      <c r="M87" s="260"/>
      <c r="N87" s="260">
        <f t="shared" si="15"/>
        <v>0</v>
      </c>
      <c r="O87" s="260">
        <f t="shared" si="12"/>
        <v>0</v>
      </c>
      <c r="P87" s="260">
        <f t="shared" ref="P87:P143" si="16">N87+O87</f>
        <v>0</v>
      </c>
      <c r="Q87" s="144"/>
      <c r="R87" s="144"/>
      <c r="S87" s="145"/>
    </row>
    <row r="88" spans="1:19" s="146" customFormat="1" outlineLevel="1">
      <c r="A88" s="375"/>
      <c r="B88" s="231" t="s">
        <v>423</v>
      </c>
      <c r="C88" s="141" t="s">
        <v>277</v>
      </c>
      <c r="D88" s="142" t="s">
        <v>800</v>
      </c>
      <c r="E88" s="142" t="s">
        <v>278</v>
      </c>
      <c r="F88" s="116" t="s">
        <v>301</v>
      </c>
      <c r="G88" s="143"/>
      <c r="H88" s="143"/>
      <c r="I88" s="143"/>
      <c r="J88" s="143"/>
      <c r="K88" s="117" t="s">
        <v>57</v>
      </c>
      <c r="L88" s="119">
        <v>4</v>
      </c>
      <c r="M88" s="260"/>
      <c r="N88" s="260">
        <f t="shared" si="15"/>
        <v>0</v>
      </c>
      <c r="O88" s="260">
        <f t="shared" si="12"/>
        <v>0</v>
      </c>
      <c r="P88" s="260">
        <f t="shared" si="16"/>
        <v>0</v>
      </c>
      <c r="Q88" s="144"/>
      <c r="R88" s="144"/>
      <c r="S88" s="145"/>
    </row>
    <row r="89" spans="1:19" s="146" customFormat="1" ht="26" outlineLevel="1">
      <c r="A89" s="375"/>
      <c r="B89" s="231" t="s">
        <v>424</v>
      </c>
      <c r="C89" s="141" t="s">
        <v>279</v>
      </c>
      <c r="D89" s="142" t="s">
        <v>800</v>
      </c>
      <c r="E89" s="142" t="s">
        <v>280</v>
      </c>
      <c r="F89" s="116" t="s">
        <v>301</v>
      </c>
      <c r="G89" s="143"/>
      <c r="H89" s="143"/>
      <c r="I89" s="143"/>
      <c r="J89" s="143"/>
      <c r="K89" s="117" t="s">
        <v>57</v>
      </c>
      <c r="L89" s="119">
        <v>40</v>
      </c>
      <c r="M89" s="260"/>
      <c r="N89" s="260">
        <f t="shared" si="15"/>
        <v>0</v>
      </c>
      <c r="O89" s="260">
        <f t="shared" si="12"/>
        <v>0</v>
      </c>
      <c r="P89" s="260">
        <f t="shared" si="16"/>
        <v>0</v>
      </c>
      <c r="Q89" s="144"/>
      <c r="R89" s="144"/>
      <c r="S89" s="145"/>
    </row>
    <row r="90" spans="1:19" s="146" customFormat="1" outlineLevel="1">
      <c r="A90" s="375"/>
      <c r="B90" s="231" t="s">
        <v>425</v>
      </c>
      <c r="C90" s="141" t="s">
        <v>281</v>
      </c>
      <c r="D90" s="142" t="s">
        <v>800</v>
      </c>
      <c r="E90" s="142" t="s">
        <v>282</v>
      </c>
      <c r="F90" s="116" t="s">
        <v>302</v>
      </c>
      <c r="G90" s="143"/>
      <c r="H90" s="143"/>
      <c r="I90" s="143"/>
      <c r="J90" s="143"/>
      <c r="K90" s="117" t="s">
        <v>84</v>
      </c>
      <c r="L90" s="119" t="s">
        <v>178</v>
      </c>
      <c r="M90" s="260"/>
      <c r="N90" s="260">
        <f t="shared" si="15"/>
        <v>0</v>
      </c>
      <c r="O90" s="260">
        <f t="shared" si="12"/>
        <v>0</v>
      </c>
      <c r="P90" s="260">
        <f t="shared" si="16"/>
        <v>0</v>
      </c>
      <c r="Q90" s="144"/>
      <c r="R90" s="144"/>
      <c r="S90" s="145"/>
    </row>
    <row r="91" spans="1:19" s="146" customFormat="1" outlineLevel="1">
      <c r="A91" s="375"/>
      <c r="B91" s="231" t="s">
        <v>426</v>
      </c>
      <c r="C91" s="141" t="s">
        <v>281</v>
      </c>
      <c r="D91" s="142" t="s">
        <v>800</v>
      </c>
      <c r="E91" s="142" t="s">
        <v>283</v>
      </c>
      <c r="F91" s="116" t="s">
        <v>302</v>
      </c>
      <c r="G91" s="143"/>
      <c r="H91" s="143"/>
      <c r="I91" s="143"/>
      <c r="J91" s="143"/>
      <c r="K91" s="117" t="s">
        <v>84</v>
      </c>
      <c r="L91" s="119" t="s">
        <v>178</v>
      </c>
      <c r="M91" s="260"/>
      <c r="N91" s="260">
        <f t="shared" si="15"/>
        <v>0</v>
      </c>
      <c r="O91" s="260">
        <f t="shared" si="12"/>
        <v>0</v>
      </c>
      <c r="P91" s="260">
        <f t="shared" si="16"/>
        <v>0</v>
      </c>
      <c r="Q91" s="144"/>
      <c r="R91" s="144"/>
      <c r="S91" s="145"/>
    </row>
    <row r="92" spans="1:19" s="146" customFormat="1" outlineLevel="1">
      <c r="A92" s="375"/>
      <c r="B92" s="231" t="s">
        <v>427</v>
      </c>
      <c r="C92" s="141" t="s">
        <v>281</v>
      </c>
      <c r="D92" s="142" t="s">
        <v>800</v>
      </c>
      <c r="E92" s="142" t="s">
        <v>284</v>
      </c>
      <c r="F92" s="116" t="s">
        <v>302</v>
      </c>
      <c r="G92" s="143"/>
      <c r="H92" s="143"/>
      <c r="I92" s="143"/>
      <c r="J92" s="143"/>
      <c r="K92" s="117" t="s">
        <v>84</v>
      </c>
      <c r="L92" s="119" t="s">
        <v>178</v>
      </c>
      <c r="M92" s="260"/>
      <c r="N92" s="260">
        <f t="shared" si="15"/>
        <v>0</v>
      </c>
      <c r="O92" s="260">
        <f t="shared" si="12"/>
        <v>0</v>
      </c>
      <c r="P92" s="260">
        <f t="shared" si="16"/>
        <v>0</v>
      </c>
      <c r="Q92" s="144"/>
      <c r="R92" s="144"/>
      <c r="S92" s="145"/>
    </row>
    <row r="93" spans="1:19" s="146" customFormat="1" outlineLevel="1">
      <c r="A93" s="375"/>
      <c r="B93" s="231" t="s">
        <v>428</v>
      </c>
      <c r="C93" s="141" t="s">
        <v>281</v>
      </c>
      <c r="D93" s="142" t="s">
        <v>800</v>
      </c>
      <c r="E93" s="142" t="s">
        <v>285</v>
      </c>
      <c r="F93" s="116" t="s">
        <v>302</v>
      </c>
      <c r="G93" s="143"/>
      <c r="H93" s="143"/>
      <c r="I93" s="143"/>
      <c r="J93" s="143"/>
      <c r="K93" s="117" t="s">
        <v>84</v>
      </c>
      <c r="L93" s="119" t="s">
        <v>178</v>
      </c>
      <c r="M93" s="260"/>
      <c r="N93" s="260">
        <f t="shared" si="15"/>
        <v>0</v>
      </c>
      <c r="O93" s="260">
        <f t="shared" si="12"/>
        <v>0</v>
      </c>
      <c r="P93" s="260">
        <f t="shared" si="16"/>
        <v>0</v>
      </c>
      <c r="Q93" s="144"/>
      <c r="R93" s="144"/>
      <c r="S93" s="145"/>
    </row>
    <row r="94" spans="1:19" s="146" customFormat="1" ht="26" outlineLevel="1">
      <c r="A94" s="375"/>
      <c r="B94" s="231" t="s">
        <v>429</v>
      </c>
      <c r="C94" s="141" t="s">
        <v>281</v>
      </c>
      <c r="D94" s="142" t="s">
        <v>800</v>
      </c>
      <c r="E94" s="142" t="s">
        <v>286</v>
      </c>
      <c r="F94" s="116" t="s">
        <v>302</v>
      </c>
      <c r="G94" s="143"/>
      <c r="H94" s="143"/>
      <c r="I94" s="143"/>
      <c r="J94" s="143"/>
      <c r="K94" s="117" t="s">
        <v>84</v>
      </c>
      <c r="L94" s="119" t="s">
        <v>176</v>
      </c>
      <c r="M94" s="260"/>
      <c r="N94" s="260">
        <f t="shared" si="15"/>
        <v>0</v>
      </c>
      <c r="O94" s="260">
        <f t="shared" si="12"/>
        <v>0</v>
      </c>
      <c r="P94" s="260">
        <f t="shared" si="16"/>
        <v>0</v>
      </c>
      <c r="Q94" s="144"/>
      <c r="R94" s="144"/>
      <c r="S94" s="145"/>
    </row>
    <row r="95" spans="1:19" s="146" customFormat="1" ht="26" outlineLevel="1">
      <c r="A95" s="375"/>
      <c r="B95" s="231" t="s">
        <v>430</v>
      </c>
      <c r="C95" s="141" t="s">
        <v>281</v>
      </c>
      <c r="D95" s="142" t="s">
        <v>800</v>
      </c>
      <c r="E95" s="142" t="s">
        <v>287</v>
      </c>
      <c r="F95" s="116" t="s">
        <v>302</v>
      </c>
      <c r="G95" s="143"/>
      <c r="H95" s="143"/>
      <c r="I95" s="143"/>
      <c r="J95" s="143"/>
      <c r="K95" s="117" t="s">
        <v>84</v>
      </c>
      <c r="L95" s="119" t="s">
        <v>168</v>
      </c>
      <c r="M95" s="260"/>
      <c r="N95" s="260">
        <f t="shared" si="15"/>
        <v>0</v>
      </c>
      <c r="O95" s="260">
        <f t="shared" si="12"/>
        <v>0</v>
      </c>
      <c r="P95" s="260">
        <f t="shared" si="16"/>
        <v>0</v>
      </c>
      <c r="Q95" s="144"/>
      <c r="R95" s="144"/>
      <c r="S95" s="145"/>
    </row>
    <row r="96" spans="1:19" s="146" customFormat="1" outlineLevel="1">
      <c r="A96" s="375"/>
      <c r="B96" s="231" t="s">
        <v>431</v>
      </c>
      <c r="C96" s="149" t="s">
        <v>288</v>
      </c>
      <c r="D96" s="142" t="s">
        <v>800</v>
      </c>
      <c r="E96" s="150" t="s">
        <v>289</v>
      </c>
      <c r="F96" s="116" t="s">
        <v>303</v>
      </c>
      <c r="G96" s="143"/>
      <c r="H96" s="143"/>
      <c r="I96" s="143"/>
      <c r="J96" s="143"/>
      <c r="K96" s="117" t="s">
        <v>304</v>
      </c>
      <c r="L96" s="119">
        <v>10</v>
      </c>
      <c r="M96" s="260"/>
      <c r="N96" s="260">
        <f t="shared" si="15"/>
        <v>0</v>
      </c>
      <c r="O96" s="260">
        <f t="shared" si="12"/>
        <v>0</v>
      </c>
      <c r="P96" s="260">
        <f t="shared" si="16"/>
        <v>0</v>
      </c>
      <c r="Q96" s="144"/>
      <c r="R96" s="144"/>
      <c r="S96" s="145"/>
    </row>
    <row r="97" spans="1:19" s="146" customFormat="1" outlineLevel="1">
      <c r="A97" s="375"/>
      <c r="B97" s="231" t="s">
        <v>432</v>
      </c>
      <c r="C97" s="149" t="s">
        <v>290</v>
      </c>
      <c r="D97" s="142" t="s">
        <v>800</v>
      </c>
      <c r="E97" s="150" t="s">
        <v>291</v>
      </c>
      <c r="F97" s="116" t="s">
        <v>303</v>
      </c>
      <c r="G97" s="143"/>
      <c r="H97" s="143"/>
      <c r="I97" s="143"/>
      <c r="J97" s="143"/>
      <c r="K97" s="117" t="s">
        <v>304</v>
      </c>
      <c r="L97" s="119">
        <v>50</v>
      </c>
      <c r="M97" s="260"/>
      <c r="N97" s="260">
        <f t="shared" si="15"/>
        <v>0</v>
      </c>
      <c r="O97" s="260">
        <f t="shared" si="12"/>
        <v>0</v>
      </c>
      <c r="P97" s="260">
        <f t="shared" si="16"/>
        <v>0</v>
      </c>
      <c r="Q97" s="144"/>
      <c r="R97" s="144"/>
      <c r="S97" s="145"/>
    </row>
    <row r="98" spans="1:19" s="146" customFormat="1" outlineLevel="1">
      <c r="A98" s="375"/>
      <c r="B98" s="231" t="s">
        <v>433</v>
      </c>
      <c r="C98" s="149" t="s">
        <v>290</v>
      </c>
      <c r="D98" s="142" t="s">
        <v>800</v>
      </c>
      <c r="E98" s="150" t="s">
        <v>292</v>
      </c>
      <c r="F98" s="116" t="s">
        <v>303</v>
      </c>
      <c r="G98" s="143"/>
      <c r="H98" s="143"/>
      <c r="I98" s="143"/>
      <c r="J98" s="143"/>
      <c r="K98" s="117" t="s">
        <v>304</v>
      </c>
      <c r="L98" s="119">
        <v>50</v>
      </c>
      <c r="M98" s="260"/>
      <c r="N98" s="260">
        <f t="shared" si="15"/>
        <v>0</v>
      </c>
      <c r="O98" s="260">
        <f t="shared" si="12"/>
        <v>0</v>
      </c>
      <c r="P98" s="260">
        <f t="shared" si="16"/>
        <v>0</v>
      </c>
      <c r="Q98" s="144"/>
      <c r="R98" s="144"/>
      <c r="S98" s="145"/>
    </row>
    <row r="99" spans="1:19" s="146" customFormat="1" outlineLevel="1">
      <c r="A99" s="375"/>
      <c r="B99" s="231" t="s">
        <v>434</v>
      </c>
      <c r="C99" s="151" t="s">
        <v>290</v>
      </c>
      <c r="D99" s="142" t="s">
        <v>800</v>
      </c>
      <c r="E99" s="150" t="s">
        <v>293</v>
      </c>
      <c r="F99" s="116" t="s">
        <v>303</v>
      </c>
      <c r="G99" s="143"/>
      <c r="H99" s="143"/>
      <c r="I99" s="143"/>
      <c r="J99" s="143"/>
      <c r="K99" s="117" t="s">
        <v>304</v>
      </c>
      <c r="L99" s="119">
        <v>10</v>
      </c>
      <c r="M99" s="260"/>
      <c r="N99" s="260">
        <f t="shared" si="15"/>
        <v>0</v>
      </c>
      <c r="O99" s="260">
        <f t="shared" si="12"/>
        <v>0</v>
      </c>
      <c r="P99" s="260">
        <f t="shared" si="16"/>
        <v>0</v>
      </c>
      <c r="Q99" s="144"/>
      <c r="R99" s="144"/>
      <c r="S99" s="145"/>
    </row>
    <row r="100" spans="1:19" s="157" customFormat="1">
      <c r="A100" s="375"/>
      <c r="B100" s="133" t="s">
        <v>355</v>
      </c>
      <c r="C100" s="147" t="s">
        <v>307</v>
      </c>
      <c r="D100" s="154"/>
      <c r="E100" s="148" t="s">
        <v>233</v>
      </c>
      <c r="F100" s="152"/>
      <c r="G100" s="153"/>
      <c r="H100" s="153"/>
      <c r="I100" s="153"/>
      <c r="J100" s="153"/>
      <c r="K100" s="154" t="s">
        <v>160</v>
      </c>
      <c r="L100" s="154">
        <v>1</v>
      </c>
      <c r="M100" s="268"/>
      <c r="N100" s="268">
        <f>SUM(N101:N134)</f>
        <v>0</v>
      </c>
      <c r="O100" s="268">
        <f t="shared" si="12"/>
        <v>0</v>
      </c>
      <c r="P100" s="268">
        <f t="shared" si="16"/>
        <v>0</v>
      </c>
      <c r="Q100" s="155"/>
      <c r="R100" s="155"/>
      <c r="S100" s="156"/>
    </row>
    <row r="101" spans="1:19" s="146" customFormat="1" outlineLevel="1">
      <c r="A101" s="375"/>
      <c r="B101" s="231" t="s">
        <v>435</v>
      </c>
      <c r="C101" s="158" t="s">
        <v>250</v>
      </c>
      <c r="D101" s="142" t="s">
        <v>800</v>
      </c>
      <c r="E101" s="159" t="s">
        <v>251</v>
      </c>
      <c r="F101" s="160" t="s">
        <v>294</v>
      </c>
      <c r="G101" s="161"/>
      <c r="H101" s="161"/>
      <c r="I101" s="161"/>
      <c r="J101" s="161"/>
      <c r="K101" s="162" t="s">
        <v>57</v>
      </c>
      <c r="L101" s="159" t="s">
        <v>41</v>
      </c>
      <c r="M101" s="260"/>
      <c r="N101" s="260">
        <f t="shared" si="15"/>
        <v>0</v>
      </c>
      <c r="O101" s="260">
        <f t="shared" si="12"/>
        <v>0</v>
      </c>
      <c r="P101" s="260">
        <f t="shared" si="16"/>
        <v>0</v>
      </c>
      <c r="Q101" s="144"/>
      <c r="R101" s="144"/>
      <c r="S101" s="145"/>
    </row>
    <row r="102" spans="1:19" s="146" customFormat="1" outlineLevel="1">
      <c r="A102" s="375"/>
      <c r="B102" s="231" t="s">
        <v>436</v>
      </c>
      <c r="C102" s="158" t="s">
        <v>252</v>
      </c>
      <c r="D102" s="142" t="s">
        <v>800</v>
      </c>
      <c r="E102" s="159" t="s">
        <v>253</v>
      </c>
      <c r="F102" s="160" t="s">
        <v>294</v>
      </c>
      <c r="G102" s="161"/>
      <c r="H102" s="161"/>
      <c r="I102" s="161"/>
      <c r="J102" s="161"/>
      <c r="K102" s="162" t="s">
        <v>57</v>
      </c>
      <c r="L102" s="159" t="s">
        <v>164</v>
      </c>
      <c r="M102" s="260"/>
      <c r="N102" s="260">
        <f t="shared" si="15"/>
        <v>0</v>
      </c>
      <c r="O102" s="260">
        <f t="shared" si="12"/>
        <v>0</v>
      </c>
      <c r="P102" s="260">
        <f t="shared" si="16"/>
        <v>0</v>
      </c>
      <c r="Q102" s="144"/>
      <c r="R102" s="144"/>
      <c r="S102" s="145"/>
    </row>
    <row r="103" spans="1:19" s="146" customFormat="1" outlineLevel="1">
      <c r="A103" s="375"/>
      <c r="B103" s="231" t="s">
        <v>437</v>
      </c>
      <c r="C103" s="158" t="s">
        <v>254</v>
      </c>
      <c r="D103" s="142" t="s">
        <v>800</v>
      </c>
      <c r="E103" s="159" t="s">
        <v>255</v>
      </c>
      <c r="F103" s="160" t="s">
        <v>294</v>
      </c>
      <c r="G103" s="161"/>
      <c r="H103" s="161"/>
      <c r="I103" s="161"/>
      <c r="J103" s="161"/>
      <c r="K103" s="162" t="s">
        <v>57</v>
      </c>
      <c r="L103" s="159" t="s">
        <v>163</v>
      </c>
      <c r="M103" s="260"/>
      <c r="N103" s="260">
        <f t="shared" si="15"/>
        <v>0</v>
      </c>
      <c r="O103" s="260">
        <f t="shared" si="12"/>
        <v>0</v>
      </c>
      <c r="P103" s="260">
        <f t="shared" si="16"/>
        <v>0</v>
      </c>
      <c r="Q103" s="144"/>
      <c r="R103" s="144"/>
      <c r="S103" s="145"/>
    </row>
    <row r="104" spans="1:19" s="146" customFormat="1" outlineLevel="1">
      <c r="A104" s="375"/>
      <c r="B104" s="231" t="s">
        <v>438</v>
      </c>
      <c r="C104" s="158" t="s">
        <v>256</v>
      </c>
      <c r="D104" s="159" t="s">
        <v>798</v>
      </c>
      <c r="E104" s="159"/>
      <c r="F104" s="160"/>
      <c r="G104" s="161"/>
      <c r="H104" s="161"/>
      <c r="I104" s="161"/>
      <c r="J104" s="161"/>
      <c r="K104" s="162" t="s">
        <v>78</v>
      </c>
      <c r="L104" s="159">
        <v>1</v>
      </c>
      <c r="M104" s="269"/>
      <c r="N104" s="269"/>
      <c r="O104" s="269">
        <f t="shared" si="12"/>
        <v>0</v>
      </c>
      <c r="P104" s="269">
        <f t="shared" si="16"/>
        <v>0</v>
      </c>
      <c r="Q104" s="144"/>
      <c r="R104" s="144"/>
      <c r="S104" s="145"/>
    </row>
    <row r="105" spans="1:19" s="146" customFormat="1" ht="26" outlineLevel="1">
      <c r="A105" s="375"/>
      <c r="B105" s="231" t="s">
        <v>439</v>
      </c>
      <c r="C105" s="158" t="s">
        <v>801</v>
      </c>
      <c r="D105" s="159" t="s">
        <v>798</v>
      </c>
      <c r="E105" s="159" t="s">
        <v>802</v>
      </c>
      <c r="F105" s="160" t="s">
        <v>295</v>
      </c>
      <c r="G105" s="161"/>
      <c r="H105" s="161"/>
      <c r="I105" s="161"/>
      <c r="J105" s="161"/>
      <c r="K105" s="162" t="s">
        <v>57</v>
      </c>
      <c r="L105" s="159">
        <v>1</v>
      </c>
      <c r="M105" s="260"/>
      <c r="N105" s="260">
        <f t="shared" si="15"/>
        <v>0</v>
      </c>
      <c r="O105" s="260">
        <f t="shared" si="12"/>
        <v>0</v>
      </c>
      <c r="P105" s="260">
        <f t="shared" si="16"/>
        <v>0</v>
      </c>
      <c r="Q105" s="144"/>
      <c r="R105" s="144"/>
      <c r="S105" s="145"/>
    </row>
    <row r="106" spans="1:19" s="146" customFormat="1" outlineLevel="1">
      <c r="A106" s="375"/>
      <c r="B106" s="231" t="s">
        <v>440</v>
      </c>
      <c r="C106" s="158" t="s">
        <v>171</v>
      </c>
      <c r="D106" s="159" t="s">
        <v>798</v>
      </c>
      <c r="E106" s="159" t="s">
        <v>170</v>
      </c>
      <c r="F106" s="160" t="s">
        <v>295</v>
      </c>
      <c r="G106" s="161"/>
      <c r="H106" s="161"/>
      <c r="I106" s="161"/>
      <c r="J106" s="161"/>
      <c r="K106" s="162" t="s">
        <v>57</v>
      </c>
      <c r="L106" s="159">
        <v>2</v>
      </c>
      <c r="M106" s="260"/>
      <c r="N106" s="260">
        <f>L106*M106</f>
        <v>0</v>
      </c>
      <c r="O106" s="260">
        <f t="shared" si="12"/>
        <v>0</v>
      </c>
      <c r="P106" s="260">
        <f t="shared" si="16"/>
        <v>0</v>
      </c>
      <c r="Q106" s="144"/>
      <c r="R106" s="144"/>
      <c r="S106" s="145"/>
    </row>
    <row r="107" spans="1:19" s="146" customFormat="1" outlineLevel="1">
      <c r="A107" s="375"/>
      <c r="B107" s="231" t="s">
        <v>441</v>
      </c>
      <c r="C107" s="158" t="s">
        <v>261</v>
      </c>
      <c r="D107" s="159" t="s">
        <v>798</v>
      </c>
      <c r="E107" s="159"/>
      <c r="F107" s="160"/>
      <c r="G107" s="161"/>
      <c r="H107" s="161"/>
      <c r="I107" s="161"/>
      <c r="J107" s="161"/>
      <c r="K107" s="162" t="s">
        <v>78</v>
      </c>
      <c r="L107" s="159">
        <v>1</v>
      </c>
      <c r="M107" s="269"/>
      <c r="N107" s="269"/>
      <c r="O107" s="269">
        <f t="shared" si="12"/>
        <v>0</v>
      </c>
      <c r="P107" s="269">
        <f t="shared" si="16"/>
        <v>0</v>
      </c>
      <c r="Q107" s="144"/>
      <c r="R107" s="144"/>
      <c r="S107" s="145"/>
    </row>
    <row r="108" spans="1:19" s="146" customFormat="1" ht="26" outlineLevel="1">
      <c r="A108" s="375"/>
      <c r="B108" s="231" t="s">
        <v>442</v>
      </c>
      <c r="C108" s="158" t="s">
        <v>801</v>
      </c>
      <c r="D108" s="159" t="s">
        <v>798</v>
      </c>
      <c r="E108" s="159" t="s">
        <v>802</v>
      </c>
      <c r="F108" s="160" t="s">
        <v>295</v>
      </c>
      <c r="G108" s="161"/>
      <c r="H108" s="161"/>
      <c r="I108" s="161"/>
      <c r="J108" s="161"/>
      <c r="K108" s="162" t="s">
        <v>57</v>
      </c>
      <c r="L108" s="159">
        <v>1</v>
      </c>
      <c r="M108" s="260"/>
      <c r="N108" s="260">
        <f t="shared" ref="N108" si="17">L108*M108</f>
        <v>0</v>
      </c>
      <c r="O108" s="260">
        <f t="shared" si="12"/>
        <v>0</v>
      </c>
      <c r="P108" s="260">
        <f t="shared" si="16"/>
        <v>0</v>
      </c>
      <c r="Q108" s="144"/>
      <c r="R108" s="144"/>
      <c r="S108" s="145"/>
    </row>
    <row r="109" spans="1:19" s="146" customFormat="1" outlineLevel="1">
      <c r="A109" s="375"/>
      <c r="B109" s="231" t="s">
        <v>443</v>
      </c>
      <c r="C109" s="158" t="s">
        <v>171</v>
      </c>
      <c r="D109" s="159" t="s">
        <v>798</v>
      </c>
      <c r="E109" s="159" t="s">
        <v>170</v>
      </c>
      <c r="F109" s="160" t="s">
        <v>295</v>
      </c>
      <c r="G109" s="161"/>
      <c r="H109" s="161"/>
      <c r="I109" s="161"/>
      <c r="J109" s="161"/>
      <c r="K109" s="162" t="s">
        <v>57</v>
      </c>
      <c r="L109" s="159">
        <v>2</v>
      </c>
      <c r="M109" s="260"/>
      <c r="N109" s="260">
        <f>L109*M109</f>
        <v>0</v>
      </c>
      <c r="O109" s="260">
        <f t="shared" si="12"/>
        <v>0</v>
      </c>
      <c r="P109" s="260">
        <f t="shared" si="16"/>
        <v>0</v>
      </c>
      <c r="Q109" s="144"/>
      <c r="R109" s="144"/>
      <c r="S109" s="145"/>
    </row>
    <row r="110" spans="1:19" s="146" customFormat="1" outlineLevel="1">
      <c r="A110" s="375"/>
      <c r="B110" s="231" t="s">
        <v>444</v>
      </c>
      <c r="C110" s="158" t="s">
        <v>182</v>
      </c>
      <c r="D110" s="159" t="s">
        <v>798</v>
      </c>
      <c r="E110" s="159" t="s">
        <v>260</v>
      </c>
      <c r="F110" s="160" t="s">
        <v>295</v>
      </c>
      <c r="G110" s="161"/>
      <c r="H110" s="161"/>
      <c r="I110" s="161"/>
      <c r="J110" s="161"/>
      <c r="K110" s="162" t="s">
        <v>57</v>
      </c>
      <c r="L110" s="159">
        <v>6</v>
      </c>
      <c r="M110" s="260"/>
      <c r="N110" s="260">
        <f t="shared" ref="N110" si="18">L110*M110</f>
        <v>0</v>
      </c>
      <c r="O110" s="260">
        <f t="shared" si="12"/>
        <v>0</v>
      </c>
      <c r="P110" s="260">
        <f t="shared" si="16"/>
        <v>0</v>
      </c>
      <c r="Q110" s="144"/>
      <c r="R110" s="144"/>
      <c r="S110" s="145"/>
    </row>
    <row r="111" spans="1:19" s="146" customFormat="1" outlineLevel="1">
      <c r="A111" s="375"/>
      <c r="B111" s="231" t="s">
        <v>445</v>
      </c>
      <c r="C111" s="158" t="s">
        <v>262</v>
      </c>
      <c r="D111" s="159" t="s">
        <v>798</v>
      </c>
      <c r="E111" s="159"/>
      <c r="F111" s="160"/>
      <c r="G111" s="161"/>
      <c r="H111" s="161"/>
      <c r="I111" s="161"/>
      <c r="J111" s="161"/>
      <c r="K111" s="162" t="s">
        <v>78</v>
      </c>
      <c r="L111" s="159">
        <v>1</v>
      </c>
      <c r="M111" s="269"/>
      <c r="N111" s="269"/>
      <c r="O111" s="269">
        <f t="shared" si="12"/>
        <v>0</v>
      </c>
      <c r="P111" s="269">
        <f t="shared" si="16"/>
        <v>0</v>
      </c>
      <c r="Q111" s="144"/>
      <c r="R111" s="144"/>
      <c r="S111" s="145"/>
    </row>
    <row r="112" spans="1:19" s="146" customFormat="1" outlineLevel="1">
      <c r="A112" s="375"/>
      <c r="B112" s="231" t="s">
        <v>446</v>
      </c>
      <c r="C112" s="158" t="s">
        <v>263</v>
      </c>
      <c r="D112" s="159" t="s">
        <v>798</v>
      </c>
      <c r="E112" s="159" t="s">
        <v>180</v>
      </c>
      <c r="F112" s="160" t="s">
        <v>295</v>
      </c>
      <c r="G112" s="161"/>
      <c r="H112" s="161"/>
      <c r="I112" s="161"/>
      <c r="J112" s="161"/>
      <c r="K112" s="162" t="s">
        <v>57</v>
      </c>
      <c r="L112" s="159">
        <v>1</v>
      </c>
      <c r="M112" s="260"/>
      <c r="N112" s="260">
        <f t="shared" ref="N112:N114" si="19">L112*M112</f>
        <v>0</v>
      </c>
      <c r="O112" s="260">
        <f t="shared" si="12"/>
        <v>0</v>
      </c>
      <c r="P112" s="260">
        <f t="shared" si="16"/>
        <v>0</v>
      </c>
      <c r="Q112" s="144"/>
      <c r="R112" s="144"/>
      <c r="S112" s="145"/>
    </row>
    <row r="113" spans="1:19" s="146" customFormat="1" outlineLevel="1">
      <c r="A113" s="375"/>
      <c r="B113" s="231" t="s">
        <v>447</v>
      </c>
      <c r="C113" s="158" t="s">
        <v>264</v>
      </c>
      <c r="D113" s="159" t="s">
        <v>798</v>
      </c>
      <c r="E113" s="159" t="s">
        <v>174</v>
      </c>
      <c r="F113" s="160" t="s">
        <v>295</v>
      </c>
      <c r="G113" s="161"/>
      <c r="H113" s="161"/>
      <c r="I113" s="161"/>
      <c r="J113" s="161"/>
      <c r="K113" s="162" t="s">
        <v>57</v>
      </c>
      <c r="L113" s="159">
        <v>1</v>
      </c>
      <c r="M113" s="260"/>
      <c r="N113" s="260">
        <f t="shared" si="19"/>
        <v>0</v>
      </c>
      <c r="O113" s="260">
        <f t="shared" si="12"/>
        <v>0</v>
      </c>
      <c r="P113" s="260">
        <f t="shared" si="16"/>
        <v>0</v>
      </c>
      <c r="Q113" s="144"/>
      <c r="R113" s="144"/>
      <c r="S113" s="145"/>
    </row>
    <row r="114" spans="1:19" s="146" customFormat="1" outlineLevel="1">
      <c r="A114" s="375"/>
      <c r="B114" s="231" t="s">
        <v>448</v>
      </c>
      <c r="C114" s="158" t="s">
        <v>258</v>
      </c>
      <c r="D114" s="159" t="s">
        <v>798</v>
      </c>
      <c r="E114" s="159" t="s">
        <v>173</v>
      </c>
      <c r="F114" s="160" t="s">
        <v>295</v>
      </c>
      <c r="G114" s="161"/>
      <c r="H114" s="161"/>
      <c r="I114" s="161"/>
      <c r="J114" s="161"/>
      <c r="K114" s="162" t="s">
        <v>57</v>
      </c>
      <c r="L114" s="159">
        <v>2</v>
      </c>
      <c r="M114" s="260"/>
      <c r="N114" s="260">
        <f t="shared" si="19"/>
        <v>0</v>
      </c>
      <c r="O114" s="260">
        <f t="shared" si="12"/>
        <v>0</v>
      </c>
      <c r="P114" s="260">
        <f t="shared" si="16"/>
        <v>0</v>
      </c>
      <c r="Q114" s="144"/>
      <c r="R114" s="144"/>
      <c r="S114" s="145"/>
    </row>
    <row r="115" spans="1:19" s="146" customFormat="1" outlineLevel="1">
      <c r="A115" s="375"/>
      <c r="B115" s="231" t="s">
        <v>449</v>
      </c>
      <c r="C115" s="158" t="s">
        <v>171</v>
      </c>
      <c r="D115" s="159" t="s">
        <v>798</v>
      </c>
      <c r="E115" s="159" t="s">
        <v>170</v>
      </c>
      <c r="F115" s="160" t="s">
        <v>295</v>
      </c>
      <c r="G115" s="161"/>
      <c r="H115" s="161"/>
      <c r="I115" s="161"/>
      <c r="J115" s="161"/>
      <c r="K115" s="162" t="s">
        <v>57</v>
      </c>
      <c r="L115" s="159">
        <v>1</v>
      </c>
      <c r="M115" s="260"/>
      <c r="N115" s="260">
        <f>L115*M115</f>
        <v>0</v>
      </c>
      <c r="O115" s="260">
        <f t="shared" si="12"/>
        <v>0</v>
      </c>
      <c r="P115" s="260">
        <f t="shared" si="16"/>
        <v>0</v>
      </c>
      <c r="Q115" s="144"/>
      <c r="R115" s="144"/>
      <c r="S115" s="145"/>
    </row>
    <row r="116" spans="1:19" s="146" customFormat="1" ht="26" outlineLevel="1">
      <c r="A116" s="375"/>
      <c r="B116" s="231" t="s">
        <v>450</v>
      </c>
      <c r="C116" s="158" t="s">
        <v>265</v>
      </c>
      <c r="D116" s="159" t="s">
        <v>798</v>
      </c>
      <c r="E116" s="159" t="s">
        <v>266</v>
      </c>
      <c r="F116" s="163" t="s">
        <v>296</v>
      </c>
      <c r="G116" s="161"/>
      <c r="H116" s="161"/>
      <c r="I116" s="161"/>
      <c r="J116" s="161"/>
      <c r="K116" s="162" t="s">
        <v>57</v>
      </c>
      <c r="L116" s="159">
        <v>2</v>
      </c>
      <c r="M116" s="270"/>
      <c r="N116" s="270">
        <f>L116*M116</f>
        <v>0</v>
      </c>
      <c r="O116" s="270">
        <f t="shared" si="12"/>
        <v>0</v>
      </c>
      <c r="P116" s="270">
        <f t="shared" si="16"/>
        <v>0</v>
      </c>
      <c r="Q116" s="144"/>
      <c r="R116" s="144"/>
      <c r="S116" s="145"/>
    </row>
    <row r="117" spans="1:19" s="146" customFormat="1" ht="26" outlineLevel="1">
      <c r="A117" s="375"/>
      <c r="B117" s="231" t="s">
        <v>451</v>
      </c>
      <c r="C117" s="158" t="s">
        <v>796</v>
      </c>
      <c r="D117" s="159" t="s">
        <v>798</v>
      </c>
      <c r="E117" s="159" t="s">
        <v>797</v>
      </c>
      <c r="F117" s="160" t="s">
        <v>297</v>
      </c>
      <c r="G117" s="161"/>
      <c r="H117" s="161"/>
      <c r="I117" s="161"/>
      <c r="J117" s="161"/>
      <c r="K117" s="162" t="s">
        <v>57</v>
      </c>
      <c r="L117" s="159">
        <v>3</v>
      </c>
      <c r="M117" s="260"/>
      <c r="N117" s="260">
        <f t="shared" ref="N117:N134" si="20">L117*M117</f>
        <v>0</v>
      </c>
      <c r="O117" s="260">
        <f t="shared" si="12"/>
        <v>0</v>
      </c>
      <c r="P117" s="260">
        <f t="shared" si="16"/>
        <v>0</v>
      </c>
      <c r="Q117" s="144"/>
      <c r="R117" s="144"/>
      <c r="S117" s="145"/>
    </row>
    <row r="118" spans="1:19" s="146" customFormat="1" ht="26" outlineLevel="1">
      <c r="A118" s="375"/>
      <c r="B118" s="231" t="s">
        <v>452</v>
      </c>
      <c r="C118" s="158" t="s">
        <v>267</v>
      </c>
      <c r="D118" s="159" t="s">
        <v>798</v>
      </c>
      <c r="E118" s="159" t="s">
        <v>268</v>
      </c>
      <c r="F118" s="160" t="s">
        <v>298</v>
      </c>
      <c r="G118" s="161"/>
      <c r="H118" s="161"/>
      <c r="I118" s="161"/>
      <c r="J118" s="161"/>
      <c r="K118" s="162" t="s">
        <v>57</v>
      </c>
      <c r="L118" s="159" t="s">
        <v>163</v>
      </c>
      <c r="M118" s="260"/>
      <c r="N118" s="260">
        <f t="shared" si="20"/>
        <v>0</v>
      </c>
      <c r="O118" s="260">
        <f t="shared" si="12"/>
        <v>0</v>
      </c>
      <c r="P118" s="260">
        <f t="shared" si="16"/>
        <v>0</v>
      </c>
      <c r="Q118" s="144"/>
      <c r="R118" s="144"/>
      <c r="S118" s="145"/>
    </row>
    <row r="119" spans="1:19" s="146" customFormat="1" ht="26" outlineLevel="1">
      <c r="A119" s="375"/>
      <c r="B119" s="231" t="s">
        <v>453</v>
      </c>
      <c r="C119" s="158" t="s">
        <v>269</v>
      </c>
      <c r="D119" s="159" t="s">
        <v>798</v>
      </c>
      <c r="E119" s="159" t="s">
        <v>270</v>
      </c>
      <c r="F119" s="160" t="s">
        <v>298</v>
      </c>
      <c r="G119" s="161"/>
      <c r="H119" s="161"/>
      <c r="I119" s="161"/>
      <c r="J119" s="161"/>
      <c r="K119" s="162" t="s">
        <v>57</v>
      </c>
      <c r="L119" s="159" t="s">
        <v>163</v>
      </c>
      <c r="M119" s="260"/>
      <c r="N119" s="260">
        <f t="shared" si="20"/>
        <v>0</v>
      </c>
      <c r="O119" s="260">
        <f t="shared" si="12"/>
        <v>0</v>
      </c>
      <c r="P119" s="260">
        <f t="shared" si="16"/>
        <v>0</v>
      </c>
      <c r="Q119" s="144"/>
      <c r="R119" s="144"/>
      <c r="S119" s="145"/>
    </row>
    <row r="120" spans="1:19" s="146" customFormat="1" outlineLevel="1">
      <c r="A120" s="375"/>
      <c r="B120" s="231" t="s">
        <v>454</v>
      </c>
      <c r="C120" s="158" t="s">
        <v>271</v>
      </c>
      <c r="D120" s="159" t="s">
        <v>798</v>
      </c>
      <c r="E120" s="159" t="s">
        <v>272</v>
      </c>
      <c r="F120" s="160" t="s">
        <v>299</v>
      </c>
      <c r="G120" s="161"/>
      <c r="H120" s="161"/>
      <c r="I120" s="161"/>
      <c r="J120" s="161"/>
      <c r="K120" s="162" t="s">
        <v>57</v>
      </c>
      <c r="L120" s="159" t="s">
        <v>181</v>
      </c>
      <c r="M120" s="260"/>
      <c r="N120" s="260">
        <f t="shared" si="20"/>
        <v>0</v>
      </c>
      <c r="O120" s="260">
        <f t="shared" si="12"/>
        <v>0</v>
      </c>
      <c r="P120" s="260">
        <f t="shared" si="16"/>
        <v>0</v>
      </c>
      <c r="Q120" s="144"/>
      <c r="R120" s="144"/>
      <c r="S120" s="145"/>
    </row>
    <row r="121" spans="1:19" s="146" customFormat="1" outlineLevel="1">
      <c r="A121" s="375"/>
      <c r="B121" s="231" t="s">
        <v>455</v>
      </c>
      <c r="C121" s="158" t="s">
        <v>273</v>
      </c>
      <c r="D121" s="159" t="s">
        <v>800</v>
      </c>
      <c r="E121" s="159" t="s">
        <v>274</v>
      </c>
      <c r="F121" s="160" t="s">
        <v>300</v>
      </c>
      <c r="G121" s="161"/>
      <c r="H121" s="161"/>
      <c r="I121" s="161"/>
      <c r="J121" s="161"/>
      <c r="K121" s="162" t="s">
        <v>57</v>
      </c>
      <c r="L121" s="159" t="s">
        <v>175</v>
      </c>
      <c r="M121" s="260"/>
      <c r="N121" s="260">
        <f t="shared" si="20"/>
        <v>0</v>
      </c>
      <c r="O121" s="260">
        <f t="shared" si="12"/>
        <v>0</v>
      </c>
      <c r="P121" s="260">
        <f t="shared" si="16"/>
        <v>0</v>
      </c>
      <c r="Q121" s="144"/>
      <c r="R121" s="144"/>
      <c r="S121" s="145"/>
    </row>
    <row r="122" spans="1:19" s="146" customFormat="1" outlineLevel="1">
      <c r="A122" s="375"/>
      <c r="B122" s="231" t="s">
        <v>456</v>
      </c>
      <c r="C122" s="158" t="s">
        <v>275</v>
      </c>
      <c r="D122" s="159" t="s">
        <v>800</v>
      </c>
      <c r="E122" s="159" t="s">
        <v>276</v>
      </c>
      <c r="F122" s="160" t="s">
        <v>301</v>
      </c>
      <c r="G122" s="161"/>
      <c r="H122" s="161"/>
      <c r="I122" s="161"/>
      <c r="J122" s="161"/>
      <c r="K122" s="162" t="s">
        <v>57</v>
      </c>
      <c r="L122" s="159">
        <v>5</v>
      </c>
      <c r="M122" s="260"/>
      <c r="N122" s="260">
        <f t="shared" si="20"/>
        <v>0</v>
      </c>
      <c r="O122" s="260">
        <f t="shared" ref="O122:O178" si="21">N122*0.22</f>
        <v>0</v>
      </c>
      <c r="P122" s="260">
        <f t="shared" si="16"/>
        <v>0</v>
      </c>
      <c r="Q122" s="144"/>
      <c r="R122" s="144"/>
      <c r="S122" s="145"/>
    </row>
    <row r="123" spans="1:19" s="146" customFormat="1" outlineLevel="1">
      <c r="A123" s="375"/>
      <c r="B123" s="231" t="s">
        <v>457</v>
      </c>
      <c r="C123" s="158" t="s">
        <v>277</v>
      </c>
      <c r="D123" s="159" t="s">
        <v>800</v>
      </c>
      <c r="E123" s="159" t="s">
        <v>278</v>
      </c>
      <c r="F123" s="160" t="s">
        <v>301</v>
      </c>
      <c r="G123" s="161"/>
      <c r="H123" s="161"/>
      <c r="I123" s="161"/>
      <c r="J123" s="161"/>
      <c r="K123" s="162" t="s">
        <v>57</v>
      </c>
      <c r="L123" s="159">
        <v>6</v>
      </c>
      <c r="M123" s="260"/>
      <c r="N123" s="260">
        <f t="shared" si="20"/>
        <v>0</v>
      </c>
      <c r="O123" s="260">
        <f t="shared" si="21"/>
        <v>0</v>
      </c>
      <c r="P123" s="260">
        <f t="shared" si="16"/>
        <v>0</v>
      </c>
      <c r="Q123" s="144"/>
      <c r="R123" s="144"/>
      <c r="S123" s="145"/>
    </row>
    <row r="124" spans="1:19" s="146" customFormat="1" ht="26" outlineLevel="1">
      <c r="A124" s="375"/>
      <c r="B124" s="231" t="s">
        <v>458</v>
      </c>
      <c r="C124" s="158" t="s">
        <v>279</v>
      </c>
      <c r="D124" s="159" t="s">
        <v>800</v>
      </c>
      <c r="E124" s="159" t="s">
        <v>280</v>
      </c>
      <c r="F124" s="160" t="s">
        <v>301</v>
      </c>
      <c r="G124" s="161"/>
      <c r="H124" s="161"/>
      <c r="I124" s="161"/>
      <c r="J124" s="161"/>
      <c r="K124" s="162" t="s">
        <v>57</v>
      </c>
      <c r="L124" s="159">
        <v>43</v>
      </c>
      <c r="M124" s="260"/>
      <c r="N124" s="260">
        <f t="shared" si="20"/>
        <v>0</v>
      </c>
      <c r="O124" s="260">
        <f t="shared" si="21"/>
        <v>0</v>
      </c>
      <c r="P124" s="260">
        <f t="shared" si="16"/>
        <v>0</v>
      </c>
      <c r="Q124" s="144"/>
      <c r="R124" s="144"/>
      <c r="S124" s="145"/>
    </row>
    <row r="125" spans="1:19" s="146" customFormat="1" outlineLevel="1">
      <c r="A125" s="375"/>
      <c r="B125" s="231" t="s">
        <v>459</v>
      </c>
      <c r="C125" s="158" t="s">
        <v>281</v>
      </c>
      <c r="D125" s="159" t="s">
        <v>800</v>
      </c>
      <c r="E125" s="159" t="s">
        <v>282</v>
      </c>
      <c r="F125" s="160" t="s">
        <v>302</v>
      </c>
      <c r="G125" s="161"/>
      <c r="H125" s="161"/>
      <c r="I125" s="161"/>
      <c r="J125" s="161"/>
      <c r="K125" s="162" t="s">
        <v>84</v>
      </c>
      <c r="L125" s="159" t="s">
        <v>178</v>
      </c>
      <c r="M125" s="260"/>
      <c r="N125" s="260">
        <f t="shared" si="20"/>
        <v>0</v>
      </c>
      <c r="O125" s="260">
        <f t="shared" si="21"/>
        <v>0</v>
      </c>
      <c r="P125" s="260">
        <f t="shared" si="16"/>
        <v>0</v>
      </c>
      <c r="Q125" s="144"/>
      <c r="R125" s="144"/>
      <c r="S125" s="145"/>
    </row>
    <row r="126" spans="1:19" s="146" customFormat="1" outlineLevel="1">
      <c r="A126" s="375"/>
      <c r="B126" s="231" t="s">
        <v>460</v>
      </c>
      <c r="C126" s="158" t="s">
        <v>281</v>
      </c>
      <c r="D126" s="159" t="s">
        <v>800</v>
      </c>
      <c r="E126" s="159" t="s">
        <v>283</v>
      </c>
      <c r="F126" s="160" t="s">
        <v>302</v>
      </c>
      <c r="G126" s="161"/>
      <c r="H126" s="161"/>
      <c r="I126" s="161"/>
      <c r="J126" s="161"/>
      <c r="K126" s="162" t="s">
        <v>84</v>
      </c>
      <c r="L126" s="159" t="s">
        <v>178</v>
      </c>
      <c r="M126" s="260"/>
      <c r="N126" s="260">
        <f t="shared" si="20"/>
        <v>0</v>
      </c>
      <c r="O126" s="260">
        <f t="shared" si="21"/>
        <v>0</v>
      </c>
      <c r="P126" s="260">
        <f t="shared" si="16"/>
        <v>0</v>
      </c>
      <c r="Q126" s="144"/>
      <c r="R126" s="144"/>
      <c r="S126" s="145"/>
    </row>
    <row r="127" spans="1:19" s="146" customFormat="1" outlineLevel="1">
      <c r="A127" s="375"/>
      <c r="B127" s="231" t="s">
        <v>461</v>
      </c>
      <c r="C127" s="158" t="s">
        <v>281</v>
      </c>
      <c r="D127" s="159" t="s">
        <v>800</v>
      </c>
      <c r="E127" s="159" t="s">
        <v>284</v>
      </c>
      <c r="F127" s="160" t="s">
        <v>302</v>
      </c>
      <c r="G127" s="161"/>
      <c r="H127" s="161"/>
      <c r="I127" s="161"/>
      <c r="J127" s="161"/>
      <c r="K127" s="162" t="s">
        <v>84</v>
      </c>
      <c r="L127" s="159" t="s">
        <v>178</v>
      </c>
      <c r="M127" s="260"/>
      <c r="N127" s="260">
        <f t="shared" si="20"/>
        <v>0</v>
      </c>
      <c r="O127" s="260">
        <f t="shared" si="21"/>
        <v>0</v>
      </c>
      <c r="P127" s="260">
        <f t="shared" si="16"/>
        <v>0</v>
      </c>
      <c r="Q127" s="144"/>
      <c r="R127" s="144"/>
      <c r="S127" s="145"/>
    </row>
    <row r="128" spans="1:19" s="146" customFormat="1" outlineLevel="1">
      <c r="A128" s="375"/>
      <c r="B128" s="231" t="s">
        <v>462</v>
      </c>
      <c r="C128" s="158" t="s">
        <v>281</v>
      </c>
      <c r="D128" s="159" t="s">
        <v>800</v>
      </c>
      <c r="E128" s="159" t="s">
        <v>285</v>
      </c>
      <c r="F128" s="160" t="s">
        <v>302</v>
      </c>
      <c r="G128" s="161"/>
      <c r="H128" s="161"/>
      <c r="I128" s="161"/>
      <c r="J128" s="161"/>
      <c r="K128" s="162" t="s">
        <v>84</v>
      </c>
      <c r="L128" s="159" t="s">
        <v>178</v>
      </c>
      <c r="M128" s="260"/>
      <c r="N128" s="260">
        <f t="shared" si="20"/>
        <v>0</v>
      </c>
      <c r="O128" s="260">
        <f t="shared" si="21"/>
        <v>0</v>
      </c>
      <c r="P128" s="260">
        <f t="shared" si="16"/>
        <v>0</v>
      </c>
      <c r="Q128" s="144"/>
      <c r="R128" s="144"/>
      <c r="S128" s="145"/>
    </row>
    <row r="129" spans="1:19" s="146" customFormat="1" ht="26" outlineLevel="1">
      <c r="A129" s="375"/>
      <c r="B129" s="231" t="s">
        <v>463</v>
      </c>
      <c r="C129" s="158" t="s">
        <v>281</v>
      </c>
      <c r="D129" s="159" t="s">
        <v>800</v>
      </c>
      <c r="E129" s="159" t="s">
        <v>286</v>
      </c>
      <c r="F129" s="160" t="s">
        <v>302</v>
      </c>
      <c r="G129" s="161"/>
      <c r="H129" s="161"/>
      <c r="I129" s="161"/>
      <c r="J129" s="161"/>
      <c r="K129" s="162" t="s">
        <v>84</v>
      </c>
      <c r="L129" s="159" t="s">
        <v>176</v>
      </c>
      <c r="M129" s="260"/>
      <c r="N129" s="260">
        <f t="shared" si="20"/>
        <v>0</v>
      </c>
      <c r="O129" s="260">
        <f t="shared" si="21"/>
        <v>0</v>
      </c>
      <c r="P129" s="260">
        <f t="shared" si="16"/>
        <v>0</v>
      </c>
      <c r="Q129" s="144"/>
      <c r="R129" s="144"/>
      <c r="S129" s="145"/>
    </row>
    <row r="130" spans="1:19" s="146" customFormat="1" ht="26" outlineLevel="1">
      <c r="A130" s="375"/>
      <c r="B130" s="231" t="s">
        <v>464</v>
      </c>
      <c r="C130" s="158" t="s">
        <v>281</v>
      </c>
      <c r="D130" s="159" t="s">
        <v>800</v>
      </c>
      <c r="E130" s="159" t="s">
        <v>287</v>
      </c>
      <c r="F130" s="160" t="s">
        <v>302</v>
      </c>
      <c r="G130" s="161"/>
      <c r="H130" s="161"/>
      <c r="I130" s="161"/>
      <c r="J130" s="161"/>
      <c r="K130" s="162" t="s">
        <v>84</v>
      </c>
      <c r="L130" s="159" t="s">
        <v>168</v>
      </c>
      <c r="M130" s="260"/>
      <c r="N130" s="260">
        <f t="shared" si="20"/>
        <v>0</v>
      </c>
      <c r="O130" s="260">
        <f t="shared" si="21"/>
        <v>0</v>
      </c>
      <c r="P130" s="260">
        <f t="shared" si="16"/>
        <v>0</v>
      </c>
      <c r="Q130" s="144"/>
      <c r="R130" s="144"/>
      <c r="S130" s="145"/>
    </row>
    <row r="131" spans="1:19" s="146" customFormat="1" outlineLevel="1">
      <c r="A131" s="375"/>
      <c r="B131" s="231" t="s">
        <v>465</v>
      </c>
      <c r="C131" s="158" t="s">
        <v>288</v>
      </c>
      <c r="D131" s="159" t="s">
        <v>800</v>
      </c>
      <c r="E131" s="159" t="s">
        <v>289</v>
      </c>
      <c r="F131" s="160" t="s">
        <v>303</v>
      </c>
      <c r="G131" s="161"/>
      <c r="H131" s="161"/>
      <c r="I131" s="161"/>
      <c r="J131" s="161"/>
      <c r="K131" s="162" t="s">
        <v>304</v>
      </c>
      <c r="L131" s="159">
        <v>10</v>
      </c>
      <c r="M131" s="260"/>
      <c r="N131" s="260">
        <f t="shared" si="20"/>
        <v>0</v>
      </c>
      <c r="O131" s="260">
        <f t="shared" si="21"/>
        <v>0</v>
      </c>
      <c r="P131" s="260">
        <f t="shared" si="16"/>
        <v>0</v>
      </c>
      <c r="Q131" s="144"/>
      <c r="R131" s="144"/>
      <c r="S131" s="145"/>
    </row>
    <row r="132" spans="1:19" s="146" customFormat="1" outlineLevel="1">
      <c r="A132" s="375"/>
      <c r="B132" s="231" t="s">
        <v>466</v>
      </c>
      <c r="C132" s="158" t="s">
        <v>290</v>
      </c>
      <c r="D132" s="159" t="s">
        <v>800</v>
      </c>
      <c r="E132" s="159" t="s">
        <v>291</v>
      </c>
      <c r="F132" s="160" t="s">
        <v>303</v>
      </c>
      <c r="G132" s="161"/>
      <c r="H132" s="161"/>
      <c r="I132" s="161"/>
      <c r="J132" s="161"/>
      <c r="K132" s="162" t="s">
        <v>304</v>
      </c>
      <c r="L132" s="159">
        <v>50</v>
      </c>
      <c r="M132" s="260"/>
      <c r="N132" s="260">
        <f t="shared" si="20"/>
        <v>0</v>
      </c>
      <c r="O132" s="260">
        <f t="shared" si="21"/>
        <v>0</v>
      </c>
      <c r="P132" s="260">
        <f t="shared" si="16"/>
        <v>0</v>
      </c>
      <c r="Q132" s="144"/>
      <c r="R132" s="144"/>
      <c r="S132" s="145"/>
    </row>
    <row r="133" spans="1:19" s="146" customFormat="1" outlineLevel="1">
      <c r="A133" s="375"/>
      <c r="B133" s="231" t="s">
        <v>467</v>
      </c>
      <c r="C133" s="158" t="s">
        <v>290</v>
      </c>
      <c r="D133" s="159" t="s">
        <v>800</v>
      </c>
      <c r="E133" s="159" t="s">
        <v>292</v>
      </c>
      <c r="F133" s="160" t="s">
        <v>303</v>
      </c>
      <c r="G133" s="161"/>
      <c r="H133" s="161"/>
      <c r="I133" s="161"/>
      <c r="J133" s="161"/>
      <c r="K133" s="162" t="s">
        <v>304</v>
      </c>
      <c r="L133" s="159">
        <v>50</v>
      </c>
      <c r="M133" s="260"/>
      <c r="N133" s="260">
        <f t="shared" si="20"/>
        <v>0</v>
      </c>
      <c r="O133" s="260">
        <f t="shared" si="21"/>
        <v>0</v>
      </c>
      <c r="P133" s="260">
        <f t="shared" si="16"/>
        <v>0</v>
      </c>
      <c r="Q133" s="144"/>
      <c r="R133" s="144"/>
      <c r="S133" s="145"/>
    </row>
    <row r="134" spans="1:19" s="146" customFormat="1" outlineLevel="1">
      <c r="A134" s="375"/>
      <c r="B134" s="231" t="s">
        <v>468</v>
      </c>
      <c r="C134" s="158" t="s">
        <v>290</v>
      </c>
      <c r="D134" s="159" t="s">
        <v>800</v>
      </c>
      <c r="E134" s="159" t="s">
        <v>293</v>
      </c>
      <c r="F134" s="160" t="s">
        <v>303</v>
      </c>
      <c r="G134" s="161"/>
      <c r="H134" s="161"/>
      <c r="I134" s="161"/>
      <c r="J134" s="161"/>
      <c r="K134" s="162" t="s">
        <v>304</v>
      </c>
      <c r="L134" s="159">
        <v>10</v>
      </c>
      <c r="M134" s="260"/>
      <c r="N134" s="260">
        <f t="shared" si="20"/>
        <v>0</v>
      </c>
      <c r="O134" s="260">
        <f t="shared" si="21"/>
        <v>0</v>
      </c>
      <c r="P134" s="260">
        <f t="shared" si="16"/>
        <v>0</v>
      </c>
      <c r="Q134" s="144"/>
      <c r="R134" s="144"/>
      <c r="S134" s="145"/>
    </row>
    <row r="135" spans="1:19" s="164" customFormat="1">
      <c r="A135" s="375"/>
      <c r="B135" s="133" t="s">
        <v>356</v>
      </c>
      <c r="C135" s="147" t="s">
        <v>310</v>
      </c>
      <c r="D135" s="154"/>
      <c r="E135" s="148" t="s">
        <v>234</v>
      </c>
      <c r="F135" s="152"/>
      <c r="G135" s="153"/>
      <c r="H135" s="153"/>
      <c r="I135" s="153"/>
      <c r="J135" s="153"/>
      <c r="K135" s="154" t="s">
        <v>160</v>
      </c>
      <c r="L135" s="154">
        <v>1</v>
      </c>
      <c r="M135" s="268"/>
      <c r="N135" s="268">
        <f>SUM(N136:N168)</f>
        <v>0</v>
      </c>
      <c r="O135" s="268">
        <f t="shared" si="21"/>
        <v>0</v>
      </c>
      <c r="P135" s="268">
        <f t="shared" si="16"/>
        <v>0</v>
      </c>
      <c r="Q135" s="155"/>
      <c r="R135" s="155"/>
      <c r="S135" s="156"/>
    </row>
    <row r="136" spans="1:19" s="146" customFormat="1" outlineLevel="1">
      <c r="A136" s="375"/>
      <c r="B136" s="231" t="s">
        <v>469</v>
      </c>
      <c r="C136" s="158" t="s">
        <v>250</v>
      </c>
      <c r="D136" s="159" t="s">
        <v>800</v>
      </c>
      <c r="E136" s="159" t="s">
        <v>251</v>
      </c>
      <c r="F136" s="160" t="s">
        <v>294</v>
      </c>
      <c r="G136" s="161"/>
      <c r="H136" s="161"/>
      <c r="I136" s="161"/>
      <c r="J136" s="161"/>
      <c r="K136" s="162" t="s">
        <v>57</v>
      </c>
      <c r="L136" s="159" t="s">
        <v>41</v>
      </c>
      <c r="M136" s="260"/>
      <c r="N136" s="260">
        <f t="shared" ref="N136:N138" si="22">L136*M136</f>
        <v>0</v>
      </c>
      <c r="O136" s="260">
        <f t="shared" si="21"/>
        <v>0</v>
      </c>
      <c r="P136" s="260">
        <f t="shared" si="16"/>
        <v>0</v>
      </c>
      <c r="Q136" s="144"/>
      <c r="R136" s="144"/>
      <c r="S136" s="145"/>
    </row>
    <row r="137" spans="1:19" s="146" customFormat="1" outlineLevel="1">
      <c r="A137" s="375"/>
      <c r="B137" s="231" t="s">
        <v>470</v>
      </c>
      <c r="C137" s="158" t="s">
        <v>252</v>
      </c>
      <c r="D137" s="159" t="s">
        <v>800</v>
      </c>
      <c r="E137" s="159" t="s">
        <v>253</v>
      </c>
      <c r="F137" s="160" t="s">
        <v>294</v>
      </c>
      <c r="G137" s="161"/>
      <c r="H137" s="161"/>
      <c r="I137" s="161"/>
      <c r="J137" s="161"/>
      <c r="K137" s="162" t="s">
        <v>57</v>
      </c>
      <c r="L137" s="159">
        <v>6</v>
      </c>
      <c r="M137" s="260"/>
      <c r="N137" s="260">
        <f t="shared" si="22"/>
        <v>0</v>
      </c>
      <c r="O137" s="260">
        <f t="shared" si="21"/>
        <v>0</v>
      </c>
      <c r="P137" s="260">
        <f t="shared" si="16"/>
        <v>0</v>
      </c>
      <c r="Q137" s="144"/>
      <c r="R137" s="144"/>
      <c r="S137" s="145"/>
    </row>
    <row r="138" spans="1:19" s="146" customFormat="1" outlineLevel="1">
      <c r="A138" s="375"/>
      <c r="B138" s="231" t="s">
        <v>471</v>
      </c>
      <c r="C138" s="158" t="s">
        <v>254</v>
      </c>
      <c r="D138" s="159" t="s">
        <v>800</v>
      </c>
      <c r="E138" s="159" t="s">
        <v>255</v>
      </c>
      <c r="F138" s="160" t="s">
        <v>294</v>
      </c>
      <c r="G138" s="161"/>
      <c r="H138" s="161"/>
      <c r="I138" s="161"/>
      <c r="J138" s="161"/>
      <c r="K138" s="162" t="s">
        <v>57</v>
      </c>
      <c r="L138" s="159" t="s">
        <v>163</v>
      </c>
      <c r="M138" s="260"/>
      <c r="N138" s="260">
        <f t="shared" si="22"/>
        <v>0</v>
      </c>
      <c r="O138" s="260">
        <f t="shared" si="21"/>
        <v>0</v>
      </c>
      <c r="P138" s="260">
        <f t="shared" si="16"/>
        <v>0</v>
      </c>
      <c r="Q138" s="144"/>
      <c r="R138" s="144"/>
      <c r="S138" s="145"/>
    </row>
    <row r="139" spans="1:19" s="146" customFormat="1" outlineLevel="1">
      <c r="A139" s="375"/>
      <c r="B139" s="231" t="s">
        <v>472</v>
      </c>
      <c r="C139" s="158" t="s">
        <v>256</v>
      </c>
      <c r="D139" s="159" t="s">
        <v>798</v>
      </c>
      <c r="E139" s="159"/>
      <c r="F139" s="160"/>
      <c r="G139" s="161"/>
      <c r="H139" s="161"/>
      <c r="I139" s="161"/>
      <c r="J139" s="161"/>
      <c r="K139" s="162" t="s">
        <v>78</v>
      </c>
      <c r="L139" s="159">
        <v>1</v>
      </c>
      <c r="M139" s="269"/>
      <c r="N139" s="269"/>
      <c r="O139" s="269">
        <f t="shared" si="21"/>
        <v>0</v>
      </c>
      <c r="P139" s="269">
        <f t="shared" si="16"/>
        <v>0</v>
      </c>
      <c r="Q139" s="144"/>
      <c r="R139" s="144"/>
      <c r="S139" s="145"/>
    </row>
    <row r="140" spans="1:19" s="146" customFormat="1" ht="26" outlineLevel="1">
      <c r="A140" s="375"/>
      <c r="B140" s="231" t="s">
        <v>473</v>
      </c>
      <c r="C140" s="158" t="s">
        <v>801</v>
      </c>
      <c r="D140" s="159" t="s">
        <v>798</v>
      </c>
      <c r="E140" s="159" t="s">
        <v>802</v>
      </c>
      <c r="F140" s="160" t="s">
        <v>295</v>
      </c>
      <c r="G140" s="161"/>
      <c r="H140" s="161"/>
      <c r="I140" s="161"/>
      <c r="J140" s="161"/>
      <c r="K140" s="162" t="s">
        <v>57</v>
      </c>
      <c r="L140" s="159">
        <v>1</v>
      </c>
      <c r="M140" s="260"/>
      <c r="N140" s="260">
        <f t="shared" ref="N140" si="23">L140*M140</f>
        <v>0</v>
      </c>
      <c r="O140" s="260">
        <f t="shared" si="21"/>
        <v>0</v>
      </c>
      <c r="P140" s="260">
        <f t="shared" si="16"/>
        <v>0</v>
      </c>
      <c r="Q140" s="144"/>
      <c r="R140" s="144"/>
      <c r="S140" s="145"/>
    </row>
    <row r="141" spans="1:19" s="146" customFormat="1" outlineLevel="1">
      <c r="A141" s="375"/>
      <c r="B141" s="231" t="s">
        <v>474</v>
      </c>
      <c r="C141" s="158" t="s">
        <v>171</v>
      </c>
      <c r="D141" s="159" t="s">
        <v>798</v>
      </c>
      <c r="E141" s="159" t="s">
        <v>170</v>
      </c>
      <c r="F141" s="160" t="s">
        <v>295</v>
      </c>
      <c r="G141" s="161"/>
      <c r="H141" s="161"/>
      <c r="I141" s="161"/>
      <c r="J141" s="161"/>
      <c r="K141" s="162" t="s">
        <v>57</v>
      </c>
      <c r="L141" s="159">
        <v>4</v>
      </c>
      <c r="M141" s="260"/>
      <c r="N141" s="260">
        <f>L141*M141</f>
        <v>0</v>
      </c>
      <c r="O141" s="260">
        <f t="shared" si="21"/>
        <v>0</v>
      </c>
      <c r="P141" s="260">
        <f t="shared" si="16"/>
        <v>0</v>
      </c>
      <c r="Q141" s="144"/>
      <c r="R141" s="144"/>
      <c r="S141" s="145"/>
    </row>
    <row r="142" spans="1:19" s="146" customFormat="1" outlineLevel="1">
      <c r="A142" s="375"/>
      <c r="B142" s="231" t="s">
        <v>475</v>
      </c>
      <c r="C142" s="158" t="s">
        <v>261</v>
      </c>
      <c r="D142" s="159" t="s">
        <v>798</v>
      </c>
      <c r="E142" s="159"/>
      <c r="F142" s="160"/>
      <c r="G142" s="161"/>
      <c r="H142" s="161"/>
      <c r="I142" s="161"/>
      <c r="J142" s="161"/>
      <c r="K142" s="162" t="s">
        <v>78</v>
      </c>
      <c r="L142" s="159">
        <v>1</v>
      </c>
      <c r="M142" s="269"/>
      <c r="N142" s="269"/>
      <c r="O142" s="269">
        <f t="shared" si="21"/>
        <v>0</v>
      </c>
      <c r="P142" s="269">
        <f t="shared" si="16"/>
        <v>0</v>
      </c>
      <c r="Q142" s="144"/>
      <c r="R142" s="144"/>
      <c r="S142" s="145"/>
    </row>
    <row r="143" spans="1:19" s="146" customFormat="1" ht="26" outlineLevel="1">
      <c r="A143" s="375"/>
      <c r="B143" s="231" t="s">
        <v>476</v>
      </c>
      <c r="C143" s="158" t="s">
        <v>257</v>
      </c>
      <c r="D143" s="159" t="s">
        <v>798</v>
      </c>
      <c r="E143" s="159" t="s">
        <v>802</v>
      </c>
      <c r="F143" s="160" t="s">
        <v>295</v>
      </c>
      <c r="G143" s="161"/>
      <c r="H143" s="161"/>
      <c r="I143" s="161"/>
      <c r="J143" s="161"/>
      <c r="K143" s="162" t="s">
        <v>57</v>
      </c>
      <c r="L143" s="159">
        <v>1</v>
      </c>
      <c r="M143" s="260"/>
      <c r="N143" s="260">
        <f t="shared" ref="N143" si="24">L143*M143</f>
        <v>0</v>
      </c>
      <c r="O143" s="260">
        <f t="shared" si="21"/>
        <v>0</v>
      </c>
      <c r="P143" s="260">
        <f t="shared" si="16"/>
        <v>0</v>
      </c>
      <c r="Q143" s="144"/>
      <c r="R143" s="144"/>
      <c r="S143" s="145"/>
    </row>
    <row r="144" spans="1:19" s="146" customFormat="1" outlineLevel="1">
      <c r="A144" s="375"/>
      <c r="B144" s="231" t="s">
        <v>477</v>
      </c>
      <c r="C144" s="158" t="s">
        <v>171</v>
      </c>
      <c r="D144" s="159" t="s">
        <v>798</v>
      </c>
      <c r="E144" s="159" t="s">
        <v>170</v>
      </c>
      <c r="F144" s="160" t="s">
        <v>295</v>
      </c>
      <c r="G144" s="161"/>
      <c r="H144" s="161"/>
      <c r="I144" s="161"/>
      <c r="J144" s="161"/>
      <c r="K144" s="162" t="s">
        <v>57</v>
      </c>
      <c r="L144" s="159">
        <v>3</v>
      </c>
      <c r="M144" s="260"/>
      <c r="N144" s="260">
        <f>L144*M144</f>
        <v>0</v>
      </c>
      <c r="O144" s="260">
        <f t="shared" si="21"/>
        <v>0</v>
      </c>
      <c r="P144" s="260">
        <f t="shared" ref="P144:P202" si="25">N144+O144</f>
        <v>0</v>
      </c>
      <c r="Q144" s="144"/>
      <c r="R144" s="144"/>
      <c r="S144" s="145"/>
    </row>
    <row r="145" spans="1:19" s="146" customFormat="1" outlineLevel="1">
      <c r="A145" s="375"/>
      <c r="B145" s="231" t="s">
        <v>478</v>
      </c>
      <c r="C145" s="158" t="s">
        <v>262</v>
      </c>
      <c r="D145" s="159" t="s">
        <v>798</v>
      </c>
      <c r="E145" s="159"/>
      <c r="F145" s="160"/>
      <c r="G145" s="161"/>
      <c r="H145" s="161"/>
      <c r="I145" s="161"/>
      <c r="J145" s="161"/>
      <c r="K145" s="162" t="s">
        <v>78</v>
      </c>
      <c r="L145" s="159">
        <v>1</v>
      </c>
      <c r="M145" s="269"/>
      <c r="N145" s="269"/>
      <c r="O145" s="269">
        <f t="shared" si="21"/>
        <v>0</v>
      </c>
      <c r="P145" s="269">
        <f t="shared" si="25"/>
        <v>0</v>
      </c>
      <c r="Q145" s="144"/>
      <c r="R145" s="144"/>
      <c r="S145" s="145"/>
    </row>
    <row r="146" spans="1:19" s="146" customFormat="1" outlineLevel="1">
      <c r="A146" s="375"/>
      <c r="B146" s="231" t="s">
        <v>479</v>
      </c>
      <c r="C146" s="158" t="s">
        <v>263</v>
      </c>
      <c r="D146" s="159" t="s">
        <v>798</v>
      </c>
      <c r="E146" s="159" t="s">
        <v>180</v>
      </c>
      <c r="F146" s="160" t="s">
        <v>295</v>
      </c>
      <c r="G146" s="161"/>
      <c r="H146" s="161"/>
      <c r="I146" s="161"/>
      <c r="J146" s="161"/>
      <c r="K146" s="162" t="s">
        <v>57</v>
      </c>
      <c r="L146" s="159">
        <v>1</v>
      </c>
      <c r="M146" s="260"/>
      <c r="N146" s="260">
        <f t="shared" ref="N146:N148" si="26">L146*M146</f>
        <v>0</v>
      </c>
      <c r="O146" s="260">
        <f t="shared" si="21"/>
        <v>0</v>
      </c>
      <c r="P146" s="260">
        <f t="shared" si="25"/>
        <v>0</v>
      </c>
      <c r="Q146" s="144"/>
      <c r="R146" s="144"/>
      <c r="S146" s="145"/>
    </row>
    <row r="147" spans="1:19" s="146" customFormat="1" outlineLevel="1">
      <c r="A147" s="375"/>
      <c r="B147" s="231" t="s">
        <v>480</v>
      </c>
      <c r="C147" s="158" t="s">
        <v>264</v>
      </c>
      <c r="D147" s="159" t="s">
        <v>798</v>
      </c>
      <c r="E147" s="159" t="s">
        <v>174</v>
      </c>
      <c r="F147" s="160" t="s">
        <v>295</v>
      </c>
      <c r="G147" s="161"/>
      <c r="H147" s="161"/>
      <c r="I147" s="161"/>
      <c r="J147" s="161"/>
      <c r="K147" s="162" t="s">
        <v>57</v>
      </c>
      <c r="L147" s="159">
        <v>1</v>
      </c>
      <c r="M147" s="260"/>
      <c r="N147" s="260">
        <f t="shared" si="26"/>
        <v>0</v>
      </c>
      <c r="O147" s="260">
        <f t="shared" si="21"/>
        <v>0</v>
      </c>
      <c r="P147" s="260">
        <f t="shared" si="25"/>
        <v>0</v>
      </c>
      <c r="Q147" s="144"/>
      <c r="R147" s="144"/>
      <c r="S147" s="145"/>
    </row>
    <row r="148" spans="1:19" s="146" customFormat="1" outlineLevel="1">
      <c r="A148" s="375"/>
      <c r="B148" s="231" t="s">
        <v>481</v>
      </c>
      <c r="C148" s="158" t="s">
        <v>258</v>
      </c>
      <c r="D148" s="159" t="s">
        <v>798</v>
      </c>
      <c r="E148" s="159" t="s">
        <v>173</v>
      </c>
      <c r="F148" s="160" t="s">
        <v>295</v>
      </c>
      <c r="G148" s="161"/>
      <c r="H148" s="161"/>
      <c r="I148" s="161"/>
      <c r="J148" s="161"/>
      <c r="K148" s="162" t="s">
        <v>57</v>
      </c>
      <c r="L148" s="159">
        <v>2</v>
      </c>
      <c r="M148" s="260"/>
      <c r="N148" s="260">
        <f t="shared" si="26"/>
        <v>0</v>
      </c>
      <c r="O148" s="260">
        <f t="shared" si="21"/>
        <v>0</v>
      </c>
      <c r="P148" s="260">
        <f t="shared" si="25"/>
        <v>0</v>
      </c>
      <c r="Q148" s="144"/>
      <c r="R148" s="144"/>
      <c r="S148" s="145"/>
    </row>
    <row r="149" spans="1:19" s="146" customFormat="1" outlineLevel="1">
      <c r="A149" s="375"/>
      <c r="B149" s="231" t="s">
        <v>482</v>
      </c>
      <c r="C149" s="158" t="s">
        <v>171</v>
      </c>
      <c r="D149" s="159" t="s">
        <v>798</v>
      </c>
      <c r="E149" s="159" t="s">
        <v>170</v>
      </c>
      <c r="F149" s="160" t="s">
        <v>295</v>
      </c>
      <c r="G149" s="161"/>
      <c r="H149" s="161"/>
      <c r="I149" s="161"/>
      <c r="J149" s="161"/>
      <c r="K149" s="162" t="s">
        <v>57</v>
      </c>
      <c r="L149" s="159">
        <v>1</v>
      </c>
      <c r="M149" s="260"/>
      <c r="N149" s="260">
        <f>L149*M149</f>
        <v>0</v>
      </c>
      <c r="O149" s="260">
        <f t="shared" si="21"/>
        <v>0</v>
      </c>
      <c r="P149" s="260">
        <f t="shared" si="25"/>
        <v>0</v>
      </c>
      <c r="Q149" s="144"/>
      <c r="R149" s="144"/>
      <c r="S149" s="145"/>
    </row>
    <row r="150" spans="1:19" s="146" customFormat="1" ht="26" outlineLevel="1">
      <c r="A150" s="375"/>
      <c r="B150" s="231" t="s">
        <v>483</v>
      </c>
      <c r="C150" s="158" t="s">
        <v>265</v>
      </c>
      <c r="D150" s="159" t="s">
        <v>798</v>
      </c>
      <c r="E150" s="159" t="s">
        <v>266</v>
      </c>
      <c r="F150" s="163" t="s">
        <v>296</v>
      </c>
      <c r="G150" s="161"/>
      <c r="H150" s="161"/>
      <c r="I150" s="161"/>
      <c r="J150" s="161"/>
      <c r="K150" s="162" t="s">
        <v>57</v>
      </c>
      <c r="L150" s="159">
        <v>2</v>
      </c>
      <c r="M150" s="260"/>
      <c r="N150" s="260">
        <f>L150*M150</f>
        <v>0</v>
      </c>
      <c r="O150" s="260">
        <f t="shared" si="21"/>
        <v>0</v>
      </c>
      <c r="P150" s="260">
        <f t="shared" si="25"/>
        <v>0</v>
      </c>
      <c r="Q150" s="144"/>
      <c r="R150" s="144"/>
      <c r="S150" s="145"/>
    </row>
    <row r="151" spans="1:19" s="146" customFormat="1" ht="26" outlineLevel="1">
      <c r="A151" s="375"/>
      <c r="B151" s="231" t="s">
        <v>484</v>
      </c>
      <c r="C151" s="158" t="s">
        <v>796</v>
      </c>
      <c r="D151" s="159" t="s">
        <v>798</v>
      </c>
      <c r="E151" s="159" t="s">
        <v>797</v>
      </c>
      <c r="F151" s="160" t="s">
        <v>297</v>
      </c>
      <c r="G151" s="161"/>
      <c r="H151" s="161"/>
      <c r="I151" s="161"/>
      <c r="J151" s="161"/>
      <c r="K151" s="162" t="s">
        <v>57</v>
      </c>
      <c r="L151" s="159">
        <v>3</v>
      </c>
      <c r="M151" s="260"/>
      <c r="N151" s="260">
        <f>L151*M151</f>
        <v>0</v>
      </c>
      <c r="O151" s="260">
        <f t="shared" si="21"/>
        <v>0</v>
      </c>
      <c r="P151" s="260">
        <f t="shared" si="25"/>
        <v>0</v>
      </c>
      <c r="Q151" s="144"/>
      <c r="R151" s="144"/>
      <c r="S151" s="145"/>
    </row>
    <row r="152" spans="1:19" s="146" customFormat="1" ht="26" outlineLevel="1">
      <c r="A152" s="375"/>
      <c r="B152" s="231" t="s">
        <v>485</v>
      </c>
      <c r="C152" s="158" t="s">
        <v>267</v>
      </c>
      <c r="D152" s="159" t="s">
        <v>798</v>
      </c>
      <c r="E152" s="159" t="s">
        <v>268</v>
      </c>
      <c r="F152" s="160" t="s">
        <v>298</v>
      </c>
      <c r="G152" s="161"/>
      <c r="H152" s="161"/>
      <c r="I152" s="161"/>
      <c r="J152" s="161"/>
      <c r="K152" s="162" t="s">
        <v>57</v>
      </c>
      <c r="L152" s="159" t="s">
        <v>163</v>
      </c>
      <c r="M152" s="260"/>
      <c r="N152" s="260">
        <f t="shared" ref="N152:N153" si="27">L152*M152</f>
        <v>0</v>
      </c>
      <c r="O152" s="260">
        <f t="shared" si="21"/>
        <v>0</v>
      </c>
      <c r="P152" s="260">
        <f t="shared" si="25"/>
        <v>0</v>
      </c>
      <c r="Q152" s="144"/>
      <c r="R152" s="144"/>
      <c r="S152" s="145"/>
    </row>
    <row r="153" spans="1:19" s="146" customFormat="1" ht="26" outlineLevel="1">
      <c r="A153" s="375"/>
      <c r="B153" s="231" t="s">
        <v>486</v>
      </c>
      <c r="C153" s="158" t="s">
        <v>269</v>
      </c>
      <c r="D153" s="159" t="s">
        <v>798</v>
      </c>
      <c r="E153" s="159" t="s">
        <v>270</v>
      </c>
      <c r="F153" s="160" t="s">
        <v>298</v>
      </c>
      <c r="G153" s="161"/>
      <c r="H153" s="161"/>
      <c r="I153" s="161"/>
      <c r="J153" s="161"/>
      <c r="K153" s="162" t="s">
        <v>57</v>
      </c>
      <c r="L153" s="159" t="s">
        <v>163</v>
      </c>
      <c r="M153" s="260"/>
      <c r="N153" s="260">
        <f t="shared" si="27"/>
        <v>0</v>
      </c>
      <c r="O153" s="260">
        <f t="shared" si="21"/>
        <v>0</v>
      </c>
      <c r="P153" s="260">
        <f t="shared" si="25"/>
        <v>0</v>
      </c>
      <c r="Q153" s="144"/>
      <c r="R153" s="144"/>
      <c r="S153" s="145"/>
    </row>
    <row r="154" spans="1:19" s="146" customFormat="1" outlineLevel="1">
      <c r="A154" s="375"/>
      <c r="B154" s="231" t="s">
        <v>487</v>
      </c>
      <c r="C154" s="158" t="s">
        <v>271</v>
      </c>
      <c r="D154" s="159" t="s">
        <v>798</v>
      </c>
      <c r="E154" s="159" t="s">
        <v>272</v>
      </c>
      <c r="F154" s="160" t="s">
        <v>299</v>
      </c>
      <c r="G154" s="161"/>
      <c r="H154" s="161"/>
      <c r="I154" s="161"/>
      <c r="J154" s="161"/>
      <c r="K154" s="162" t="s">
        <v>57</v>
      </c>
      <c r="L154" s="159" t="s">
        <v>181</v>
      </c>
      <c r="M154" s="260"/>
      <c r="N154" s="260">
        <f t="shared" ref="N154:N168" si="28">L154*M154</f>
        <v>0</v>
      </c>
      <c r="O154" s="260">
        <f t="shared" si="21"/>
        <v>0</v>
      </c>
      <c r="P154" s="260">
        <f t="shared" si="25"/>
        <v>0</v>
      </c>
      <c r="Q154" s="144"/>
      <c r="R154" s="144"/>
      <c r="S154" s="145"/>
    </row>
    <row r="155" spans="1:19" s="146" customFormat="1" outlineLevel="1">
      <c r="A155" s="375"/>
      <c r="B155" s="231" t="s">
        <v>488</v>
      </c>
      <c r="C155" s="158" t="s">
        <v>273</v>
      </c>
      <c r="D155" s="159" t="s">
        <v>800</v>
      </c>
      <c r="E155" s="159" t="s">
        <v>274</v>
      </c>
      <c r="F155" s="160" t="s">
        <v>300</v>
      </c>
      <c r="G155" s="161"/>
      <c r="H155" s="161"/>
      <c r="I155" s="161"/>
      <c r="J155" s="161"/>
      <c r="K155" s="162" t="s">
        <v>57</v>
      </c>
      <c r="L155" s="159" t="s">
        <v>175</v>
      </c>
      <c r="M155" s="260"/>
      <c r="N155" s="260">
        <f t="shared" si="28"/>
        <v>0</v>
      </c>
      <c r="O155" s="260">
        <f t="shared" si="21"/>
        <v>0</v>
      </c>
      <c r="P155" s="260">
        <f t="shared" si="25"/>
        <v>0</v>
      </c>
      <c r="Q155" s="144"/>
      <c r="R155" s="144"/>
      <c r="S155" s="145"/>
    </row>
    <row r="156" spans="1:19" s="146" customFormat="1" outlineLevel="1">
      <c r="A156" s="375"/>
      <c r="B156" s="231" t="s">
        <v>489</v>
      </c>
      <c r="C156" s="158" t="s">
        <v>275</v>
      </c>
      <c r="D156" s="159" t="s">
        <v>800</v>
      </c>
      <c r="E156" s="159" t="s">
        <v>276</v>
      </c>
      <c r="F156" s="160" t="s">
        <v>301</v>
      </c>
      <c r="G156" s="161"/>
      <c r="H156" s="161"/>
      <c r="I156" s="161"/>
      <c r="J156" s="161"/>
      <c r="K156" s="162" t="s">
        <v>57</v>
      </c>
      <c r="L156" s="159">
        <v>5</v>
      </c>
      <c r="M156" s="260"/>
      <c r="N156" s="260">
        <f t="shared" si="28"/>
        <v>0</v>
      </c>
      <c r="O156" s="260">
        <f t="shared" si="21"/>
        <v>0</v>
      </c>
      <c r="P156" s="260">
        <f t="shared" si="25"/>
        <v>0</v>
      </c>
      <c r="Q156" s="144"/>
      <c r="R156" s="144"/>
      <c r="S156" s="145"/>
    </row>
    <row r="157" spans="1:19" s="146" customFormat="1" outlineLevel="1">
      <c r="A157" s="375"/>
      <c r="B157" s="231" t="s">
        <v>490</v>
      </c>
      <c r="C157" s="158" t="s">
        <v>308</v>
      </c>
      <c r="D157" s="159" t="s">
        <v>800</v>
      </c>
      <c r="E157" s="159" t="s">
        <v>309</v>
      </c>
      <c r="F157" s="160" t="s">
        <v>301</v>
      </c>
      <c r="G157" s="161"/>
      <c r="H157" s="161"/>
      <c r="I157" s="161"/>
      <c r="J157" s="161"/>
      <c r="K157" s="162" t="s">
        <v>57</v>
      </c>
      <c r="L157" s="159">
        <v>1</v>
      </c>
      <c r="M157" s="260"/>
      <c r="N157" s="260">
        <f t="shared" si="28"/>
        <v>0</v>
      </c>
      <c r="O157" s="260">
        <f t="shared" si="21"/>
        <v>0</v>
      </c>
      <c r="P157" s="260">
        <f t="shared" si="25"/>
        <v>0</v>
      </c>
      <c r="Q157" s="144"/>
      <c r="R157" s="144"/>
      <c r="S157" s="145"/>
    </row>
    <row r="158" spans="1:19" s="146" customFormat="1" ht="26" outlineLevel="1">
      <c r="A158" s="375"/>
      <c r="B158" s="231" t="s">
        <v>491</v>
      </c>
      <c r="C158" s="158" t="s">
        <v>279</v>
      </c>
      <c r="D158" s="159" t="s">
        <v>800</v>
      </c>
      <c r="E158" s="159" t="s">
        <v>280</v>
      </c>
      <c r="F158" s="160" t="s">
        <v>301</v>
      </c>
      <c r="G158" s="161"/>
      <c r="H158" s="161"/>
      <c r="I158" s="161"/>
      <c r="J158" s="161"/>
      <c r="K158" s="162" t="s">
        <v>57</v>
      </c>
      <c r="L158" s="159">
        <v>28</v>
      </c>
      <c r="M158" s="260"/>
      <c r="N158" s="260">
        <f t="shared" si="28"/>
        <v>0</v>
      </c>
      <c r="O158" s="260">
        <f t="shared" si="21"/>
        <v>0</v>
      </c>
      <c r="P158" s="260">
        <f t="shared" si="25"/>
        <v>0</v>
      </c>
      <c r="Q158" s="144"/>
      <c r="R158" s="144"/>
      <c r="S158" s="145"/>
    </row>
    <row r="159" spans="1:19" s="146" customFormat="1" outlineLevel="1">
      <c r="A159" s="375"/>
      <c r="B159" s="231" t="s">
        <v>492</v>
      </c>
      <c r="C159" s="158" t="s">
        <v>281</v>
      </c>
      <c r="D159" s="159" t="s">
        <v>800</v>
      </c>
      <c r="E159" s="159" t="s">
        <v>282</v>
      </c>
      <c r="F159" s="160" t="s">
        <v>302</v>
      </c>
      <c r="G159" s="161"/>
      <c r="H159" s="161"/>
      <c r="I159" s="161"/>
      <c r="J159" s="161"/>
      <c r="K159" s="162" t="s">
        <v>84</v>
      </c>
      <c r="L159" s="159" t="s">
        <v>178</v>
      </c>
      <c r="M159" s="260"/>
      <c r="N159" s="260">
        <f t="shared" si="28"/>
        <v>0</v>
      </c>
      <c r="O159" s="260">
        <f t="shared" si="21"/>
        <v>0</v>
      </c>
      <c r="P159" s="260">
        <f t="shared" si="25"/>
        <v>0</v>
      </c>
      <c r="Q159" s="144"/>
      <c r="R159" s="144"/>
      <c r="S159" s="145"/>
    </row>
    <row r="160" spans="1:19" s="146" customFormat="1" outlineLevel="1">
      <c r="A160" s="375"/>
      <c r="B160" s="231" t="s">
        <v>493</v>
      </c>
      <c r="C160" s="158" t="s">
        <v>281</v>
      </c>
      <c r="D160" s="159" t="s">
        <v>800</v>
      </c>
      <c r="E160" s="159" t="s">
        <v>283</v>
      </c>
      <c r="F160" s="160" t="s">
        <v>302</v>
      </c>
      <c r="G160" s="161"/>
      <c r="H160" s="161"/>
      <c r="I160" s="161"/>
      <c r="J160" s="161"/>
      <c r="K160" s="162" t="s">
        <v>84</v>
      </c>
      <c r="L160" s="159" t="s">
        <v>178</v>
      </c>
      <c r="M160" s="260"/>
      <c r="N160" s="260">
        <f t="shared" si="28"/>
        <v>0</v>
      </c>
      <c r="O160" s="260">
        <f t="shared" si="21"/>
        <v>0</v>
      </c>
      <c r="P160" s="260">
        <f t="shared" si="25"/>
        <v>0</v>
      </c>
      <c r="Q160" s="144"/>
      <c r="R160" s="144"/>
      <c r="S160" s="145"/>
    </row>
    <row r="161" spans="1:19" s="146" customFormat="1" outlineLevel="1">
      <c r="A161" s="375"/>
      <c r="B161" s="231" t="s">
        <v>494</v>
      </c>
      <c r="C161" s="158" t="s">
        <v>281</v>
      </c>
      <c r="D161" s="159" t="s">
        <v>800</v>
      </c>
      <c r="E161" s="159" t="s">
        <v>284</v>
      </c>
      <c r="F161" s="160" t="s">
        <v>302</v>
      </c>
      <c r="G161" s="161"/>
      <c r="H161" s="161"/>
      <c r="I161" s="161"/>
      <c r="J161" s="161"/>
      <c r="K161" s="162" t="s">
        <v>84</v>
      </c>
      <c r="L161" s="159" t="s">
        <v>178</v>
      </c>
      <c r="M161" s="260"/>
      <c r="N161" s="260">
        <f t="shared" si="28"/>
        <v>0</v>
      </c>
      <c r="O161" s="260">
        <f t="shared" si="21"/>
        <v>0</v>
      </c>
      <c r="P161" s="260">
        <f t="shared" si="25"/>
        <v>0</v>
      </c>
      <c r="Q161" s="144"/>
      <c r="R161" s="144"/>
      <c r="S161" s="145"/>
    </row>
    <row r="162" spans="1:19" s="146" customFormat="1" outlineLevel="1">
      <c r="A162" s="375"/>
      <c r="B162" s="231" t="s">
        <v>495</v>
      </c>
      <c r="C162" s="158" t="s">
        <v>281</v>
      </c>
      <c r="D162" s="159" t="s">
        <v>800</v>
      </c>
      <c r="E162" s="159" t="s">
        <v>285</v>
      </c>
      <c r="F162" s="160" t="s">
        <v>302</v>
      </c>
      <c r="G162" s="161"/>
      <c r="H162" s="161"/>
      <c r="I162" s="161"/>
      <c r="J162" s="161"/>
      <c r="K162" s="162" t="s">
        <v>84</v>
      </c>
      <c r="L162" s="159" t="s">
        <v>178</v>
      </c>
      <c r="M162" s="260"/>
      <c r="N162" s="260">
        <f t="shared" si="28"/>
        <v>0</v>
      </c>
      <c r="O162" s="260">
        <f t="shared" si="21"/>
        <v>0</v>
      </c>
      <c r="P162" s="260">
        <f t="shared" si="25"/>
        <v>0</v>
      </c>
      <c r="Q162" s="144"/>
      <c r="R162" s="144"/>
      <c r="S162" s="145"/>
    </row>
    <row r="163" spans="1:19" s="146" customFormat="1" ht="26" outlineLevel="1">
      <c r="A163" s="375"/>
      <c r="B163" s="231" t="s">
        <v>496</v>
      </c>
      <c r="C163" s="158" t="s">
        <v>281</v>
      </c>
      <c r="D163" s="159" t="s">
        <v>800</v>
      </c>
      <c r="E163" s="159" t="s">
        <v>286</v>
      </c>
      <c r="F163" s="160" t="s">
        <v>302</v>
      </c>
      <c r="G163" s="161"/>
      <c r="H163" s="161"/>
      <c r="I163" s="161"/>
      <c r="J163" s="161"/>
      <c r="K163" s="162" t="s">
        <v>84</v>
      </c>
      <c r="L163" s="159" t="s">
        <v>176</v>
      </c>
      <c r="M163" s="260"/>
      <c r="N163" s="260">
        <f t="shared" si="28"/>
        <v>0</v>
      </c>
      <c r="O163" s="260">
        <f t="shared" si="21"/>
        <v>0</v>
      </c>
      <c r="P163" s="260">
        <f t="shared" si="25"/>
        <v>0</v>
      </c>
      <c r="Q163" s="144"/>
      <c r="R163" s="144"/>
      <c r="S163" s="145"/>
    </row>
    <row r="164" spans="1:19" s="146" customFormat="1" ht="26" outlineLevel="1">
      <c r="A164" s="375"/>
      <c r="B164" s="231" t="s">
        <v>497</v>
      </c>
      <c r="C164" s="165" t="s">
        <v>281</v>
      </c>
      <c r="D164" s="159" t="s">
        <v>800</v>
      </c>
      <c r="E164" s="163" t="s">
        <v>287</v>
      </c>
      <c r="F164" s="163" t="s">
        <v>302</v>
      </c>
      <c r="G164" s="161"/>
      <c r="H164" s="161"/>
      <c r="I164" s="161"/>
      <c r="J164" s="161"/>
      <c r="K164" s="162" t="s">
        <v>84</v>
      </c>
      <c r="L164" s="163" t="s">
        <v>168</v>
      </c>
      <c r="M164" s="260"/>
      <c r="N164" s="260">
        <f t="shared" si="28"/>
        <v>0</v>
      </c>
      <c r="O164" s="260">
        <f t="shared" si="21"/>
        <v>0</v>
      </c>
      <c r="P164" s="260">
        <f t="shared" si="25"/>
        <v>0</v>
      </c>
      <c r="Q164" s="144"/>
      <c r="R164" s="144"/>
      <c r="S164" s="145"/>
    </row>
    <row r="165" spans="1:19" s="146" customFormat="1" outlineLevel="1">
      <c r="A165" s="375"/>
      <c r="B165" s="231" t="s">
        <v>498</v>
      </c>
      <c r="C165" s="165" t="s">
        <v>288</v>
      </c>
      <c r="D165" s="159" t="s">
        <v>800</v>
      </c>
      <c r="E165" s="163" t="s">
        <v>289</v>
      </c>
      <c r="F165" s="163" t="s">
        <v>303</v>
      </c>
      <c r="G165" s="161"/>
      <c r="H165" s="161"/>
      <c r="I165" s="161"/>
      <c r="J165" s="161"/>
      <c r="K165" s="163" t="s">
        <v>304</v>
      </c>
      <c r="L165" s="163">
        <v>10</v>
      </c>
      <c r="M165" s="260"/>
      <c r="N165" s="260">
        <f t="shared" si="28"/>
        <v>0</v>
      </c>
      <c r="O165" s="260">
        <f t="shared" si="21"/>
        <v>0</v>
      </c>
      <c r="P165" s="260">
        <f t="shared" si="25"/>
        <v>0</v>
      </c>
      <c r="Q165" s="144"/>
      <c r="R165" s="144"/>
      <c r="S165" s="145"/>
    </row>
    <row r="166" spans="1:19" s="146" customFormat="1" outlineLevel="1">
      <c r="A166" s="375"/>
      <c r="B166" s="231" t="s">
        <v>499</v>
      </c>
      <c r="C166" s="165" t="s">
        <v>290</v>
      </c>
      <c r="D166" s="159" t="s">
        <v>800</v>
      </c>
      <c r="E166" s="163" t="s">
        <v>291</v>
      </c>
      <c r="F166" s="163" t="s">
        <v>303</v>
      </c>
      <c r="G166" s="161"/>
      <c r="H166" s="161"/>
      <c r="I166" s="161"/>
      <c r="J166" s="161"/>
      <c r="K166" s="163" t="s">
        <v>304</v>
      </c>
      <c r="L166" s="163">
        <v>50</v>
      </c>
      <c r="M166" s="260"/>
      <c r="N166" s="260">
        <f t="shared" si="28"/>
        <v>0</v>
      </c>
      <c r="O166" s="260">
        <f t="shared" si="21"/>
        <v>0</v>
      </c>
      <c r="P166" s="260">
        <f t="shared" si="25"/>
        <v>0</v>
      </c>
      <c r="Q166" s="144"/>
      <c r="R166" s="144"/>
      <c r="S166" s="145"/>
    </row>
    <row r="167" spans="1:19" s="146" customFormat="1" outlineLevel="1">
      <c r="A167" s="375"/>
      <c r="B167" s="231" t="s">
        <v>500</v>
      </c>
      <c r="C167" s="165" t="s">
        <v>290</v>
      </c>
      <c r="D167" s="159" t="s">
        <v>800</v>
      </c>
      <c r="E167" s="163" t="s">
        <v>292</v>
      </c>
      <c r="F167" s="163" t="s">
        <v>303</v>
      </c>
      <c r="G167" s="161"/>
      <c r="H167" s="161"/>
      <c r="I167" s="161"/>
      <c r="J167" s="161"/>
      <c r="K167" s="163" t="s">
        <v>304</v>
      </c>
      <c r="L167" s="163">
        <v>50</v>
      </c>
      <c r="M167" s="260"/>
      <c r="N167" s="260">
        <f t="shared" si="28"/>
        <v>0</v>
      </c>
      <c r="O167" s="260">
        <f t="shared" si="21"/>
        <v>0</v>
      </c>
      <c r="P167" s="260">
        <f t="shared" si="25"/>
        <v>0</v>
      </c>
      <c r="Q167" s="144"/>
      <c r="R167" s="144"/>
      <c r="S167" s="145"/>
    </row>
    <row r="168" spans="1:19" s="146" customFormat="1" outlineLevel="1">
      <c r="A168" s="375"/>
      <c r="B168" s="231" t="s">
        <v>501</v>
      </c>
      <c r="C168" s="165" t="s">
        <v>290</v>
      </c>
      <c r="D168" s="159" t="s">
        <v>800</v>
      </c>
      <c r="E168" s="163" t="s">
        <v>293</v>
      </c>
      <c r="F168" s="163" t="s">
        <v>303</v>
      </c>
      <c r="G168" s="161"/>
      <c r="H168" s="161"/>
      <c r="I168" s="161"/>
      <c r="J168" s="161"/>
      <c r="K168" s="163" t="s">
        <v>304</v>
      </c>
      <c r="L168" s="163">
        <v>10</v>
      </c>
      <c r="M168" s="260"/>
      <c r="N168" s="260">
        <f t="shared" si="28"/>
        <v>0</v>
      </c>
      <c r="O168" s="260">
        <f t="shared" si="21"/>
        <v>0</v>
      </c>
      <c r="P168" s="260">
        <f t="shared" si="25"/>
        <v>0</v>
      </c>
      <c r="Q168" s="144"/>
      <c r="R168" s="144"/>
      <c r="S168" s="145"/>
    </row>
    <row r="169" spans="1:19" s="164" customFormat="1">
      <c r="A169" s="375"/>
      <c r="B169" s="133" t="s">
        <v>357</v>
      </c>
      <c r="C169" s="147" t="s">
        <v>311</v>
      </c>
      <c r="D169" s="154"/>
      <c r="E169" s="148" t="s">
        <v>235</v>
      </c>
      <c r="F169" s="152"/>
      <c r="G169" s="153"/>
      <c r="H169" s="153"/>
      <c r="I169" s="153"/>
      <c r="J169" s="153"/>
      <c r="K169" s="154" t="s">
        <v>160</v>
      </c>
      <c r="L169" s="154">
        <v>1</v>
      </c>
      <c r="M169" s="268"/>
      <c r="N169" s="268">
        <f>SUM(N170:N204)</f>
        <v>0</v>
      </c>
      <c r="O169" s="268">
        <f t="shared" si="21"/>
        <v>0</v>
      </c>
      <c r="P169" s="268">
        <f t="shared" si="25"/>
        <v>0</v>
      </c>
      <c r="Q169" s="155"/>
      <c r="R169" s="155"/>
      <c r="S169" s="156"/>
    </row>
    <row r="170" spans="1:19" s="146" customFormat="1" outlineLevel="1">
      <c r="A170" s="375"/>
      <c r="B170" s="231" t="s">
        <v>502</v>
      </c>
      <c r="C170" s="166" t="s">
        <v>250</v>
      </c>
      <c r="D170" s="159" t="s">
        <v>800</v>
      </c>
      <c r="E170" s="159" t="s">
        <v>251</v>
      </c>
      <c r="F170" s="160" t="s">
        <v>294</v>
      </c>
      <c r="G170" s="161"/>
      <c r="H170" s="161"/>
      <c r="I170" s="161"/>
      <c r="J170" s="161"/>
      <c r="K170" s="162" t="s">
        <v>57</v>
      </c>
      <c r="L170" s="159" t="s">
        <v>41</v>
      </c>
      <c r="M170" s="260"/>
      <c r="N170" s="260">
        <f t="shared" ref="N170:N172" si="29">L170*M170</f>
        <v>0</v>
      </c>
      <c r="O170" s="260">
        <f t="shared" si="21"/>
        <v>0</v>
      </c>
      <c r="P170" s="260">
        <f t="shared" si="25"/>
        <v>0</v>
      </c>
      <c r="Q170" s="144"/>
      <c r="R170" s="144"/>
      <c r="S170" s="145"/>
    </row>
    <row r="171" spans="1:19" s="146" customFormat="1" outlineLevel="1">
      <c r="A171" s="375"/>
      <c r="B171" s="231" t="s">
        <v>503</v>
      </c>
      <c r="C171" s="166" t="s">
        <v>252</v>
      </c>
      <c r="D171" s="159" t="s">
        <v>800</v>
      </c>
      <c r="E171" s="159" t="s">
        <v>253</v>
      </c>
      <c r="F171" s="160" t="s">
        <v>294</v>
      </c>
      <c r="G171" s="161"/>
      <c r="H171" s="161"/>
      <c r="I171" s="161"/>
      <c r="J171" s="161"/>
      <c r="K171" s="162" t="s">
        <v>57</v>
      </c>
      <c r="L171" s="159" t="s">
        <v>164</v>
      </c>
      <c r="M171" s="260"/>
      <c r="N171" s="260">
        <f t="shared" si="29"/>
        <v>0</v>
      </c>
      <c r="O171" s="260">
        <f t="shared" si="21"/>
        <v>0</v>
      </c>
      <c r="P171" s="260">
        <f t="shared" si="25"/>
        <v>0</v>
      </c>
      <c r="Q171" s="144"/>
      <c r="R171" s="144"/>
      <c r="S171" s="145"/>
    </row>
    <row r="172" spans="1:19" s="146" customFormat="1" outlineLevel="1">
      <c r="A172" s="375"/>
      <c r="B172" s="231" t="s">
        <v>504</v>
      </c>
      <c r="C172" s="166" t="s">
        <v>254</v>
      </c>
      <c r="D172" s="159" t="s">
        <v>800</v>
      </c>
      <c r="E172" s="159" t="s">
        <v>255</v>
      </c>
      <c r="F172" s="160" t="s">
        <v>294</v>
      </c>
      <c r="G172" s="161"/>
      <c r="H172" s="161"/>
      <c r="I172" s="161"/>
      <c r="J172" s="161"/>
      <c r="K172" s="162" t="s">
        <v>57</v>
      </c>
      <c r="L172" s="159" t="s">
        <v>163</v>
      </c>
      <c r="M172" s="260"/>
      <c r="N172" s="260">
        <f t="shared" si="29"/>
        <v>0</v>
      </c>
      <c r="O172" s="260">
        <f t="shared" si="21"/>
        <v>0</v>
      </c>
      <c r="P172" s="260">
        <f t="shared" si="25"/>
        <v>0</v>
      </c>
      <c r="Q172" s="144"/>
      <c r="R172" s="144"/>
      <c r="S172" s="145"/>
    </row>
    <row r="173" spans="1:19" s="146" customFormat="1" outlineLevel="1">
      <c r="A173" s="375"/>
      <c r="B173" s="231" t="s">
        <v>505</v>
      </c>
      <c r="C173" s="166" t="s">
        <v>256</v>
      </c>
      <c r="D173" s="159" t="s">
        <v>798</v>
      </c>
      <c r="E173" s="159"/>
      <c r="F173" s="160"/>
      <c r="G173" s="161"/>
      <c r="H173" s="161"/>
      <c r="I173" s="161"/>
      <c r="J173" s="161"/>
      <c r="K173" s="162" t="s">
        <v>78</v>
      </c>
      <c r="L173" s="159">
        <v>1</v>
      </c>
      <c r="M173" s="269"/>
      <c r="N173" s="269"/>
      <c r="O173" s="269">
        <f t="shared" si="21"/>
        <v>0</v>
      </c>
      <c r="P173" s="269">
        <f t="shared" si="25"/>
        <v>0</v>
      </c>
      <c r="Q173" s="144"/>
      <c r="R173" s="144"/>
      <c r="S173" s="145"/>
    </row>
    <row r="174" spans="1:19" s="146" customFormat="1" ht="26" outlineLevel="1">
      <c r="A174" s="375"/>
      <c r="B174" s="231" t="s">
        <v>506</v>
      </c>
      <c r="C174" s="158" t="s">
        <v>801</v>
      </c>
      <c r="D174" s="159" t="s">
        <v>798</v>
      </c>
      <c r="E174" s="159" t="s">
        <v>802</v>
      </c>
      <c r="F174" s="160" t="s">
        <v>295</v>
      </c>
      <c r="G174" s="161"/>
      <c r="H174" s="161"/>
      <c r="I174" s="161"/>
      <c r="J174" s="161"/>
      <c r="K174" s="162" t="s">
        <v>57</v>
      </c>
      <c r="L174" s="159">
        <v>1</v>
      </c>
      <c r="M174" s="260"/>
      <c r="N174" s="260">
        <f t="shared" ref="N174" si="30">L174*M174</f>
        <v>0</v>
      </c>
      <c r="O174" s="260">
        <f t="shared" si="21"/>
        <v>0</v>
      </c>
      <c r="P174" s="260">
        <f t="shared" si="25"/>
        <v>0</v>
      </c>
      <c r="Q174" s="144"/>
      <c r="R174" s="144"/>
      <c r="S174" s="145"/>
    </row>
    <row r="175" spans="1:19" s="146" customFormat="1" outlineLevel="1">
      <c r="A175" s="375"/>
      <c r="B175" s="231" t="s">
        <v>507</v>
      </c>
      <c r="C175" s="158" t="s">
        <v>171</v>
      </c>
      <c r="D175" s="159" t="s">
        <v>798</v>
      </c>
      <c r="E175" s="159" t="s">
        <v>170</v>
      </c>
      <c r="F175" s="160" t="s">
        <v>295</v>
      </c>
      <c r="G175" s="161"/>
      <c r="H175" s="161"/>
      <c r="I175" s="161"/>
      <c r="J175" s="161"/>
      <c r="K175" s="162" t="s">
        <v>57</v>
      </c>
      <c r="L175" s="159">
        <v>2</v>
      </c>
      <c r="M175" s="260"/>
      <c r="N175" s="260">
        <f>L175*M175</f>
        <v>0</v>
      </c>
      <c r="O175" s="260">
        <f t="shared" si="21"/>
        <v>0</v>
      </c>
      <c r="P175" s="260">
        <f t="shared" si="25"/>
        <v>0</v>
      </c>
      <c r="Q175" s="144"/>
      <c r="R175" s="144"/>
      <c r="S175" s="145"/>
    </row>
    <row r="176" spans="1:19" s="146" customFormat="1" outlineLevel="1">
      <c r="A176" s="375"/>
      <c r="B176" s="231" t="s">
        <v>508</v>
      </c>
      <c r="C176" s="158" t="s">
        <v>182</v>
      </c>
      <c r="D176" s="159" t="s">
        <v>798</v>
      </c>
      <c r="E176" s="159" t="s">
        <v>260</v>
      </c>
      <c r="F176" s="160" t="s">
        <v>295</v>
      </c>
      <c r="G176" s="161"/>
      <c r="H176" s="161"/>
      <c r="I176" s="161"/>
      <c r="J176" s="161"/>
      <c r="K176" s="162" t="s">
        <v>57</v>
      </c>
      <c r="L176" s="159">
        <v>4</v>
      </c>
      <c r="M176" s="260"/>
      <c r="N176" s="260">
        <f>L176*M176</f>
        <v>0</v>
      </c>
      <c r="O176" s="260">
        <f t="shared" si="21"/>
        <v>0</v>
      </c>
      <c r="P176" s="260">
        <f t="shared" si="25"/>
        <v>0</v>
      </c>
      <c r="Q176" s="144"/>
      <c r="R176" s="144"/>
      <c r="S176" s="145"/>
    </row>
    <row r="177" spans="1:19" s="146" customFormat="1" outlineLevel="1">
      <c r="A177" s="375"/>
      <c r="B177" s="231" t="s">
        <v>509</v>
      </c>
      <c r="C177" s="166" t="s">
        <v>261</v>
      </c>
      <c r="D177" s="159" t="s">
        <v>798</v>
      </c>
      <c r="E177" s="159"/>
      <c r="F177" s="160"/>
      <c r="G177" s="161"/>
      <c r="H177" s="161"/>
      <c r="I177" s="161"/>
      <c r="J177" s="161"/>
      <c r="K177" s="162" t="s">
        <v>78</v>
      </c>
      <c r="L177" s="159">
        <v>1</v>
      </c>
      <c r="M177" s="269"/>
      <c r="N177" s="269"/>
      <c r="O177" s="269">
        <f t="shared" si="21"/>
        <v>0</v>
      </c>
      <c r="P177" s="269">
        <f t="shared" si="25"/>
        <v>0</v>
      </c>
      <c r="Q177" s="144"/>
      <c r="R177" s="144"/>
      <c r="S177" s="145"/>
    </row>
    <row r="178" spans="1:19" s="146" customFormat="1" ht="26" outlineLevel="1">
      <c r="A178" s="375"/>
      <c r="B178" s="231" t="s">
        <v>510</v>
      </c>
      <c r="C178" s="158" t="s">
        <v>801</v>
      </c>
      <c r="D178" s="159" t="s">
        <v>798</v>
      </c>
      <c r="E178" s="159" t="s">
        <v>802</v>
      </c>
      <c r="F178" s="160" t="s">
        <v>295</v>
      </c>
      <c r="G178" s="161"/>
      <c r="H178" s="161"/>
      <c r="I178" s="161"/>
      <c r="J178" s="161"/>
      <c r="K178" s="162" t="s">
        <v>57</v>
      </c>
      <c r="L178" s="159">
        <v>1</v>
      </c>
      <c r="M178" s="260"/>
      <c r="N178" s="260">
        <f t="shared" ref="N178" si="31">L178*M178</f>
        <v>0</v>
      </c>
      <c r="O178" s="260">
        <f t="shared" si="21"/>
        <v>0</v>
      </c>
      <c r="P178" s="260">
        <f t="shared" si="25"/>
        <v>0</v>
      </c>
      <c r="Q178" s="144"/>
      <c r="R178" s="144"/>
      <c r="S178" s="145"/>
    </row>
    <row r="179" spans="1:19" s="146" customFormat="1" outlineLevel="1">
      <c r="A179" s="375"/>
      <c r="B179" s="231" t="s">
        <v>511</v>
      </c>
      <c r="C179" s="158" t="s">
        <v>171</v>
      </c>
      <c r="D179" s="159" t="s">
        <v>798</v>
      </c>
      <c r="E179" s="159" t="s">
        <v>170</v>
      </c>
      <c r="F179" s="160" t="s">
        <v>295</v>
      </c>
      <c r="G179" s="161"/>
      <c r="H179" s="161"/>
      <c r="I179" s="161"/>
      <c r="J179" s="161"/>
      <c r="K179" s="162" t="s">
        <v>57</v>
      </c>
      <c r="L179" s="159">
        <v>3</v>
      </c>
      <c r="M179" s="260"/>
      <c r="N179" s="260">
        <f>L179*M179</f>
        <v>0</v>
      </c>
      <c r="O179" s="260">
        <f t="shared" ref="O179:O237" si="32">N179*0.22</f>
        <v>0</v>
      </c>
      <c r="P179" s="260">
        <f t="shared" si="25"/>
        <v>0</v>
      </c>
      <c r="Q179" s="144"/>
      <c r="R179" s="144"/>
      <c r="S179" s="145"/>
    </row>
    <row r="180" spans="1:19" s="146" customFormat="1" outlineLevel="1">
      <c r="A180" s="375"/>
      <c r="B180" s="231" t="s">
        <v>512</v>
      </c>
      <c r="C180" s="166" t="s">
        <v>262</v>
      </c>
      <c r="D180" s="159" t="s">
        <v>798</v>
      </c>
      <c r="E180" s="159"/>
      <c r="F180" s="160"/>
      <c r="G180" s="161"/>
      <c r="H180" s="161"/>
      <c r="I180" s="161"/>
      <c r="J180" s="161"/>
      <c r="K180" s="162" t="s">
        <v>78</v>
      </c>
      <c r="L180" s="159">
        <v>1</v>
      </c>
      <c r="M180" s="269"/>
      <c r="N180" s="269"/>
      <c r="O180" s="269">
        <f t="shared" si="32"/>
        <v>0</v>
      </c>
      <c r="P180" s="269">
        <f t="shared" si="25"/>
        <v>0</v>
      </c>
      <c r="Q180" s="144"/>
      <c r="R180" s="144"/>
      <c r="S180" s="145"/>
    </row>
    <row r="181" spans="1:19" s="146" customFormat="1" outlineLevel="1">
      <c r="A181" s="375"/>
      <c r="B181" s="231" t="s">
        <v>513</v>
      </c>
      <c r="C181" s="158" t="s">
        <v>263</v>
      </c>
      <c r="D181" s="159" t="s">
        <v>798</v>
      </c>
      <c r="E181" s="159" t="s">
        <v>180</v>
      </c>
      <c r="F181" s="160" t="s">
        <v>295</v>
      </c>
      <c r="G181" s="161"/>
      <c r="H181" s="161"/>
      <c r="I181" s="161"/>
      <c r="J181" s="161"/>
      <c r="K181" s="162" t="s">
        <v>57</v>
      </c>
      <c r="L181" s="159">
        <v>1</v>
      </c>
      <c r="M181" s="260"/>
      <c r="N181" s="260">
        <f t="shared" ref="N181:N183" si="33">L181*M181</f>
        <v>0</v>
      </c>
      <c r="O181" s="260">
        <f t="shared" si="32"/>
        <v>0</v>
      </c>
      <c r="P181" s="260">
        <f t="shared" si="25"/>
        <v>0</v>
      </c>
      <c r="Q181" s="144"/>
      <c r="R181" s="144"/>
      <c r="S181" s="145"/>
    </row>
    <row r="182" spans="1:19" s="146" customFormat="1" outlineLevel="1">
      <c r="A182" s="375"/>
      <c r="B182" s="231" t="s">
        <v>514</v>
      </c>
      <c r="C182" s="158" t="s">
        <v>264</v>
      </c>
      <c r="D182" s="159" t="s">
        <v>798</v>
      </c>
      <c r="E182" s="159" t="s">
        <v>174</v>
      </c>
      <c r="F182" s="160" t="s">
        <v>295</v>
      </c>
      <c r="G182" s="161"/>
      <c r="H182" s="161"/>
      <c r="I182" s="161"/>
      <c r="J182" s="161"/>
      <c r="K182" s="162" t="s">
        <v>57</v>
      </c>
      <c r="L182" s="159">
        <v>1</v>
      </c>
      <c r="M182" s="260"/>
      <c r="N182" s="260">
        <f t="shared" si="33"/>
        <v>0</v>
      </c>
      <c r="O182" s="260">
        <f t="shared" si="32"/>
        <v>0</v>
      </c>
      <c r="P182" s="260">
        <f t="shared" si="25"/>
        <v>0</v>
      </c>
      <c r="Q182" s="144"/>
      <c r="R182" s="144"/>
      <c r="S182" s="145"/>
    </row>
    <row r="183" spans="1:19" s="146" customFormat="1" outlineLevel="1">
      <c r="A183" s="375"/>
      <c r="B183" s="231" t="s">
        <v>515</v>
      </c>
      <c r="C183" s="158" t="s">
        <v>258</v>
      </c>
      <c r="D183" s="159" t="s">
        <v>798</v>
      </c>
      <c r="E183" s="159" t="s">
        <v>173</v>
      </c>
      <c r="F183" s="160" t="s">
        <v>295</v>
      </c>
      <c r="G183" s="161"/>
      <c r="H183" s="161"/>
      <c r="I183" s="161"/>
      <c r="J183" s="161"/>
      <c r="K183" s="162" t="s">
        <v>57</v>
      </c>
      <c r="L183" s="159">
        <v>2</v>
      </c>
      <c r="M183" s="260"/>
      <c r="N183" s="260">
        <f t="shared" si="33"/>
        <v>0</v>
      </c>
      <c r="O183" s="260">
        <f t="shared" si="32"/>
        <v>0</v>
      </c>
      <c r="P183" s="260">
        <f t="shared" si="25"/>
        <v>0</v>
      </c>
      <c r="Q183" s="144"/>
      <c r="R183" s="144"/>
      <c r="S183" s="145"/>
    </row>
    <row r="184" spans="1:19" s="146" customFormat="1" outlineLevel="1">
      <c r="A184" s="375"/>
      <c r="B184" s="231" t="s">
        <v>516</v>
      </c>
      <c r="C184" s="158" t="s">
        <v>171</v>
      </c>
      <c r="D184" s="159" t="s">
        <v>798</v>
      </c>
      <c r="E184" s="159" t="s">
        <v>170</v>
      </c>
      <c r="F184" s="160" t="s">
        <v>295</v>
      </c>
      <c r="G184" s="161"/>
      <c r="H184" s="161"/>
      <c r="I184" s="161"/>
      <c r="J184" s="161"/>
      <c r="K184" s="162" t="s">
        <v>57</v>
      </c>
      <c r="L184" s="159">
        <v>1</v>
      </c>
      <c r="M184" s="260"/>
      <c r="N184" s="260">
        <f>L184*M184</f>
        <v>0</v>
      </c>
      <c r="O184" s="260">
        <f t="shared" si="32"/>
        <v>0</v>
      </c>
      <c r="P184" s="260">
        <f t="shared" si="25"/>
        <v>0</v>
      </c>
      <c r="Q184" s="144"/>
      <c r="R184" s="144"/>
      <c r="S184" s="145"/>
    </row>
    <row r="185" spans="1:19" s="146" customFormat="1" ht="26" outlineLevel="1">
      <c r="A185" s="375"/>
      <c r="B185" s="231" t="s">
        <v>517</v>
      </c>
      <c r="C185" s="166" t="s">
        <v>265</v>
      </c>
      <c r="D185" s="159" t="s">
        <v>798</v>
      </c>
      <c r="E185" s="159" t="s">
        <v>266</v>
      </c>
      <c r="F185" s="163" t="s">
        <v>296</v>
      </c>
      <c r="G185" s="161"/>
      <c r="H185" s="161"/>
      <c r="I185" s="161"/>
      <c r="J185" s="161"/>
      <c r="K185" s="162" t="s">
        <v>57</v>
      </c>
      <c r="L185" s="159">
        <v>2</v>
      </c>
      <c r="M185" s="260"/>
      <c r="N185" s="260">
        <f>L185*M185</f>
        <v>0</v>
      </c>
      <c r="O185" s="260">
        <f t="shared" si="32"/>
        <v>0</v>
      </c>
      <c r="P185" s="260">
        <f t="shared" si="25"/>
        <v>0</v>
      </c>
      <c r="Q185" s="144"/>
      <c r="R185" s="144"/>
      <c r="S185" s="145"/>
    </row>
    <row r="186" spans="1:19" s="146" customFormat="1" ht="26" outlineLevel="1">
      <c r="A186" s="375"/>
      <c r="B186" s="231" t="s">
        <v>518</v>
      </c>
      <c r="C186" s="166" t="s">
        <v>796</v>
      </c>
      <c r="D186" s="159" t="s">
        <v>798</v>
      </c>
      <c r="E186" s="159" t="s">
        <v>797</v>
      </c>
      <c r="F186" s="160" t="s">
        <v>297</v>
      </c>
      <c r="G186" s="161"/>
      <c r="H186" s="161"/>
      <c r="I186" s="161"/>
      <c r="J186" s="161"/>
      <c r="K186" s="162" t="s">
        <v>57</v>
      </c>
      <c r="L186" s="159">
        <v>3</v>
      </c>
      <c r="M186" s="260"/>
      <c r="N186" s="260">
        <f>L186*M186</f>
        <v>0</v>
      </c>
      <c r="O186" s="260">
        <f t="shared" si="32"/>
        <v>0</v>
      </c>
      <c r="P186" s="260">
        <f t="shared" si="25"/>
        <v>0</v>
      </c>
      <c r="Q186" s="144"/>
      <c r="R186" s="144"/>
      <c r="S186" s="145"/>
    </row>
    <row r="187" spans="1:19" s="146" customFormat="1" ht="26" outlineLevel="1">
      <c r="A187" s="375"/>
      <c r="B187" s="231" t="s">
        <v>519</v>
      </c>
      <c r="C187" s="166" t="s">
        <v>267</v>
      </c>
      <c r="D187" s="159" t="s">
        <v>798</v>
      </c>
      <c r="E187" s="159" t="s">
        <v>268</v>
      </c>
      <c r="F187" s="160" t="s">
        <v>298</v>
      </c>
      <c r="G187" s="161"/>
      <c r="H187" s="161"/>
      <c r="I187" s="161"/>
      <c r="J187" s="161"/>
      <c r="K187" s="162" t="s">
        <v>57</v>
      </c>
      <c r="L187" s="159" t="s">
        <v>163</v>
      </c>
      <c r="M187" s="260"/>
      <c r="N187" s="260">
        <f t="shared" ref="N187:N204" si="34">L187*M187</f>
        <v>0</v>
      </c>
      <c r="O187" s="260">
        <f t="shared" si="32"/>
        <v>0</v>
      </c>
      <c r="P187" s="260">
        <f t="shared" si="25"/>
        <v>0</v>
      </c>
      <c r="Q187" s="144"/>
      <c r="R187" s="144"/>
      <c r="S187" s="145"/>
    </row>
    <row r="188" spans="1:19" s="146" customFormat="1" ht="26" outlineLevel="1">
      <c r="A188" s="375"/>
      <c r="B188" s="231" t="s">
        <v>520</v>
      </c>
      <c r="C188" s="166" t="s">
        <v>269</v>
      </c>
      <c r="D188" s="159" t="s">
        <v>798</v>
      </c>
      <c r="E188" s="159" t="s">
        <v>270</v>
      </c>
      <c r="F188" s="160" t="s">
        <v>298</v>
      </c>
      <c r="G188" s="161"/>
      <c r="H188" s="161"/>
      <c r="I188" s="161"/>
      <c r="J188" s="161"/>
      <c r="K188" s="162" t="s">
        <v>57</v>
      </c>
      <c r="L188" s="159" t="s">
        <v>163</v>
      </c>
      <c r="M188" s="260"/>
      <c r="N188" s="260">
        <f t="shared" si="34"/>
        <v>0</v>
      </c>
      <c r="O188" s="260">
        <f t="shared" si="32"/>
        <v>0</v>
      </c>
      <c r="P188" s="260">
        <f t="shared" si="25"/>
        <v>0</v>
      </c>
      <c r="Q188" s="144"/>
      <c r="R188" s="144"/>
      <c r="S188" s="145"/>
    </row>
    <row r="189" spans="1:19" s="146" customFormat="1" outlineLevel="1">
      <c r="A189" s="375"/>
      <c r="B189" s="231" t="s">
        <v>521</v>
      </c>
      <c r="C189" s="166" t="s">
        <v>271</v>
      </c>
      <c r="D189" s="159" t="s">
        <v>798</v>
      </c>
      <c r="E189" s="159" t="s">
        <v>272</v>
      </c>
      <c r="F189" s="160" t="s">
        <v>299</v>
      </c>
      <c r="G189" s="161"/>
      <c r="H189" s="161"/>
      <c r="I189" s="161"/>
      <c r="J189" s="161"/>
      <c r="K189" s="162" t="s">
        <v>57</v>
      </c>
      <c r="L189" s="159" t="s">
        <v>181</v>
      </c>
      <c r="M189" s="260"/>
      <c r="N189" s="260">
        <f t="shared" si="34"/>
        <v>0</v>
      </c>
      <c r="O189" s="260">
        <f t="shared" si="32"/>
        <v>0</v>
      </c>
      <c r="P189" s="260">
        <f t="shared" si="25"/>
        <v>0</v>
      </c>
      <c r="Q189" s="144"/>
      <c r="R189" s="144"/>
      <c r="S189" s="145"/>
    </row>
    <row r="190" spans="1:19" s="146" customFormat="1" outlineLevel="1">
      <c r="A190" s="375"/>
      <c r="B190" s="231" t="s">
        <v>522</v>
      </c>
      <c r="C190" s="166" t="s">
        <v>273</v>
      </c>
      <c r="D190" s="159" t="s">
        <v>800</v>
      </c>
      <c r="E190" s="159" t="s">
        <v>274</v>
      </c>
      <c r="F190" s="160" t="s">
        <v>300</v>
      </c>
      <c r="G190" s="161"/>
      <c r="H190" s="161"/>
      <c r="I190" s="161"/>
      <c r="J190" s="161"/>
      <c r="K190" s="162" t="s">
        <v>57</v>
      </c>
      <c r="L190" s="159" t="s">
        <v>175</v>
      </c>
      <c r="M190" s="260"/>
      <c r="N190" s="260">
        <f t="shared" si="34"/>
        <v>0</v>
      </c>
      <c r="O190" s="260">
        <f t="shared" si="32"/>
        <v>0</v>
      </c>
      <c r="P190" s="260">
        <f t="shared" si="25"/>
        <v>0</v>
      </c>
      <c r="Q190" s="144"/>
      <c r="R190" s="144"/>
      <c r="S190" s="145"/>
    </row>
    <row r="191" spans="1:19" s="146" customFormat="1" outlineLevel="1">
      <c r="A191" s="375"/>
      <c r="B191" s="231" t="s">
        <v>523</v>
      </c>
      <c r="C191" s="166" t="s">
        <v>275</v>
      </c>
      <c r="D191" s="159" t="s">
        <v>800</v>
      </c>
      <c r="E191" s="159" t="s">
        <v>276</v>
      </c>
      <c r="F191" s="160" t="s">
        <v>301</v>
      </c>
      <c r="G191" s="161"/>
      <c r="H191" s="161"/>
      <c r="I191" s="161"/>
      <c r="J191" s="161"/>
      <c r="K191" s="162" t="s">
        <v>57</v>
      </c>
      <c r="L191" s="159">
        <v>5</v>
      </c>
      <c r="M191" s="260"/>
      <c r="N191" s="260">
        <f t="shared" si="34"/>
        <v>0</v>
      </c>
      <c r="O191" s="260">
        <f t="shared" si="32"/>
        <v>0</v>
      </c>
      <c r="P191" s="260">
        <f t="shared" si="25"/>
        <v>0</v>
      </c>
      <c r="Q191" s="144"/>
      <c r="R191" s="144"/>
      <c r="S191" s="145"/>
    </row>
    <row r="192" spans="1:19" s="146" customFormat="1" outlineLevel="1">
      <c r="A192" s="375"/>
      <c r="B192" s="231" t="s">
        <v>524</v>
      </c>
      <c r="C192" s="166" t="s">
        <v>277</v>
      </c>
      <c r="D192" s="159" t="s">
        <v>800</v>
      </c>
      <c r="E192" s="159" t="s">
        <v>278</v>
      </c>
      <c r="F192" s="160" t="s">
        <v>301</v>
      </c>
      <c r="G192" s="161"/>
      <c r="H192" s="161"/>
      <c r="I192" s="161"/>
      <c r="J192" s="161"/>
      <c r="K192" s="162" t="s">
        <v>57</v>
      </c>
      <c r="L192" s="159">
        <v>4</v>
      </c>
      <c r="M192" s="260"/>
      <c r="N192" s="260">
        <f t="shared" si="34"/>
        <v>0</v>
      </c>
      <c r="O192" s="260">
        <f t="shared" si="32"/>
        <v>0</v>
      </c>
      <c r="P192" s="260">
        <f t="shared" si="25"/>
        <v>0</v>
      </c>
      <c r="Q192" s="144"/>
      <c r="R192" s="144"/>
      <c r="S192" s="145"/>
    </row>
    <row r="193" spans="1:19" s="146" customFormat="1" outlineLevel="1">
      <c r="A193" s="375"/>
      <c r="B193" s="231" t="s">
        <v>525</v>
      </c>
      <c r="C193" s="166" t="s">
        <v>308</v>
      </c>
      <c r="D193" s="159" t="s">
        <v>800</v>
      </c>
      <c r="E193" s="159" t="s">
        <v>309</v>
      </c>
      <c r="F193" s="160" t="s">
        <v>301</v>
      </c>
      <c r="G193" s="161"/>
      <c r="H193" s="161"/>
      <c r="I193" s="161"/>
      <c r="J193" s="161"/>
      <c r="K193" s="162" t="s">
        <v>57</v>
      </c>
      <c r="L193" s="159">
        <v>1</v>
      </c>
      <c r="M193" s="260"/>
      <c r="N193" s="260">
        <f t="shared" si="34"/>
        <v>0</v>
      </c>
      <c r="O193" s="260">
        <f t="shared" si="32"/>
        <v>0</v>
      </c>
      <c r="P193" s="260">
        <f t="shared" si="25"/>
        <v>0</v>
      </c>
      <c r="Q193" s="144"/>
      <c r="R193" s="144"/>
      <c r="S193" s="145"/>
    </row>
    <row r="194" spans="1:19" s="146" customFormat="1" ht="26" outlineLevel="1">
      <c r="A194" s="375"/>
      <c r="B194" s="231" t="s">
        <v>526</v>
      </c>
      <c r="C194" s="166" t="s">
        <v>279</v>
      </c>
      <c r="D194" s="159" t="s">
        <v>800</v>
      </c>
      <c r="E194" s="159" t="s">
        <v>280</v>
      </c>
      <c r="F194" s="160" t="s">
        <v>301</v>
      </c>
      <c r="G194" s="161"/>
      <c r="H194" s="161"/>
      <c r="I194" s="161"/>
      <c r="J194" s="161"/>
      <c r="K194" s="162" t="s">
        <v>57</v>
      </c>
      <c r="L194" s="159">
        <v>41</v>
      </c>
      <c r="M194" s="260"/>
      <c r="N194" s="260">
        <f t="shared" si="34"/>
        <v>0</v>
      </c>
      <c r="O194" s="260">
        <f t="shared" si="32"/>
        <v>0</v>
      </c>
      <c r="P194" s="260">
        <f t="shared" si="25"/>
        <v>0</v>
      </c>
      <c r="Q194" s="144"/>
      <c r="R194" s="144"/>
      <c r="S194" s="145"/>
    </row>
    <row r="195" spans="1:19" s="146" customFormat="1" outlineLevel="1">
      <c r="A195" s="375"/>
      <c r="B195" s="231" t="s">
        <v>527</v>
      </c>
      <c r="C195" s="166" t="s">
        <v>281</v>
      </c>
      <c r="D195" s="159" t="s">
        <v>800</v>
      </c>
      <c r="E195" s="159" t="s">
        <v>282</v>
      </c>
      <c r="F195" s="160" t="s">
        <v>302</v>
      </c>
      <c r="G195" s="161"/>
      <c r="H195" s="161"/>
      <c r="I195" s="161"/>
      <c r="J195" s="161"/>
      <c r="K195" s="162" t="s">
        <v>84</v>
      </c>
      <c r="L195" s="159" t="s">
        <v>178</v>
      </c>
      <c r="M195" s="260"/>
      <c r="N195" s="260">
        <f t="shared" si="34"/>
        <v>0</v>
      </c>
      <c r="O195" s="260">
        <f t="shared" si="32"/>
        <v>0</v>
      </c>
      <c r="P195" s="260">
        <f t="shared" si="25"/>
        <v>0</v>
      </c>
      <c r="Q195" s="144"/>
      <c r="R195" s="144"/>
      <c r="S195" s="145"/>
    </row>
    <row r="196" spans="1:19" s="146" customFormat="1" outlineLevel="1">
      <c r="A196" s="375"/>
      <c r="B196" s="231" t="s">
        <v>528</v>
      </c>
      <c r="C196" s="166" t="s">
        <v>281</v>
      </c>
      <c r="D196" s="159" t="s">
        <v>800</v>
      </c>
      <c r="E196" s="159" t="s">
        <v>283</v>
      </c>
      <c r="F196" s="160" t="s">
        <v>302</v>
      </c>
      <c r="G196" s="161"/>
      <c r="H196" s="161"/>
      <c r="I196" s="161"/>
      <c r="J196" s="161"/>
      <c r="K196" s="162" t="s">
        <v>84</v>
      </c>
      <c r="L196" s="159" t="s">
        <v>178</v>
      </c>
      <c r="M196" s="260"/>
      <c r="N196" s="260">
        <f t="shared" si="34"/>
        <v>0</v>
      </c>
      <c r="O196" s="260">
        <f t="shared" si="32"/>
        <v>0</v>
      </c>
      <c r="P196" s="260">
        <f t="shared" si="25"/>
        <v>0</v>
      </c>
      <c r="Q196" s="144"/>
      <c r="R196" s="144"/>
      <c r="S196" s="145"/>
    </row>
    <row r="197" spans="1:19" s="146" customFormat="1" outlineLevel="1">
      <c r="A197" s="375"/>
      <c r="B197" s="231" t="s">
        <v>529</v>
      </c>
      <c r="C197" s="166" t="s">
        <v>281</v>
      </c>
      <c r="D197" s="159" t="s">
        <v>800</v>
      </c>
      <c r="E197" s="159" t="s">
        <v>284</v>
      </c>
      <c r="F197" s="160" t="s">
        <v>302</v>
      </c>
      <c r="G197" s="161"/>
      <c r="H197" s="161"/>
      <c r="I197" s="161"/>
      <c r="J197" s="161"/>
      <c r="K197" s="162" t="s">
        <v>84</v>
      </c>
      <c r="L197" s="159" t="s">
        <v>178</v>
      </c>
      <c r="M197" s="260"/>
      <c r="N197" s="260">
        <f t="shared" si="34"/>
        <v>0</v>
      </c>
      <c r="O197" s="260">
        <f t="shared" si="32"/>
        <v>0</v>
      </c>
      <c r="P197" s="260">
        <f t="shared" si="25"/>
        <v>0</v>
      </c>
      <c r="Q197" s="144"/>
      <c r="R197" s="144"/>
      <c r="S197" s="145"/>
    </row>
    <row r="198" spans="1:19" s="146" customFormat="1" outlineLevel="1">
      <c r="A198" s="375"/>
      <c r="B198" s="231" t="s">
        <v>530</v>
      </c>
      <c r="C198" s="166" t="s">
        <v>281</v>
      </c>
      <c r="D198" s="159" t="s">
        <v>800</v>
      </c>
      <c r="E198" s="159" t="s">
        <v>285</v>
      </c>
      <c r="F198" s="160" t="s">
        <v>302</v>
      </c>
      <c r="G198" s="161"/>
      <c r="H198" s="161"/>
      <c r="I198" s="161"/>
      <c r="J198" s="161"/>
      <c r="K198" s="162" t="s">
        <v>84</v>
      </c>
      <c r="L198" s="159" t="s">
        <v>178</v>
      </c>
      <c r="M198" s="260"/>
      <c r="N198" s="260">
        <f t="shared" si="34"/>
        <v>0</v>
      </c>
      <c r="O198" s="260">
        <f t="shared" si="32"/>
        <v>0</v>
      </c>
      <c r="P198" s="260">
        <f t="shared" si="25"/>
        <v>0</v>
      </c>
      <c r="Q198" s="144"/>
      <c r="R198" s="144"/>
      <c r="S198" s="145"/>
    </row>
    <row r="199" spans="1:19" s="146" customFormat="1" ht="26" outlineLevel="1">
      <c r="A199" s="375"/>
      <c r="B199" s="231" t="s">
        <v>531</v>
      </c>
      <c r="C199" s="166" t="s">
        <v>281</v>
      </c>
      <c r="D199" s="159" t="s">
        <v>800</v>
      </c>
      <c r="E199" s="159" t="s">
        <v>286</v>
      </c>
      <c r="F199" s="160" t="s">
        <v>302</v>
      </c>
      <c r="G199" s="161"/>
      <c r="H199" s="161"/>
      <c r="I199" s="161"/>
      <c r="J199" s="161"/>
      <c r="K199" s="162" t="s">
        <v>84</v>
      </c>
      <c r="L199" s="159" t="s">
        <v>176</v>
      </c>
      <c r="M199" s="260"/>
      <c r="N199" s="260">
        <f t="shared" si="34"/>
        <v>0</v>
      </c>
      <c r="O199" s="260">
        <f t="shared" si="32"/>
        <v>0</v>
      </c>
      <c r="P199" s="260">
        <f t="shared" si="25"/>
        <v>0</v>
      </c>
      <c r="Q199" s="144"/>
      <c r="R199" s="144"/>
      <c r="S199" s="145"/>
    </row>
    <row r="200" spans="1:19" s="146" customFormat="1" ht="26" outlineLevel="1">
      <c r="A200" s="375"/>
      <c r="B200" s="231" t="s">
        <v>532</v>
      </c>
      <c r="C200" s="165" t="s">
        <v>281</v>
      </c>
      <c r="D200" s="159" t="s">
        <v>800</v>
      </c>
      <c r="E200" s="163" t="s">
        <v>287</v>
      </c>
      <c r="F200" s="163" t="s">
        <v>302</v>
      </c>
      <c r="G200" s="161"/>
      <c r="H200" s="161"/>
      <c r="I200" s="161"/>
      <c r="J200" s="161"/>
      <c r="K200" s="162" t="s">
        <v>84</v>
      </c>
      <c r="L200" s="163" t="s">
        <v>168</v>
      </c>
      <c r="M200" s="260"/>
      <c r="N200" s="260">
        <f t="shared" si="34"/>
        <v>0</v>
      </c>
      <c r="O200" s="260">
        <f t="shared" si="32"/>
        <v>0</v>
      </c>
      <c r="P200" s="260">
        <f t="shared" si="25"/>
        <v>0</v>
      </c>
      <c r="Q200" s="144"/>
      <c r="R200" s="144"/>
      <c r="S200" s="145"/>
    </row>
    <row r="201" spans="1:19" s="146" customFormat="1" outlineLevel="1">
      <c r="A201" s="375"/>
      <c r="B201" s="231" t="s">
        <v>533</v>
      </c>
      <c r="C201" s="165" t="s">
        <v>288</v>
      </c>
      <c r="D201" s="159" t="s">
        <v>800</v>
      </c>
      <c r="E201" s="163" t="s">
        <v>289</v>
      </c>
      <c r="F201" s="163" t="s">
        <v>303</v>
      </c>
      <c r="G201" s="161"/>
      <c r="H201" s="161"/>
      <c r="I201" s="161"/>
      <c r="J201" s="161"/>
      <c r="K201" s="163" t="s">
        <v>304</v>
      </c>
      <c r="L201" s="163">
        <v>10</v>
      </c>
      <c r="M201" s="260"/>
      <c r="N201" s="260">
        <f t="shared" si="34"/>
        <v>0</v>
      </c>
      <c r="O201" s="260">
        <f t="shared" si="32"/>
        <v>0</v>
      </c>
      <c r="P201" s="260">
        <f t="shared" si="25"/>
        <v>0</v>
      </c>
      <c r="Q201" s="144"/>
      <c r="R201" s="144"/>
      <c r="S201" s="145"/>
    </row>
    <row r="202" spans="1:19" s="146" customFormat="1" outlineLevel="1">
      <c r="A202" s="375"/>
      <c r="B202" s="231" t="s">
        <v>534</v>
      </c>
      <c r="C202" s="165" t="s">
        <v>290</v>
      </c>
      <c r="D202" s="159" t="s">
        <v>800</v>
      </c>
      <c r="E202" s="163" t="s">
        <v>291</v>
      </c>
      <c r="F202" s="163" t="s">
        <v>303</v>
      </c>
      <c r="G202" s="161"/>
      <c r="H202" s="161"/>
      <c r="I202" s="161"/>
      <c r="J202" s="161"/>
      <c r="K202" s="163" t="s">
        <v>304</v>
      </c>
      <c r="L202" s="163">
        <v>50</v>
      </c>
      <c r="M202" s="260"/>
      <c r="N202" s="260">
        <f t="shared" si="34"/>
        <v>0</v>
      </c>
      <c r="O202" s="260">
        <f t="shared" si="32"/>
        <v>0</v>
      </c>
      <c r="P202" s="260">
        <f t="shared" si="25"/>
        <v>0</v>
      </c>
      <c r="Q202" s="144"/>
      <c r="R202" s="144"/>
      <c r="S202" s="145"/>
    </row>
    <row r="203" spans="1:19" s="146" customFormat="1" outlineLevel="1">
      <c r="A203" s="375"/>
      <c r="B203" s="231" t="s">
        <v>535</v>
      </c>
      <c r="C203" s="165" t="s">
        <v>290</v>
      </c>
      <c r="D203" s="159" t="s">
        <v>800</v>
      </c>
      <c r="E203" s="163" t="s">
        <v>292</v>
      </c>
      <c r="F203" s="163" t="s">
        <v>303</v>
      </c>
      <c r="G203" s="161"/>
      <c r="H203" s="161"/>
      <c r="I203" s="161"/>
      <c r="J203" s="161"/>
      <c r="K203" s="163" t="s">
        <v>304</v>
      </c>
      <c r="L203" s="163">
        <v>50</v>
      </c>
      <c r="M203" s="260"/>
      <c r="N203" s="260">
        <f t="shared" si="34"/>
        <v>0</v>
      </c>
      <c r="O203" s="260">
        <f t="shared" si="32"/>
        <v>0</v>
      </c>
      <c r="P203" s="260">
        <f t="shared" ref="P203:P260" si="35">N203+O203</f>
        <v>0</v>
      </c>
      <c r="Q203" s="144"/>
      <c r="R203" s="144"/>
      <c r="S203" s="145"/>
    </row>
    <row r="204" spans="1:19" s="146" customFormat="1" outlineLevel="1">
      <c r="A204" s="375"/>
      <c r="B204" s="231" t="s">
        <v>536</v>
      </c>
      <c r="C204" s="165" t="s">
        <v>290</v>
      </c>
      <c r="D204" s="159" t="s">
        <v>800</v>
      </c>
      <c r="E204" s="163" t="s">
        <v>293</v>
      </c>
      <c r="F204" s="163" t="s">
        <v>303</v>
      </c>
      <c r="G204" s="161"/>
      <c r="H204" s="161"/>
      <c r="I204" s="161"/>
      <c r="J204" s="161"/>
      <c r="K204" s="163" t="s">
        <v>304</v>
      </c>
      <c r="L204" s="163">
        <v>10</v>
      </c>
      <c r="M204" s="260"/>
      <c r="N204" s="260">
        <f t="shared" si="34"/>
        <v>0</v>
      </c>
      <c r="O204" s="260">
        <f t="shared" si="32"/>
        <v>0</v>
      </c>
      <c r="P204" s="260">
        <f t="shared" si="35"/>
        <v>0</v>
      </c>
      <c r="Q204" s="144"/>
      <c r="R204" s="144"/>
      <c r="S204" s="145"/>
    </row>
    <row r="205" spans="1:19" s="164" customFormat="1">
      <c r="A205" s="375"/>
      <c r="B205" s="133" t="s">
        <v>358</v>
      </c>
      <c r="C205" s="147" t="s">
        <v>312</v>
      </c>
      <c r="D205" s="154"/>
      <c r="E205" s="148" t="s">
        <v>236</v>
      </c>
      <c r="F205" s="152"/>
      <c r="G205" s="153"/>
      <c r="H205" s="153"/>
      <c r="I205" s="153"/>
      <c r="J205" s="153"/>
      <c r="K205" s="154" t="s">
        <v>160</v>
      </c>
      <c r="L205" s="154">
        <v>1</v>
      </c>
      <c r="M205" s="268"/>
      <c r="N205" s="268">
        <f>SUM(N206:N238)</f>
        <v>0</v>
      </c>
      <c r="O205" s="268">
        <f t="shared" si="32"/>
        <v>0</v>
      </c>
      <c r="P205" s="268">
        <f t="shared" si="35"/>
        <v>0</v>
      </c>
      <c r="Q205" s="155"/>
      <c r="R205" s="155"/>
      <c r="S205" s="156"/>
    </row>
    <row r="206" spans="1:19" s="146" customFormat="1" outlineLevel="1">
      <c r="A206" s="375"/>
      <c r="B206" s="231" t="s">
        <v>537</v>
      </c>
      <c r="C206" s="166" t="s">
        <v>250</v>
      </c>
      <c r="D206" s="159" t="s">
        <v>800</v>
      </c>
      <c r="E206" s="159" t="s">
        <v>251</v>
      </c>
      <c r="F206" s="160" t="s">
        <v>294</v>
      </c>
      <c r="G206" s="161"/>
      <c r="H206" s="161"/>
      <c r="I206" s="161"/>
      <c r="J206" s="161"/>
      <c r="K206" s="162" t="s">
        <v>57</v>
      </c>
      <c r="L206" s="159" t="s">
        <v>41</v>
      </c>
      <c r="M206" s="260"/>
      <c r="N206" s="260">
        <f t="shared" ref="N206:N208" si="36">L206*M206</f>
        <v>0</v>
      </c>
      <c r="O206" s="260">
        <f t="shared" si="32"/>
        <v>0</v>
      </c>
      <c r="P206" s="260">
        <f t="shared" si="35"/>
        <v>0</v>
      </c>
      <c r="Q206" s="144"/>
      <c r="R206" s="144"/>
      <c r="S206" s="145"/>
    </row>
    <row r="207" spans="1:19" s="146" customFormat="1" outlineLevel="1">
      <c r="A207" s="375"/>
      <c r="B207" s="231" t="s">
        <v>538</v>
      </c>
      <c r="C207" s="166" t="s">
        <v>252</v>
      </c>
      <c r="D207" s="159" t="s">
        <v>800</v>
      </c>
      <c r="E207" s="159" t="s">
        <v>253</v>
      </c>
      <c r="F207" s="160" t="s">
        <v>294</v>
      </c>
      <c r="G207" s="161"/>
      <c r="H207" s="161"/>
      <c r="I207" s="161"/>
      <c r="J207" s="161"/>
      <c r="K207" s="162" t="s">
        <v>57</v>
      </c>
      <c r="L207" s="159" t="s">
        <v>164</v>
      </c>
      <c r="M207" s="260"/>
      <c r="N207" s="260">
        <f t="shared" si="36"/>
        <v>0</v>
      </c>
      <c r="O207" s="260">
        <f t="shared" si="32"/>
        <v>0</v>
      </c>
      <c r="P207" s="260">
        <f t="shared" si="35"/>
        <v>0</v>
      </c>
      <c r="Q207" s="144"/>
      <c r="R207" s="144"/>
      <c r="S207" s="145"/>
    </row>
    <row r="208" spans="1:19" s="146" customFormat="1" outlineLevel="1">
      <c r="A208" s="375"/>
      <c r="B208" s="231" t="s">
        <v>539</v>
      </c>
      <c r="C208" s="166" t="s">
        <v>254</v>
      </c>
      <c r="D208" s="159" t="s">
        <v>800</v>
      </c>
      <c r="E208" s="159" t="s">
        <v>255</v>
      </c>
      <c r="F208" s="160" t="s">
        <v>294</v>
      </c>
      <c r="G208" s="161"/>
      <c r="H208" s="161"/>
      <c r="I208" s="161"/>
      <c r="J208" s="161"/>
      <c r="K208" s="162" t="s">
        <v>57</v>
      </c>
      <c r="L208" s="159" t="s">
        <v>163</v>
      </c>
      <c r="M208" s="260"/>
      <c r="N208" s="260">
        <f t="shared" si="36"/>
        <v>0</v>
      </c>
      <c r="O208" s="260">
        <f t="shared" si="32"/>
        <v>0</v>
      </c>
      <c r="P208" s="260">
        <f t="shared" si="35"/>
        <v>0</v>
      </c>
      <c r="Q208" s="144"/>
      <c r="R208" s="144"/>
      <c r="S208" s="145"/>
    </row>
    <row r="209" spans="1:19" s="146" customFormat="1" outlineLevel="1">
      <c r="A209" s="375"/>
      <c r="B209" s="231" t="s">
        <v>540</v>
      </c>
      <c r="C209" s="166" t="s">
        <v>256</v>
      </c>
      <c r="D209" s="159" t="s">
        <v>798</v>
      </c>
      <c r="E209" s="159"/>
      <c r="F209" s="160"/>
      <c r="G209" s="161"/>
      <c r="H209" s="161"/>
      <c r="I209" s="161"/>
      <c r="J209" s="161"/>
      <c r="K209" s="162" t="s">
        <v>78</v>
      </c>
      <c r="L209" s="159">
        <v>1</v>
      </c>
      <c r="M209" s="269"/>
      <c r="N209" s="269"/>
      <c r="O209" s="269">
        <f t="shared" si="32"/>
        <v>0</v>
      </c>
      <c r="P209" s="269">
        <f t="shared" si="35"/>
        <v>0</v>
      </c>
      <c r="Q209" s="144"/>
      <c r="R209" s="144"/>
      <c r="S209" s="145"/>
    </row>
    <row r="210" spans="1:19" s="146" customFormat="1" ht="26" outlineLevel="1">
      <c r="A210" s="375"/>
      <c r="B210" s="231" t="s">
        <v>541</v>
      </c>
      <c r="C210" s="158" t="s">
        <v>801</v>
      </c>
      <c r="D210" s="159" t="s">
        <v>798</v>
      </c>
      <c r="E210" s="159" t="s">
        <v>802</v>
      </c>
      <c r="F210" s="160" t="s">
        <v>295</v>
      </c>
      <c r="G210" s="161"/>
      <c r="H210" s="161"/>
      <c r="I210" s="161"/>
      <c r="J210" s="161"/>
      <c r="K210" s="162" t="s">
        <v>57</v>
      </c>
      <c r="L210" s="159">
        <v>1</v>
      </c>
      <c r="M210" s="260"/>
      <c r="N210" s="260">
        <f t="shared" ref="N210" si="37">L210*M210</f>
        <v>0</v>
      </c>
      <c r="O210" s="260">
        <f t="shared" si="32"/>
        <v>0</v>
      </c>
      <c r="P210" s="260">
        <f t="shared" si="35"/>
        <v>0</v>
      </c>
      <c r="Q210" s="144"/>
      <c r="R210" s="144"/>
      <c r="S210" s="145"/>
    </row>
    <row r="211" spans="1:19" s="146" customFormat="1" outlineLevel="1">
      <c r="A211" s="375"/>
      <c r="B211" s="231" t="s">
        <v>542</v>
      </c>
      <c r="C211" s="158" t="s">
        <v>171</v>
      </c>
      <c r="D211" s="159" t="s">
        <v>798</v>
      </c>
      <c r="E211" s="159" t="s">
        <v>170</v>
      </c>
      <c r="F211" s="160" t="s">
        <v>295</v>
      </c>
      <c r="G211" s="161"/>
      <c r="H211" s="161"/>
      <c r="I211" s="161"/>
      <c r="J211" s="161"/>
      <c r="K211" s="162" t="s">
        <v>57</v>
      </c>
      <c r="L211" s="159">
        <v>3</v>
      </c>
      <c r="M211" s="260"/>
      <c r="N211" s="260">
        <f>L211*M211</f>
        <v>0</v>
      </c>
      <c r="O211" s="260">
        <f t="shared" si="32"/>
        <v>0</v>
      </c>
      <c r="P211" s="260">
        <f t="shared" si="35"/>
        <v>0</v>
      </c>
      <c r="Q211" s="144"/>
      <c r="R211" s="144"/>
      <c r="S211" s="145"/>
    </row>
    <row r="212" spans="1:19" s="146" customFormat="1" outlineLevel="1">
      <c r="A212" s="375"/>
      <c r="B212" s="231" t="s">
        <v>543</v>
      </c>
      <c r="C212" s="166" t="s">
        <v>261</v>
      </c>
      <c r="D212" s="159" t="s">
        <v>798</v>
      </c>
      <c r="E212" s="159"/>
      <c r="F212" s="160"/>
      <c r="G212" s="161"/>
      <c r="H212" s="161"/>
      <c r="I212" s="161"/>
      <c r="J212" s="161"/>
      <c r="K212" s="162" t="s">
        <v>78</v>
      </c>
      <c r="L212" s="159">
        <v>1</v>
      </c>
      <c r="M212" s="269"/>
      <c r="N212" s="269"/>
      <c r="O212" s="269">
        <f t="shared" si="32"/>
        <v>0</v>
      </c>
      <c r="P212" s="269">
        <f t="shared" si="35"/>
        <v>0</v>
      </c>
      <c r="Q212" s="144"/>
      <c r="R212" s="144"/>
      <c r="S212" s="145"/>
    </row>
    <row r="213" spans="1:19" s="146" customFormat="1" ht="26" outlineLevel="1">
      <c r="A213" s="375"/>
      <c r="B213" s="231" t="s">
        <v>544</v>
      </c>
      <c r="C213" s="158" t="s">
        <v>801</v>
      </c>
      <c r="D213" s="159" t="s">
        <v>798</v>
      </c>
      <c r="E213" s="159" t="s">
        <v>802</v>
      </c>
      <c r="F213" s="160" t="s">
        <v>295</v>
      </c>
      <c r="G213" s="161"/>
      <c r="H213" s="161"/>
      <c r="I213" s="161"/>
      <c r="J213" s="161"/>
      <c r="K213" s="162" t="s">
        <v>57</v>
      </c>
      <c r="L213" s="159">
        <v>1</v>
      </c>
      <c r="M213" s="260"/>
      <c r="N213" s="260">
        <f t="shared" ref="N213" si="38">L213*M213</f>
        <v>0</v>
      </c>
      <c r="O213" s="260">
        <f t="shared" si="32"/>
        <v>0</v>
      </c>
      <c r="P213" s="260">
        <f t="shared" si="35"/>
        <v>0</v>
      </c>
      <c r="Q213" s="144"/>
      <c r="R213" s="144"/>
      <c r="S213" s="145"/>
    </row>
    <row r="214" spans="1:19" s="146" customFormat="1" outlineLevel="1">
      <c r="A214" s="375"/>
      <c r="B214" s="231" t="s">
        <v>545</v>
      </c>
      <c r="C214" s="158" t="s">
        <v>171</v>
      </c>
      <c r="D214" s="159" t="s">
        <v>798</v>
      </c>
      <c r="E214" s="159" t="s">
        <v>170</v>
      </c>
      <c r="F214" s="160" t="s">
        <v>295</v>
      </c>
      <c r="G214" s="161"/>
      <c r="H214" s="161"/>
      <c r="I214" s="161"/>
      <c r="J214" s="161"/>
      <c r="K214" s="162" t="s">
        <v>57</v>
      </c>
      <c r="L214" s="159">
        <v>2</v>
      </c>
      <c r="M214" s="260"/>
      <c r="N214" s="260">
        <f>L214*M214</f>
        <v>0</v>
      </c>
      <c r="O214" s="260">
        <f t="shared" si="32"/>
        <v>0</v>
      </c>
      <c r="P214" s="260">
        <f t="shared" si="35"/>
        <v>0</v>
      </c>
      <c r="Q214" s="144"/>
      <c r="R214" s="144"/>
      <c r="S214" s="145"/>
    </row>
    <row r="215" spans="1:19" s="146" customFormat="1" outlineLevel="1">
      <c r="A215" s="375"/>
      <c r="B215" s="231" t="s">
        <v>546</v>
      </c>
      <c r="C215" s="166" t="s">
        <v>262</v>
      </c>
      <c r="D215" s="159" t="s">
        <v>798</v>
      </c>
      <c r="E215" s="159"/>
      <c r="F215" s="160"/>
      <c r="G215" s="161"/>
      <c r="H215" s="161"/>
      <c r="I215" s="161"/>
      <c r="J215" s="161"/>
      <c r="K215" s="162" t="s">
        <v>78</v>
      </c>
      <c r="L215" s="159">
        <v>1</v>
      </c>
      <c r="M215" s="269"/>
      <c r="N215" s="269"/>
      <c r="O215" s="269">
        <f t="shared" si="32"/>
        <v>0</v>
      </c>
      <c r="P215" s="269">
        <f t="shared" si="35"/>
        <v>0</v>
      </c>
      <c r="Q215" s="144"/>
      <c r="R215" s="144"/>
      <c r="S215" s="145"/>
    </row>
    <row r="216" spans="1:19" s="146" customFormat="1" outlineLevel="1">
      <c r="A216" s="375"/>
      <c r="B216" s="231" t="s">
        <v>547</v>
      </c>
      <c r="C216" s="158" t="s">
        <v>263</v>
      </c>
      <c r="D216" s="159" t="s">
        <v>798</v>
      </c>
      <c r="E216" s="159" t="s">
        <v>180</v>
      </c>
      <c r="F216" s="160" t="s">
        <v>295</v>
      </c>
      <c r="G216" s="161"/>
      <c r="H216" s="161"/>
      <c r="I216" s="161"/>
      <c r="J216" s="161"/>
      <c r="K216" s="162" t="s">
        <v>57</v>
      </c>
      <c r="L216" s="159">
        <v>1</v>
      </c>
      <c r="M216" s="260"/>
      <c r="N216" s="260">
        <f t="shared" ref="N216:N218" si="39">L216*M216</f>
        <v>0</v>
      </c>
      <c r="O216" s="260">
        <f t="shared" si="32"/>
        <v>0</v>
      </c>
      <c r="P216" s="260">
        <f t="shared" si="35"/>
        <v>0</v>
      </c>
      <c r="Q216" s="144"/>
      <c r="R216" s="144"/>
      <c r="S216" s="145"/>
    </row>
    <row r="217" spans="1:19" s="146" customFormat="1" outlineLevel="1">
      <c r="A217" s="375"/>
      <c r="B217" s="231" t="s">
        <v>548</v>
      </c>
      <c r="C217" s="158" t="s">
        <v>264</v>
      </c>
      <c r="D217" s="159" t="s">
        <v>798</v>
      </c>
      <c r="E217" s="159" t="s">
        <v>174</v>
      </c>
      <c r="F217" s="160" t="s">
        <v>295</v>
      </c>
      <c r="G217" s="161"/>
      <c r="H217" s="161"/>
      <c r="I217" s="161"/>
      <c r="J217" s="161"/>
      <c r="K217" s="162" t="s">
        <v>57</v>
      </c>
      <c r="L217" s="159">
        <v>1</v>
      </c>
      <c r="M217" s="260"/>
      <c r="N217" s="260">
        <f t="shared" si="39"/>
        <v>0</v>
      </c>
      <c r="O217" s="260">
        <f t="shared" si="32"/>
        <v>0</v>
      </c>
      <c r="P217" s="260">
        <f t="shared" si="35"/>
        <v>0</v>
      </c>
      <c r="Q217" s="144"/>
      <c r="R217" s="144"/>
      <c r="S217" s="145"/>
    </row>
    <row r="218" spans="1:19" s="146" customFormat="1" outlineLevel="1">
      <c r="A218" s="375"/>
      <c r="B218" s="231" t="s">
        <v>549</v>
      </c>
      <c r="C218" s="158" t="s">
        <v>258</v>
      </c>
      <c r="D218" s="159" t="s">
        <v>798</v>
      </c>
      <c r="E218" s="159" t="s">
        <v>173</v>
      </c>
      <c r="F218" s="160" t="s">
        <v>295</v>
      </c>
      <c r="G218" s="161"/>
      <c r="H218" s="161"/>
      <c r="I218" s="161"/>
      <c r="J218" s="161"/>
      <c r="K218" s="162" t="s">
        <v>57</v>
      </c>
      <c r="L218" s="159">
        <v>2</v>
      </c>
      <c r="M218" s="260"/>
      <c r="N218" s="260">
        <f t="shared" si="39"/>
        <v>0</v>
      </c>
      <c r="O218" s="260">
        <f t="shared" si="32"/>
        <v>0</v>
      </c>
      <c r="P218" s="260">
        <f t="shared" si="35"/>
        <v>0</v>
      </c>
      <c r="Q218" s="144"/>
      <c r="R218" s="144"/>
      <c r="S218" s="145"/>
    </row>
    <row r="219" spans="1:19" s="146" customFormat="1" outlineLevel="1">
      <c r="A219" s="375"/>
      <c r="B219" s="231" t="s">
        <v>550</v>
      </c>
      <c r="C219" s="158" t="s">
        <v>171</v>
      </c>
      <c r="D219" s="159" t="s">
        <v>798</v>
      </c>
      <c r="E219" s="159" t="s">
        <v>170</v>
      </c>
      <c r="F219" s="160" t="s">
        <v>295</v>
      </c>
      <c r="G219" s="161"/>
      <c r="H219" s="161"/>
      <c r="I219" s="161"/>
      <c r="J219" s="161"/>
      <c r="K219" s="162" t="s">
        <v>57</v>
      </c>
      <c r="L219" s="159">
        <v>1</v>
      </c>
      <c r="M219" s="260"/>
      <c r="N219" s="260">
        <f>L219*M219</f>
        <v>0</v>
      </c>
      <c r="O219" s="260">
        <f t="shared" si="32"/>
        <v>0</v>
      </c>
      <c r="P219" s="260">
        <f t="shared" si="35"/>
        <v>0</v>
      </c>
      <c r="Q219" s="144"/>
      <c r="R219" s="144"/>
      <c r="S219" s="145"/>
    </row>
    <row r="220" spans="1:19" s="146" customFormat="1" ht="26" outlineLevel="1">
      <c r="A220" s="375"/>
      <c r="B220" s="231" t="s">
        <v>551</v>
      </c>
      <c r="C220" s="166" t="s">
        <v>265</v>
      </c>
      <c r="D220" s="159" t="s">
        <v>798</v>
      </c>
      <c r="E220" s="159" t="s">
        <v>266</v>
      </c>
      <c r="F220" s="163" t="s">
        <v>296</v>
      </c>
      <c r="G220" s="161"/>
      <c r="H220" s="161"/>
      <c r="I220" s="161"/>
      <c r="J220" s="161"/>
      <c r="K220" s="162" t="s">
        <v>57</v>
      </c>
      <c r="L220" s="159">
        <v>2</v>
      </c>
      <c r="M220" s="260"/>
      <c r="N220" s="260">
        <f>L220*M220</f>
        <v>0</v>
      </c>
      <c r="O220" s="260">
        <f t="shared" si="32"/>
        <v>0</v>
      </c>
      <c r="P220" s="260">
        <f t="shared" si="35"/>
        <v>0</v>
      </c>
      <c r="Q220" s="144"/>
      <c r="R220" s="144"/>
      <c r="S220" s="145"/>
    </row>
    <row r="221" spans="1:19" s="146" customFormat="1" ht="26" outlineLevel="1">
      <c r="A221" s="375"/>
      <c r="B221" s="231" t="s">
        <v>552</v>
      </c>
      <c r="C221" s="166" t="s">
        <v>796</v>
      </c>
      <c r="D221" s="159" t="s">
        <v>798</v>
      </c>
      <c r="E221" s="159" t="s">
        <v>797</v>
      </c>
      <c r="F221" s="160" t="s">
        <v>297</v>
      </c>
      <c r="G221" s="161"/>
      <c r="H221" s="161"/>
      <c r="I221" s="161"/>
      <c r="J221" s="161"/>
      <c r="K221" s="162" t="s">
        <v>57</v>
      </c>
      <c r="L221" s="159">
        <v>3</v>
      </c>
      <c r="M221" s="260"/>
      <c r="N221" s="260">
        <f>L221*M221</f>
        <v>0</v>
      </c>
      <c r="O221" s="260">
        <f t="shared" si="32"/>
        <v>0</v>
      </c>
      <c r="P221" s="260">
        <f t="shared" si="35"/>
        <v>0</v>
      </c>
      <c r="Q221" s="144"/>
      <c r="R221" s="144"/>
      <c r="S221" s="145"/>
    </row>
    <row r="222" spans="1:19" s="146" customFormat="1" ht="26" outlineLevel="1">
      <c r="A222" s="375"/>
      <c r="B222" s="231" t="s">
        <v>553</v>
      </c>
      <c r="C222" s="166" t="s">
        <v>267</v>
      </c>
      <c r="D222" s="159" t="s">
        <v>798</v>
      </c>
      <c r="E222" s="159" t="s">
        <v>268</v>
      </c>
      <c r="F222" s="160" t="s">
        <v>298</v>
      </c>
      <c r="G222" s="161"/>
      <c r="H222" s="161"/>
      <c r="I222" s="161"/>
      <c r="J222" s="161"/>
      <c r="K222" s="162" t="s">
        <v>57</v>
      </c>
      <c r="L222" s="159" t="s">
        <v>163</v>
      </c>
      <c r="M222" s="260"/>
      <c r="N222" s="260">
        <f t="shared" ref="N222:N246" si="40">L222*M222</f>
        <v>0</v>
      </c>
      <c r="O222" s="260">
        <f t="shared" si="32"/>
        <v>0</v>
      </c>
      <c r="P222" s="260">
        <f t="shared" si="35"/>
        <v>0</v>
      </c>
      <c r="Q222" s="144"/>
      <c r="R222" s="144"/>
      <c r="S222" s="145"/>
    </row>
    <row r="223" spans="1:19" s="146" customFormat="1" ht="26" outlineLevel="1">
      <c r="A223" s="375"/>
      <c r="B223" s="231" t="s">
        <v>554</v>
      </c>
      <c r="C223" s="166" t="s">
        <v>269</v>
      </c>
      <c r="D223" s="159" t="s">
        <v>798</v>
      </c>
      <c r="E223" s="159" t="s">
        <v>270</v>
      </c>
      <c r="F223" s="160" t="s">
        <v>298</v>
      </c>
      <c r="G223" s="161"/>
      <c r="H223" s="161"/>
      <c r="I223" s="161"/>
      <c r="J223" s="161"/>
      <c r="K223" s="162" t="s">
        <v>57</v>
      </c>
      <c r="L223" s="159" t="s">
        <v>163</v>
      </c>
      <c r="M223" s="260"/>
      <c r="N223" s="260">
        <f t="shared" si="40"/>
        <v>0</v>
      </c>
      <c r="O223" s="260">
        <f t="shared" si="32"/>
        <v>0</v>
      </c>
      <c r="P223" s="260">
        <f t="shared" si="35"/>
        <v>0</v>
      </c>
      <c r="Q223" s="144"/>
      <c r="R223" s="144"/>
      <c r="S223" s="145"/>
    </row>
    <row r="224" spans="1:19" s="146" customFormat="1" outlineLevel="1">
      <c r="A224" s="375"/>
      <c r="B224" s="231" t="s">
        <v>555</v>
      </c>
      <c r="C224" s="166" t="s">
        <v>271</v>
      </c>
      <c r="D224" s="159" t="s">
        <v>798</v>
      </c>
      <c r="E224" s="159" t="s">
        <v>272</v>
      </c>
      <c r="F224" s="160" t="s">
        <v>299</v>
      </c>
      <c r="G224" s="161"/>
      <c r="H224" s="161"/>
      <c r="I224" s="161"/>
      <c r="J224" s="161"/>
      <c r="K224" s="162" t="s">
        <v>57</v>
      </c>
      <c r="L224" s="159" t="s">
        <v>181</v>
      </c>
      <c r="M224" s="260"/>
      <c r="N224" s="260">
        <f t="shared" si="40"/>
        <v>0</v>
      </c>
      <c r="O224" s="260">
        <f t="shared" si="32"/>
        <v>0</v>
      </c>
      <c r="P224" s="260">
        <f t="shared" si="35"/>
        <v>0</v>
      </c>
      <c r="Q224" s="144"/>
      <c r="R224" s="144"/>
      <c r="S224" s="145"/>
    </row>
    <row r="225" spans="1:19" s="146" customFormat="1" outlineLevel="1">
      <c r="A225" s="375"/>
      <c r="B225" s="231" t="s">
        <v>556</v>
      </c>
      <c r="C225" s="166" t="s">
        <v>273</v>
      </c>
      <c r="D225" s="159" t="s">
        <v>800</v>
      </c>
      <c r="E225" s="159" t="s">
        <v>274</v>
      </c>
      <c r="F225" s="160" t="s">
        <v>300</v>
      </c>
      <c r="G225" s="161"/>
      <c r="H225" s="161"/>
      <c r="I225" s="161"/>
      <c r="J225" s="161"/>
      <c r="K225" s="162" t="s">
        <v>57</v>
      </c>
      <c r="L225" s="159" t="s">
        <v>175</v>
      </c>
      <c r="M225" s="260"/>
      <c r="N225" s="260">
        <f t="shared" si="40"/>
        <v>0</v>
      </c>
      <c r="O225" s="260">
        <f t="shared" si="32"/>
        <v>0</v>
      </c>
      <c r="P225" s="260">
        <f t="shared" si="35"/>
        <v>0</v>
      </c>
      <c r="Q225" s="144"/>
      <c r="R225" s="144"/>
      <c r="S225" s="145"/>
    </row>
    <row r="226" spans="1:19" s="146" customFormat="1" outlineLevel="1">
      <c r="A226" s="375"/>
      <c r="B226" s="231" t="s">
        <v>557</v>
      </c>
      <c r="C226" s="166" t="s">
        <v>275</v>
      </c>
      <c r="D226" s="159" t="s">
        <v>800</v>
      </c>
      <c r="E226" s="159" t="s">
        <v>276</v>
      </c>
      <c r="F226" s="160" t="s">
        <v>301</v>
      </c>
      <c r="G226" s="161"/>
      <c r="H226" s="161"/>
      <c r="I226" s="161"/>
      <c r="J226" s="161"/>
      <c r="K226" s="162" t="s">
        <v>57</v>
      </c>
      <c r="L226" s="159">
        <v>5</v>
      </c>
      <c r="M226" s="260"/>
      <c r="N226" s="260">
        <f t="shared" si="40"/>
        <v>0</v>
      </c>
      <c r="O226" s="260">
        <f t="shared" si="32"/>
        <v>0</v>
      </c>
      <c r="P226" s="260">
        <f t="shared" si="35"/>
        <v>0</v>
      </c>
      <c r="Q226" s="144"/>
      <c r="R226" s="144"/>
      <c r="S226" s="145"/>
    </row>
    <row r="227" spans="1:19" s="146" customFormat="1" outlineLevel="1">
      <c r="A227" s="375"/>
      <c r="B227" s="231" t="s">
        <v>558</v>
      </c>
      <c r="C227" s="166" t="s">
        <v>308</v>
      </c>
      <c r="D227" s="159" t="s">
        <v>800</v>
      </c>
      <c r="E227" s="159" t="s">
        <v>309</v>
      </c>
      <c r="F227" s="160" t="s">
        <v>301</v>
      </c>
      <c r="G227" s="161"/>
      <c r="H227" s="161"/>
      <c r="I227" s="161"/>
      <c r="J227" s="161"/>
      <c r="K227" s="162" t="s">
        <v>57</v>
      </c>
      <c r="L227" s="159">
        <v>1</v>
      </c>
      <c r="M227" s="260"/>
      <c r="N227" s="260">
        <f t="shared" si="40"/>
        <v>0</v>
      </c>
      <c r="O227" s="260">
        <f t="shared" si="32"/>
        <v>0</v>
      </c>
      <c r="P227" s="260">
        <f t="shared" si="35"/>
        <v>0</v>
      </c>
      <c r="Q227" s="144"/>
      <c r="R227" s="144"/>
      <c r="S227" s="145"/>
    </row>
    <row r="228" spans="1:19" s="146" customFormat="1" ht="26" outlineLevel="1">
      <c r="A228" s="375"/>
      <c r="B228" s="231" t="s">
        <v>559</v>
      </c>
      <c r="C228" s="166" t="s">
        <v>279</v>
      </c>
      <c r="D228" s="159" t="s">
        <v>800</v>
      </c>
      <c r="E228" s="159" t="s">
        <v>280</v>
      </c>
      <c r="F228" s="160" t="s">
        <v>301</v>
      </c>
      <c r="G228" s="161"/>
      <c r="H228" s="161"/>
      <c r="I228" s="161"/>
      <c r="J228" s="161"/>
      <c r="K228" s="162" t="s">
        <v>57</v>
      </c>
      <c r="L228" s="159">
        <v>30</v>
      </c>
      <c r="M228" s="260"/>
      <c r="N228" s="260">
        <f t="shared" si="40"/>
        <v>0</v>
      </c>
      <c r="O228" s="260">
        <f t="shared" si="32"/>
        <v>0</v>
      </c>
      <c r="P228" s="260">
        <f t="shared" si="35"/>
        <v>0</v>
      </c>
      <c r="Q228" s="144"/>
      <c r="R228" s="144"/>
      <c r="S228" s="145"/>
    </row>
    <row r="229" spans="1:19" s="146" customFormat="1" outlineLevel="1">
      <c r="A229" s="375"/>
      <c r="B229" s="231" t="s">
        <v>560</v>
      </c>
      <c r="C229" s="166" t="s">
        <v>281</v>
      </c>
      <c r="D229" s="159" t="s">
        <v>800</v>
      </c>
      <c r="E229" s="159" t="s">
        <v>282</v>
      </c>
      <c r="F229" s="160" t="s">
        <v>302</v>
      </c>
      <c r="G229" s="161"/>
      <c r="H229" s="161"/>
      <c r="I229" s="161"/>
      <c r="J229" s="161"/>
      <c r="K229" s="162" t="s">
        <v>84</v>
      </c>
      <c r="L229" s="159" t="s">
        <v>178</v>
      </c>
      <c r="M229" s="260"/>
      <c r="N229" s="260">
        <f t="shared" si="40"/>
        <v>0</v>
      </c>
      <c r="O229" s="260">
        <f t="shared" si="32"/>
        <v>0</v>
      </c>
      <c r="P229" s="260">
        <f t="shared" si="35"/>
        <v>0</v>
      </c>
      <c r="Q229" s="144"/>
      <c r="R229" s="144"/>
      <c r="S229" s="145"/>
    </row>
    <row r="230" spans="1:19" s="146" customFormat="1" outlineLevel="1">
      <c r="A230" s="375"/>
      <c r="B230" s="231" t="s">
        <v>561</v>
      </c>
      <c r="C230" s="166" t="s">
        <v>281</v>
      </c>
      <c r="D230" s="159" t="s">
        <v>800</v>
      </c>
      <c r="E230" s="159" t="s">
        <v>283</v>
      </c>
      <c r="F230" s="160" t="s">
        <v>302</v>
      </c>
      <c r="G230" s="161"/>
      <c r="H230" s="161"/>
      <c r="I230" s="161"/>
      <c r="J230" s="161"/>
      <c r="K230" s="162" t="s">
        <v>84</v>
      </c>
      <c r="L230" s="159" t="s">
        <v>178</v>
      </c>
      <c r="M230" s="260"/>
      <c r="N230" s="260">
        <f t="shared" si="40"/>
        <v>0</v>
      </c>
      <c r="O230" s="260">
        <f t="shared" si="32"/>
        <v>0</v>
      </c>
      <c r="P230" s="260">
        <f t="shared" si="35"/>
        <v>0</v>
      </c>
      <c r="Q230" s="144"/>
      <c r="R230" s="144"/>
      <c r="S230" s="145"/>
    </row>
    <row r="231" spans="1:19" s="146" customFormat="1" outlineLevel="1">
      <c r="A231" s="375"/>
      <c r="B231" s="231" t="s">
        <v>562</v>
      </c>
      <c r="C231" s="166" t="s">
        <v>281</v>
      </c>
      <c r="D231" s="159" t="s">
        <v>800</v>
      </c>
      <c r="E231" s="159" t="s">
        <v>284</v>
      </c>
      <c r="F231" s="160" t="s">
        <v>302</v>
      </c>
      <c r="G231" s="161"/>
      <c r="H231" s="161"/>
      <c r="I231" s="161"/>
      <c r="J231" s="161"/>
      <c r="K231" s="162" t="s">
        <v>84</v>
      </c>
      <c r="L231" s="159" t="s">
        <v>178</v>
      </c>
      <c r="M231" s="260"/>
      <c r="N231" s="260">
        <f t="shared" si="40"/>
        <v>0</v>
      </c>
      <c r="O231" s="260">
        <f t="shared" si="32"/>
        <v>0</v>
      </c>
      <c r="P231" s="260">
        <f t="shared" si="35"/>
        <v>0</v>
      </c>
      <c r="Q231" s="144"/>
      <c r="R231" s="144"/>
      <c r="S231" s="145"/>
    </row>
    <row r="232" spans="1:19" s="146" customFormat="1" outlineLevel="1">
      <c r="A232" s="375"/>
      <c r="B232" s="231" t="s">
        <v>563</v>
      </c>
      <c r="C232" s="166" t="s">
        <v>281</v>
      </c>
      <c r="D232" s="159" t="s">
        <v>800</v>
      </c>
      <c r="E232" s="159" t="s">
        <v>285</v>
      </c>
      <c r="F232" s="160" t="s">
        <v>302</v>
      </c>
      <c r="G232" s="161"/>
      <c r="H232" s="161"/>
      <c r="I232" s="161"/>
      <c r="J232" s="161"/>
      <c r="K232" s="162" t="s">
        <v>84</v>
      </c>
      <c r="L232" s="159" t="s">
        <v>178</v>
      </c>
      <c r="M232" s="260"/>
      <c r="N232" s="260">
        <f t="shared" si="40"/>
        <v>0</v>
      </c>
      <c r="O232" s="260">
        <f t="shared" si="32"/>
        <v>0</v>
      </c>
      <c r="P232" s="260">
        <f t="shared" si="35"/>
        <v>0</v>
      </c>
      <c r="Q232" s="144"/>
      <c r="R232" s="144"/>
      <c r="S232" s="145"/>
    </row>
    <row r="233" spans="1:19" s="146" customFormat="1" ht="26" outlineLevel="1">
      <c r="A233" s="375"/>
      <c r="B233" s="231" t="s">
        <v>564</v>
      </c>
      <c r="C233" s="166" t="s">
        <v>281</v>
      </c>
      <c r="D233" s="159" t="s">
        <v>800</v>
      </c>
      <c r="E233" s="159" t="s">
        <v>286</v>
      </c>
      <c r="F233" s="160" t="s">
        <v>302</v>
      </c>
      <c r="G233" s="161"/>
      <c r="H233" s="161"/>
      <c r="I233" s="161"/>
      <c r="J233" s="161"/>
      <c r="K233" s="162" t="s">
        <v>84</v>
      </c>
      <c r="L233" s="159" t="s">
        <v>176</v>
      </c>
      <c r="M233" s="260"/>
      <c r="N233" s="260">
        <f t="shared" si="40"/>
        <v>0</v>
      </c>
      <c r="O233" s="260">
        <f t="shared" si="32"/>
        <v>0</v>
      </c>
      <c r="P233" s="260">
        <f t="shared" si="35"/>
        <v>0</v>
      </c>
      <c r="Q233" s="144"/>
      <c r="R233" s="144"/>
      <c r="S233" s="145"/>
    </row>
    <row r="234" spans="1:19" s="146" customFormat="1" ht="26" outlineLevel="1">
      <c r="A234" s="375"/>
      <c r="B234" s="231" t="s">
        <v>565</v>
      </c>
      <c r="C234" s="166" t="s">
        <v>281</v>
      </c>
      <c r="D234" s="159" t="s">
        <v>800</v>
      </c>
      <c r="E234" s="159" t="s">
        <v>287</v>
      </c>
      <c r="F234" s="160" t="s">
        <v>302</v>
      </c>
      <c r="G234" s="161"/>
      <c r="H234" s="161"/>
      <c r="I234" s="161"/>
      <c r="J234" s="161"/>
      <c r="K234" s="162" t="s">
        <v>84</v>
      </c>
      <c r="L234" s="159" t="s">
        <v>168</v>
      </c>
      <c r="M234" s="260"/>
      <c r="N234" s="260">
        <f t="shared" si="40"/>
        <v>0</v>
      </c>
      <c r="O234" s="260">
        <f t="shared" si="32"/>
        <v>0</v>
      </c>
      <c r="P234" s="260">
        <f t="shared" si="35"/>
        <v>0</v>
      </c>
      <c r="Q234" s="144"/>
      <c r="R234" s="144"/>
      <c r="S234" s="145"/>
    </row>
    <row r="235" spans="1:19" s="146" customFormat="1" outlineLevel="1">
      <c r="A235" s="375"/>
      <c r="B235" s="231" t="s">
        <v>566</v>
      </c>
      <c r="C235" s="166" t="s">
        <v>288</v>
      </c>
      <c r="D235" s="159" t="s">
        <v>800</v>
      </c>
      <c r="E235" s="159" t="s">
        <v>289</v>
      </c>
      <c r="F235" s="160" t="s">
        <v>303</v>
      </c>
      <c r="G235" s="161"/>
      <c r="H235" s="161"/>
      <c r="I235" s="161"/>
      <c r="J235" s="161"/>
      <c r="K235" s="162" t="s">
        <v>304</v>
      </c>
      <c r="L235" s="159">
        <v>10</v>
      </c>
      <c r="M235" s="260"/>
      <c r="N235" s="260">
        <f t="shared" si="40"/>
        <v>0</v>
      </c>
      <c r="O235" s="260">
        <f t="shared" si="32"/>
        <v>0</v>
      </c>
      <c r="P235" s="260">
        <f t="shared" si="35"/>
        <v>0</v>
      </c>
      <c r="Q235" s="144"/>
      <c r="R235" s="144"/>
      <c r="S235" s="145"/>
    </row>
    <row r="236" spans="1:19" s="146" customFormat="1" outlineLevel="1">
      <c r="A236" s="375"/>
      <c r="B236" s="231" t="s">
        <v>567</v>
      </c>
      <c r="C236" s="166" t="s">
        <v>290</v>
      </c>
      <c r="D236" s="159" t="s">
        <v>800</v>
      </c>
      <c r="E236" s="159" t="s">
        <v>291</v>
      </c>
      <c r="F236" s="160" t="s">
        <v>303</v>
      </c>
      <c r="G236" s="161"/>
      <c r="H236" s="161"/>
      <c r="I236" s="161"/>
      <c r="J236" s="161"/>
      <c r="K236" s="162" t="s">
        <v>304</v>
      </c>
      <c r="L236" s="159">
        <v>50</v>
      </c>
      <c r="M236" s="260"/>
      <c r="N236" s="260">
        <f t="shared" si="40"/>
        <v>0</v>
      </c>
      <c r="O236" s="260">
        <f t="shared" si="32"/>
        <v>0</v>
      </c>
      <c r="P236" s="260">
        <f t="shared" si="35"/>
        <v>0</v>
      </c>
      <c r="Q236" s="144"/>
      <c r="R236" s="144"/>
      <c r="S236" s="145"/>
    </row>
    <row r="237" spans="1:19" s="146" customFormat="1" outlineLevel="1">
      <c r="A237" s="375"/>
      <c r="B237" s="231" t="s">
        <v>568</v>
      </c>
      <c r="C237" s="166" t="s">
        <v>290</v>
      </c>
      <c r="D237" s="159" t="s">
        <v>800</v>
      </c>
      <c r="E237" s="159" t="s">
        <v>292</v>
      </c>
      <c r="F237" s="160" t="s">
        <v>303</v>
      </c>
      <c r="G237" s="161"/>
      <c r="H237" s="161"/>
      <c r="I237" s="161"/>
      <c r="J237" s="161"/>
      <c r="K237" s="162" t="s">
        <v>304</v>
      </c>
      <c r="L237" s="159">
        <v>50</v>
      </c>
      <c r="M237" s="260"/>
      <c r="N237" s="260">
        <f t="shared" si="40"/>
        <v>0</v>
      </c>
      <c r="O237" s="260">
        <f t="shared" si="32"/>
        <v>0</v>
      </c>
      <c r="P237" s="260">
        <f t="shared" si="35"/>
        <v>0</v>
      </c>
      <c r="Q237" s="144"/>
      <c r="R237" s="144"/>
      <c r="S237" s="145"/>
    </row>
    <row r="238" spans="1:19" s="146" customFormat="1" outlineLevel="1">
      <c r="A238" s="375"/>
      <c r="B238" s="231" t="s">
        <v>569</v>
      </c>
      <c r="C238" s="166" t="s">
        <v>290</v>
      </c>
      <c r="D238" s="159" t="s">
        <v>800</v>
      </c>
      <c r="E238" s="159" t="s">
        <v>293</v>
      </c>
      <c r="F238" s="160" t="s">
        <v>303</v>
      </c>
      <c r="G238" s="161"/>
      <c r="H238" s="161"/>
      <c r="I238" s="161"/>
      <c r="J238" s="161"/>
      <c r="K238" s="162" t="s">
        <v>304</v>
      </c>
      <c r="L238" s="159">
        <v>10</v>
      </c>
      <c r="M238" s="260"/>
      <c r="N238" s="260">
        <f t="shared" si="40"/>
        <v>0</v>
      </c>
      <c r="O238" s="260">
        <f t="shared" ref="O238:O295" si="41">N238*0.22</f>
        <v>0</v>
      </c>
      <c r="P238" s="260">
        <f t="shared" si="35"/>
        <v>0</v>
      </c>
      <c r="Q238" s="144"/>
      <c r="R238" s="144"/>
      <c r="S238" s="145"/>
    </row>
    <row r="239" spans="1:19" s="164" customFormat="1">
      <c r="A239" s="375"/>
      <c r="B239" s="133" t="s">
        <v>359</v>
      </c>
      <c r="C239" s="147" t="s">
        <v>313</v>
      </c>
      <c r="D239" s="154"/>
      <c r="E239" s="148" t="s">
        <v>237</v>
      </c>
      <c r="F239" s="152"/>
      <c r="G239" s="153"/>
      <c r="H239" s="153"/>
      <c r="I239" s="153"/>
      <c r="J239" s="153"/>
      <c r="K239" s="154" t="s">
        <v>160</v>
      </c>
      <c r="L239" s="154">
        <v>1</v>
      </c>
      <c r="M239" s="268"/>
      <c r="N239" s="268">
        <f>SUM(N240:N276)</f>
        <v>0</v>
      </c>
      <c r="O239" s="268">
        <f t="shared" si="41"/>
        <v>0</v>
      </c>
      <c r="P239" s="268">
        <f t="shared" si="35"/>
        <v>0</v>
      </c>
      <c r="Q239" s="155"/>
      <c r="R239" s="155"/>
      <c r="S239" s="156"/>
    </row>
    <row r="240" spans="1:19" s="146" customFormat="1" outlineLevel="1">
      <c r="A240" s="375"/>
      <c r="B240" s="231" t="s">
        <v>570</v>
      </c>
      <c r="C240" s="166" t="s">
        <v>250</v>
      </c>
      <c r="D240" s="159" t="s">
        <v>800</v>
      </c>
      <c r="E240" s="159" t="s">
        <v>251</v>
      </c>
      <c r="F240" s="160" t="s">
        <v>294</v>
      </c>
      <c r="G240" s="161"/>
      <c r="H240" s="161"/>
      <c r="I240" s="161"/>
      <c r="J240" s="161"/>
      <c r="K240" s="162" t="s">
        <v>57</v>
      </c>
      <c r="L240" s="159" t="s">
        <v>41</v>
      </c>
      <c r="M240" s="260"/>
      <c r="N240" s="260">
        <f t="shared" si="40"/>
        <v>0</v>
      </c>
      <c r="O240" s="260">
        <f t="shared" si="41"/>
        <v>0</v>
      </c>
      <c r="P240" s="260">
        <f t="shared" si="35"/>
        <v>0</v>
      </c>
      <c r="Q240" s="144"/>
      <c r="R240" s="144"/>
      <c r="S240" s="145"/>
    </row>
    <row r="241" spans="1:19" s="146" customFormat="1" outlineLevel="1">
      <c r="A241" s="375"/>
      <c r="B241" s="231" t="s">
        <v>571</v>
      </c>
      <c r="C241" s="166" t="s">
        <v>252</v>
      </c>
      <c r="D241" s="159" t="s">
        <v>800</v>
      </c>
      <c r="E241" s="159" t="s">
        <v>253</v>
      </c>
      <c r="F241" s="160" t="s">
        <v>294</v>
      </c>
      <c r="G241" s="161"/>
      <c r="H241" s="161"/>
      <c r="I241" s="161"/>
      <c r="J241" s="161"/>
      <c r="K241" s="162" t="s">
        <v>57</v>
      </c>
      <c r="L241" s="159" t="s">
        <v>164</v>
      </c>
      <c r="M241" s="260"/>
      <c r="N241" s="260">
        <f t="shared" si="40"/>
        <v>0</v>
      </c>
      <c r="O241" s="260">
        <f t="shared" si="41"/>
        <v>0</v>
      </c>
      <c r="P241" s="260">
        <f t="shared" si="35"/>
        <v>0</v>
      </c>
      <c r="Q241" s="144"/>
      <c r="R241" s="144"/>
      <c r="S241" s="145"/>
    </row>
    <row r="242" spans="1:19" s="146" customFormat="1" outlineLevel="1">
      <c r="A242" s="375"/>
      <c r="B242" s="231" t="s">
        <v>572</v>
      </c>
      <c r="C242" s="166" t="s">
        <v>254</v>
      </c>
      <c r="D242" s="159" t="s">
        <v>800</v>
      </c>
      <c r="E242" s="159" t="s">
        <v>255</v>
      </c>
      <c r="F242" s="160" t="s">
        <v>294</v>
      </c>
      <c r="G242" s="161"/>
      <c r="H242" s="161"/>
      <c r="I242" s="161"/>
      <c r="J242" s="161"/>
      <c r="K242" s="162" t="s">
        <v>57</v>
      </c>
      <c r="L242" s="159" t="s">
        <v>163</v>
      </c>
      <c r="M242" s="260"/>
      <c r="N242" s="260">
        <f t="shared" si="40"/>
        <v>0</v>
      </c>
      <c r="O242" s="260">
        <f t="shared" si="41"/>
        <v>0</v>
      </c>
      <c r="P242" s="260">
        <f t="shared" si="35"/>
        <v>0</v>
      </c>
      <c r="Q242" s="144"/>
      <c r="R242" s="144"/>
      <c r="S242" s="145"/>
    </row>
    <row r="243" spans="1:19" s="146" customFormat="1" outlineLevel="1">
      <c r="A243" s="375"/>
      <c r="B243" s="231" t="s">
        <v>573</v>
      </c>
      <c r="C243" s="166" t="s">
        <v>256</v>
      </c>
      <c r="D243" s="159" t="s">
        <v>798</v>
      </c>
      <c r="E243" s="159"/>
      <c r="F243" s="160"/>
      <c r="G243" s="161"/>
      <c r="H243" s="161"/>
      <c r="I243" s="161"/>
      <c r="J243" s="161"/>
      <c r="K243" s="162" t="s">
        <v>78</v>
      </c>
      <c r="L243" s="159">
        <v>1</v>
      </c>
      <c r="M243" s="269"/>
      <c r="N243" s="269"/>
      <c r="O243" s="269">
        <f t="shared" si="41"/>
        <v>0</v>
      </c>
      <c r="P243" s="269">
        <f t="shared" si="35"/>
        <v>0</v>
      </c>
      <c r="Q243" s="144"/>
      <c r="R243" s="144"/>
      <c r="S243" s="145"/>
    </row>
    <row r="244" spans="1:19" s="146" customFormat="1" ht="26" outlineLevel="1">
      <c r="A244" s="375"/>
      <c r="B244" s="231" t="s">
        <v>574</v>
      </c>
      <c r="C244" s="158" t="s">
        <v>801</v>
      </c>
      <c r="D244" s="159" t="s">
        <v>798</v>
      </c>
      <c r="E244" s="159" t="s">
        <v>802</v>
      </c>
      <c r="F244" s="160" t="s">
        <v>295</v>
      </c>
      <c r="G244" s="161"/>
      <c r="H244" s="161"/>
      <c r="I244" s="161"/>
      <c r="J244" s="161"/>
      <c r="K244" s="162" t="s">
        <v>57</v>
      </c>
      <c r="L244" s="159">
        <v>1</v>
      </c>
      <c r="M244" s="260"/>
      <c r="N244" s="260">
        <f t="shared" si="40"/>
        <v>0</v>
      </c>
      <c r="O244" s="260">
        <f t="shared" si="41"/>
        <v>0</v>
      </c>
      <c r="P244" s="260">
        <f t="shared" si="35"/>
        <v>0</v>
      </c>
      <c r="Q244" s="144"/>
      <c r="R244" s="144"/>
      <c r="S244" s="145"/>
    </row>
    <row r="245" spans="1:19" s="146" customFormat="1" outlineLevel="1">
      <c r="A245" s="375"/>
      <c r="B245" s="231" t="s">
        <v>575</v>
      </c>
      <c r="C245" s="158" t="s">
        <v>258</v>
      </c>
      <c r="D245" s="159" t="s">
        <v>798</v>
      </c>
      <c r="E245" s="159" t="s">
        <v>173</v>
      </c>
      <c r="F245" s="160" t="s">
        <v>295</v>
      </c>
      <c r="G245" s="161"/>
      <c r="H245" s="161"/>
      <c r="I245" s="161"/>
      <c r="J245" s="161"/>
      <c r="K245" s="162" t="s">
        <v>57</v>
      </c>
      <c r="L245" s="159">
        <v>2</v>
      </c>
      <c r="M245" s="260"/>
      <c r="N245" s="260">
        <f t="shared" si="40"/>
        <v>0</v>
      </c>
      <c r="O245" s="260">
        <f t="shared" si="41"/>
        <v>0</v>
      </c>
      <c r="P245" s="260">
        <f t="shared" si="35"/>
        <v>0</v>
      </c>
      <c r="Q245" s="144"/>
      <c r="R245" s="144"/>
      <c r="S245" s="145"/>
    </row>
    <row r="246" spans="1:19" s="146" customFormat="1" outlineLevel="1">
      <c r="A246" s="375"/>
      <c r="B246" s="231" t="s">
        <v>576</v>
      </c>
      <c r="C246" s="158" t="s">
        <v>259</v>
      </c>
      <c r="D246" s="159" t="s">
        <v>798</v>
      </c>
      <c r="E246" s="159" t="s">
        <v>172</v>
      </c>
      <c r="F246" s="160" t="s">
        <v>295</v>
      </c>
      <c r="G246" s="161"/>
      <c r="H246" s="161"/>
      <c r="I246" s="161"/>
      <c r="J246" s="161"/>
      <c r="K246" s="162" t="s">
        <v>57</v>
      </c>
      <c r="L246" s="159">
        <v>1</v>
      </c>
      <c r="M246" s="260"/>
      <c r="N246" s="260">
        <f t="shared" si="40"/>
        <v>0</v>
      </c>
      <c r="O246" s="260">
        <f t="shared" si="41"/>
        <v>0</v>
      </c>
      <c r="P246" s="260">
        <f t="shared" si="35"/>
        <v>0</v>
      </c>
      <c r="Q246" s="144"/>
      <c r="R246" s="144"/>
      <c r="S246" s="145"/>
    </row>
    <row r="247" spans="1:19" s="146" customFormat="1" outlineLevel="1">
      <c r="A247" s="375"/>
      <c r="B247" s="231" t="s">
        <v>577</v>
      </c>
      <c r="C247" s="158" t="s">
        <v>171</v>
      </c>
      <c r="D247" s="159" t="s">
        <v>798</v>
      </c>
      <c r="E247" s="159" t="s">
        <v>170</v>
      </c>
      <c r="F247" s="160" t="s">
        <v>295</v>
      </c>
      <c r="G247" s="161"/>
      <c r="H247" s="161"/>
      <c r="I247" s="161"/>
      <c r="J247" s="161"/>
      <c r="K247" s="162" t="s">
        <v>57</v>
      </c>
      <c r="L247" s="159">
        <v>2</v>
      </c>
      <c r="M247" s="260"/>
      <c r="N247" s="260">
        <f>L247*M247</f>
        <v>0</v>
      </c>
      <c r="O247" s="260">
        <f t="shared" si="41"/>
        <v>0</v>
      </c>
      <c r="P247" s="260">
        <f t="shared" si="35"/>
        <v>0</v>
      </c>
      <c r="Q247" s="144"/>
      <c r="R247" s="144"/>
      <c r="S247" s="145"/>
    </row>
    <row r="248" spans="1:19" s="146" customFormat="1" outlineLevel="1">
      <c r="A248" s="375"/>
      <c r="B248" s="231" t="s">
        <v>578</v>
      </c>
      <c r="C248" s="166" t="s">
        <v>261</v>
      </c>
      <c r="D248" s="159" t="s">
        <v>798</v>
      </c>
      <c r="E248" s="159"/>
      <c r="F248" s="160"/>
      <c r="G248" s="161"/>
      <c r="H248" s="161"/>
      <c r="I248" s="161"/>
      <c r="J248" s="161"/>
      <c r="K248" s="162" t="s">
        <v>78</v>
      </c>
      <c r="L248" s="159">
        <v>1</v>
      </c>
      <c r="M248" s="269"/>
      <c r="N248" s="269"/>
      <c r="O248" s="269">
        <f t="shared" si="41"/>
        <v>0</v>
      </c>
      <c r="P248" s="269">
        <f t="shared" si="35"/>
        <v>0</v>
      </c>
      <c r="Q248" s="144"/>
      <c r="R248" s="144"/>
      <c r="S248" s="145"/>
    </row>
    <row r="249" spans="1:19" s="146" customFormat="1" ht="26" outlineLevel="1">
      <c r="A249" s="375"/>
      <c r="B249" s="231" t="s">
        <v>579</v>
      </c>
      <c r="C249" s="158" t="s">
        <v>801</v>
      </c>
      <c r="D249" s="159" t="s">
        <v>798</v>
      </c>
      <c r="E249" s="159" t="s">
        <v>802</v>
      </c>
      <c r="F249" s="160" t="s">
        <v>295</v>
      </c>
      <c r="G249" s="161"/>
      <c r="H249" s="161"/>
      <c r="I249" s="161"/>
      <c r="J249" s="161"/>
      <c r="K249" s="162" t="s">
        <v>57</v>
      </c>
      <c r="L249" s="159">
        <v>1</v>
      </c>
      <c r="M249" s="260"/>
      <c r="N249" s="260">
        <f t="shared" ref="N249" si="42">L249*M249</f>
        <v>0</v>
      </c>
      <c r="O249" s="260">
        <f t="shared" si="41"/>
        <v>0</v>
      </c>
      <c r="P249" s="260">
        <f t="shared" si="35"/>
        <v>0</v>
      </c>
      <c r="Q249" s="144"/>
      <c r="R249" s="144"/>
      <c r="S249" s="145"/>
    </row>
    <row r="250" spans="1:19" s="146" customFormat="1" outlineLevel="1">
      <c r="A250" s="375"/>
      <c r="B250" s="231" t="s">
        <v>580</v>
      </c>
      <c r="C250" s="158" t="s">
        <v>171</v>
      </c>
      <c r="D250" s="159" t="s">
        <v>798</v>
      </c>
      <c r="E250" s="159" t="s">
        <v>170</v>
      </c>
      <c r="F250" s="160" t="s">
        <v>295</v>
      </c>
      <c r="G250" s="161"/>
      <c r="H250" s="161"/>
      <c r="I250" s="161"/>
      <c r="J250" s="161"/>
      <c r="K250" s="162" t="s">
        <v>57</v>
      </c>
      <c r="L250" s="159">
        <v>3</v>
      </c>
      <c r="M250" s="260"/>
      <c r="N250" s="260">
        <f>L250*M250</f>
        <v>0</v>
      </c>
      <c r="O250" s="260">
        <f t="shared" si="41"/>
        <v>0</v>
      </c>
      <c r="P250" s="260">
        <f t="shared" si="35"/>
        <v>0</v>
      </c>
      <c r="Q250" s="144"/>
      <c r="R250" s="144"/>
      <c r="S250" s="145"/>
    </row>
    <row r="251" spans="1:19" s="146" customFormat="1" outlineLevel="1">
      <c r="A251" s="375"/>
      <c r="B251" s="231" t="s">
        <v>581</v>
      </c>
      <c r="C251" s="158" t="s">
        <v>182</v>
      </c>
      <c r="D251" s="159" t="s">
        <v>798</v>
      </c>
      <c r="E251" s="159" t="s">
        <v>260</v>
      </c>
      <c r="F251" s="160" t="s">
        <v>295</v>
      </c>
      <c r="G251" s="161"/>
      <c r="H251" s="161"/>
      <c r="I251" s="161"/>
      <c r="J251" s="161"/>
      <c r="K251" s="162" t="s">
        <v>57</v>
      </c>
      <c r="L251" s="159">
        <v>4</v>
      </c>
      <c r="M251" s="260"/>
      <c r="N251" s="260">
        <f t="shared" ref="N251" si="43">L251*M251</f>
        <v>0</v>
      </c>
      <c r="O251" s="260">
        <f t="shared" si="41"/>
        <v>0</v>
      </c>
      <c r="P251" s="260">
        <f t="shared" si="35"/>
        <v>0</v>
      </c>
      <c r="Q251" s="144"/>
      <c r="R251" s="144"/>
      <c r="S251" s="145"/>
    </row>
    <row r="252" spans="1:19" s="146" customFormat="1" outlineLevel="1">
      <c r="A252" s="375"/>
      <c r="B252" s="231" t="s">
        <v>582</v>
      </c>
      <c r="C252" s="166" t="s">
        <v>262</v>
      </c>
      <c r="D252" s="159" t="s">
        <v>798</v>
      </c>
      <c r="E252" s="159"/>
      <c r="F252" s="160"/>
      <c r="G252" s="161"/>
      <c r="H252" s="161"/>
      <c r="I252" s="161"/>
      <c r="J252" s="161"/>
      <c r="K252" s="162" t="s">
        <v>78</v>
      </c>
      <c r="L252" s="159">
        <v>1</v>
      </c>
      <c r="M252" s="269"/>
      <c r="N252" s="269"/>
      <c r="O252" s="269">
        <f t="shared" si="41"/>
        <v>0</v>
      </c>
      <c r="P252" s="269">
        <f t="shared" si="35"/>
        <v>0</v>
      </c>
      <c r="Q252" s="144"/>
      <c r="R252" s="144"/>
      <c r="S252" s="145"/>
    </row>
    <row r="253" spans="1:19" s="146" customFormat="1" outlineLevel="1">
      <c r="A253" s="375"/>
      <c r="B253" s="231" t="s">
        <v>583</v>
      </c>
      <c r="C253" s="158" t="s">
        <v>263</v>
      </c>
      <c r="D253" s="159" t="s">
        <v>798</v>
      </c>
      <c r="E253" s="159" t="s">
        <v>180</v>
      </c>
      <c r="F253" s="160" t="s">
        <v>295</v>
      </c>
      <c r="G253" s="161"/>
      <c r="H253" s="161"/>
      <c r="I253" s="161"/>
      <c r="J253" s="161"/>
      <c r="K253" s="162" t="s">
        <v>57</v>
      </c>
      <c r="L253" s="159">
        <v>1</v>
      </c>
      <c r="M253" s="260"/>
      <c r="N253" s="260">
        <f t="shared" ref="N253:N255" si="44">L253*M253</f>
        <v>0</v>
      </c>
      <c r="O253" s="260">
        <f t="shared" si="41"/>
        <v>0</v>
      </c>
      <c r="P253" s="260">
        <f t="shared" si="35"/>
        <v>0</v>
      </c>
      <c r="Q253" s="144"/>
      <c r="R253" s="144"/>
      <c r="S253" s="145"/>
    </row>
    <row r="254" spans="1:19" s="146" customFormat="1" outlineLevel="1">
      <c r="A254" s="375"/>
      <c r="B254" s="231" t="s">
        <v>584</v>
      </c>
      <c r="C254" s="158" t="s">
        <v>264</v>
      </c>
      <c r="D254" s="159" t="s">
        <v>798</v>
      </c>
      <c r="E254" s="159" t="s">
        <v>174</v>
      </c>
      <c r="F254" s="160" t="s">
        <v>295</v>
      </c>
      <c r="G254" s="161"/>
      <c r="H254" s="161"/>
      <c r="I254" s="161"/>
      <c r="J254" s="161"/>
      <c r="K254" s="162" t="s">
        <v>57</v>
      </c>
      <c r="L254" s="159">
        <v>1</v>
      </c>
      <c r="M254" s="260"/>
      <c r="N254" s="260">
        <f t="shared" si="44"/>
        <v>0</v>
      </c>
      <c r="O254" s="260">
        <f t="shared" si="41"/>
        <v>0</v>
      </c>
      <c r="P254" s="260">
        <f t="shared" si="35"/>
        <v>0</v>
      </c>
      <c r="Q254" s="144"/>
      <c r="R254" s="144"/>
      <c r="S254" s="145"/>
    </row>
    <row r="255" spans="1:19" s="146" customFormat="1" outlineLevel="1">
      <c r="A255" s="375"/>
      <c r="B255" s="231" t="s">
        <v>585</v>
      </c>
      <c r="C255" s="158" t="s">
        <v>258</v>
      </c>
      <c r="D255" s="159" t="s">
        <v>798</v>
      </c>
      <c r="E255" s="159" t="s">
        <v>173</v>
      </c>
      <c r="F255" s="160" t="s">
        <v>295</v>
      </c>
      <c r="G255" s="161"/>
      <c r="H255" s="161"/>
      <c r="I255" s="161"/>
      <c r="J255" s="161"/>
      <c r="K255" s="162" t="s">
        <v>57</v>
      </c>
      <c r="L255" s="159">
        <v>2</v>
      </c>
      <c r="M255" s="260"/>
      <c r="N255" s="260">
        <f t="shared" si="44"/>
        <v>0</v>
      </c>
      <c r="O255" s="260">
        <f t="shared" si="41"/>
        <v>0</v>
      </c>
      <c r="P255" s="260">
        <f t="shared" si="35"/>
        <v>0</v>
      </c>
      <c r="Q255" s="144"/>
      <c r="R255" s="144"/>
      <c r="S255" s="145"/>
    </row>
    <row r="256" spans="1:19" s="146" customFormat="1" outlineLevel="1">
      <c r="A256" s="375"/>
      <c r="B256" s="231" t="s">
        <v>586</v>
      </c>
      <c r="C256" s="158" t="s">
        <v>171</v>
      </c>
      <c r="D256" s="159" t="s">
        <v>798</v>
      </c>
      <c r="E256" s="159" t="s">
        <v>170</v>
      </c>
      <c r="F256" s="160" t="s">
        <v>295</v>
      </c>
      <c r="G256" s="161"/>
      <c r="H256" s="161"/>
      <c r="I256" s="161"/>
      <c r="J256" s="161"/>
      <c r="K256" s="162" t="s">
        <v>57</v>
      </c>
      <c r="L256" s="159">
        <v>1</v>
      </c>
      <c r="M256" s="260"/>
      <c r="N256" s="260">
        <f>L256*M256</f>
        <v>0</v>
      </c>
      <c r="O256" s="260">
        <f t="shared" si="41"/>
        <v>0</v>
      </c>
      <c r="P256" s="260">
        <f t="shared" si="35"/>
        <v>0</v>
      </c>
      <c r="Q256" s="144"/>
      <c r="R256" s="144"/>
      <c r="S256" s="145"/>
    </row>
    <row r="257" spans="1:19" s="146" customFormat="1" ht="26" outlineLevel="1">
      <c r="A257" s="375"/>
      <c r="B257" s="231" t="s">
        <v>587</v>
      </c>
      <c r="C257" s="166" t="s">
        <v>265</v>
      </c>
      <c r="D257" s="159" t="s">
        <v>798</v>
      </c>
      <c r="E257" s="159" t="s">
        <v>266</v>
      </c>
      <c r="F257" s="163" t="s">
        <v>296</v>
      </c>
      <c r="G257" s="161"/>
      <c r="H257" s="161"/>
      <c r="I257" s="161"/>
      <c r="J257" s="161"/>
      <c r="K257" s="162" t="s">
        <v>57</v>
      </c>
      <c r="L257" s="159">
        <v>2</v>
      </c>
      <c r="M257" s="260"/>
      <c r="N257" s="260">
        <f>L257*M257</f>
        <v>0</v>
      </c>
      <c r="O257" s="260">
        <f t="shared" si="41"/>
        <v>0</v>
      </c>
      <c r="P257" s="260">
        <f t="shared" si="35"/>
        <v>0</v>
      </c>
      <c r="Q257" s="144"/>
      <c r="R257" s="144"/>
      <c r="S257" s="145"/>
    </row>
    <row r="258" spans="1:19" s="146" customFormat="1" ht="26" outlineLevel="1">
      <c r="A258" s="375"/>
      <c r="B258" s="231" t="s">
        <v>588</v>
      </c>
      <c r="C258" s="166" t="s">
        <v>796</v>
      </c>
      <c r="D258" s="159" t="s">
        <v>798</v>
      </c>
      <c r="E258" s="159" t="s">
        <v>797</v>
      </c>
      <c r="F258" s="160" t="s">
        <v>297</v>
      </c>
      <c r="G258" s="161"/>
      <c r="H258" s="161"/>
      <c r="I258" s="161"/>
      <c r="J258" s="161"/>
      <c r="K258" s="162" t="s">
        <v>57</v>
      </c>
      <c r="L258" s="159">
        <v>3</v>
      </c>
      <c r="M258" s="260"/>
      <c r="N258" s="260">
        <f t="shared" ref="N258:N276" si="45">L258*M258</f>
        <v>0</v>
      </c>
      <c r="O258" s="260">
        <f t="shared" si="41"/>
        <v>0</v>
      </c>
      <c r="P258" s="260">
        <f t="shared" si="35"/>
        <v>0</v>
      </c>
      <c r="Q258" s="144"/>
      <c r="R258" s="144"/>
      <c r="S258" s="145"/>
    </row>
    <row r="259" spans="1:19" s="146" customFormat="1" ht="26" outlineLevel="1">
      <c r="A259" s="375"/>
      <c r="B259" s="231" t="s">
        <v>589</v>
      </c>
      <c r="C259" s="166" t="s">
        <v>267</v>
      </c>
      <c r="D259" s="159" t="s">
        <v>798</v>
      </c>
      <c r="E259" s="159" t="s">
        <v>268</v>
      </c>
      <c r="F259" s="160" t="s">
        <v>298</v>
      </c>
      <c r="G259" s="161"/>
      <c r="H259" s="161"/>
      <c r="I259" s="161"/>
      <c r="J259" s="161"/>
      <c r="K259" s="162" t="s">
        <v>57</v>
      </c>
      <c r="L259" s="159" t="s">
        <v>163</v>
      </c>
      <c r="M259" s="260"/>
      <c r="N259" s="260">
        <f t="shared" si="45"/>
        <v>0</v>
      </c>
      <c r="O259" s="260">
        <f t="shared" si="41"/>
        <v>0</v>
      </c>
      <c r="P259" s="260">
        <f t="shared" si="35"/>
        <v>0</v>
      </c>
      <c r="Q259" s="144"/>
      <c r="R259" s="144"/>
      <c r="S259" s="145"/>
    </row>
    <row r="260" spans="1:19" s="146" customFormat="1" ht="26" outlineLevel="1">
      <c r="A260" s="375"/>
      <c r="B260" s="231" t="s">
        <v>590</v>
      </c>
      <c r="C260" s="166" t="s">
        <v>269</v>
      </c>
      <c r="D260" s="159" t="s">
        <v>798</v>
      </c>
      <c r="E260" s="159" t="s">
        <v>270</v>
      </c>
      <c r="F260" s="160" t="s">
        <v>298</v>
      </c>
      <c r="G260" s="161"/>
      <c r="H260" s="161"/>
      <c r="I260" s="161"/>
      <c r="J260" s="161"/>
      <c r="K260" s="162" t="s">
        <v>57</v>
      </c>
      <c r="L260" s="159" t="s">
        <v>163</v>
      </c>
      <c r="M260" s="260"/>
      <c r="N260" s="260">
        <f t="shared" si="45"/>
        <v>0</v>
      </c>
      <c r="O260" s="260">
        <f t="shared" si="41"/>
        <v>0</v>
      </c>
      <c r="P260" s="260">
        <f t="shared" si="35"/>
        <v>0</v>
      </c>
      <c r="Q260" s="144"/>
      <c r="R260" s="144"/>
      <c r="S260" s="145"/>
    </row>
    <row r="261" spans="1:19" s="146" customFormat="1" outlineLevel="1">
      <c r="A261" s="375"/>
      <c r="B261" s="231" t="s">
        <v>591</v>
      </c>
      <c r="C261" s="166" t="s">
        <v>271</v>
      </c>
      <c r="D261" s="159" t="s">
        <v>798</v>
      </c>
      <c r="E261" s="159" t="s">
        <v>272</v>
      </c>
      <c r="F261" s="160" t="s">
        <v>299</v>
      </c>
      <c r="G261" s="161"/>
      <c r="H261" s="161"/>
      <c r="I261" s="161"/>
      <c r="J261" s="161"/>
      <c r="K261" s="162" t="s">
        <v>57</v>
      </c>
      <c r="L261" s="159" t="s">
        <v>181</v>
      </c>
      <c r="M261" s="260"/>
      <c r="N261" s="260">
        <f t="shared" si="45"/>
        <v>0</v>
      </c>
      <c r="O261" s="260">
        <f t="shared" si="41"/>
        <v>0</v>
      </c>
      <c r="P261" s="260">
        <f t="shared" ref="P261:P318" si="46">N261+O261</f>
        <v>0</v>
      </c>
      <c r="Q261" s="144"/>
      <c r="R261" s="144"/>
      <c r="S261" s="145"/>
    </row>
    <row r="262" spans="1:19" s="146" customFormat="1" outlineLevel="1">
      <c r="A262" s="375"/>
      <c r="B262" s="231" t="s">
        <v>592</v>
      </c>
      <c r="C262" s="166" t="s">
        <v>273</v>
      </c>
      <c r="D262" s="159" t="s">
        <v>800</v>
      </c>
      <c r="E262" s="159" t="s">
        <v>274</v>
      </c>
      <c r="F262" s="160" t="s">
        <v>300</v>
      </c>
      <c r="G262" s="161"/>
      <c r="H262" s="161"/>
      <c r="I262" s="161"/>
      <c r="J262" s="161"/>
      <c r="K262" s="162" t="s">
        <v>57</v>
      </c>
      <c r="L262" s="159" t="s">
        <v>175</v>
      </c>
      <c r="M262" s="260"/>
      <c r="N262" s="260">
        <f t="shared" si="45"/>
        <v>0</v>
      </c>
      <c r="O262" s="260">
        <f t="shared" si="41"/>
        <v>0</v>
      </c>
      <c r="P262" s="260">
        <f t="shared" si="46"/>
        <v>0</v>
      </c>
      <c r="Q262" s="144"/>
      <c r="R262" s="144"/>
      <c r="S262" s="145"/>
    </row>
    <row r="263" spans="1:19" s="146" customFormat="1" outlineLevel="1">
      <c r="A263" s="375"/>
      <c r="B263" s="231" t="s">
        <v>593</v>
      </c>
      <c r="C263" s="166" t="s">
        <v>275</v>
      </c>
      <c r="D263" s="159" t="s">
        <v>800</v>
      </c>
      <c r="E263" s="159" t="s">
        <v>276</v>
      </c>
      <c r="F263" s="160" t="s">
        <v>301</v>
      </c>
      <c r="G263" s="161"/>
      <c r="H263" s="161"/>
      <c r="I263" s="161"/>
      <c r="J263" s="161"/>
      <c r="K263" s="162" t="s">
        <v>57</v>
      </c>
      <c r="L263" s="159">
        <v>5</v>
      </c>
      <c r="M263" s="260"/>
      <c r="N263" s="260">
        <f t="shared" si="45"/>
        <v>0</v>
      </c>
      <c r="O263" s="260">
        <f t="shared" si="41"/>
        <v>0</v>
      </c>
      <c r="P263" s="260">
        <f t="shared" si="46"/>
        <v>0</v>
      </c>
      <c r="Q263" s="144"/>
      <c r="R263" s="144"/>
      <c r="S263" s="145"/>
    </row>
    <row r="264" spans="1:19" s="146" customFormat="1" outlineLevel="1">
      <c r="A264" s="375"/>
      <c r="B264" s="231" t="s">
        <v>594</v>
      </c>
      <c r="C264" s="166" t="s">
        <v>277</v>
      </c>
      <c r="D264" s="159" t="s">
        <v>800</v>
      </c>
      <c r="E264" s="159" t="s">
        <v>278</v>
      </c>
      <c r="F264" s="160" t="s">
        <v>301</v>
      </c>
      <c r="G264" s="161"/>
      <c r="H264" s="161"/>
      <c r="I264" s="161"/>
      <c r="J264" s="161"/>
      <c r="K264" s="162" t="s">
        <v>57</v>
      </c>
      <c r="L264" s="159">
        <v>4</v>
      </c>
      <c r="M264" s="260"/>
      <c r="N264" s="260">
        <f t="shared" si="45"/>
        <v>0</v>
      </c>
      <c r="O264" s="260">
        <f t="shared" si="41"/>
        <v>0</v>
      </c>
      <c r="P264" s="260">
        <f t="shared" si="46"/>
        <v>0</v>
      </c>
      <c r="Q264" s="144"/>
      <c r="R264" s="144"/>
      <c r="S264" s="145"/>
    </row>
    <row r="265" spans="1:19" s="146" customFormat="1" outlineLevel="1">
      <c r="A265" s="375"/>
      <c r="B265" s="231" t="s">
        <v>595</v>
      </c>
      <c r="C265" s="166" t="s">
        <v>308</v>
      </c>
      <c r="D265" s="159" t="s">
        <v>800</v>
      </c>
      <c r="E265" s="159" t="s">
        <v>309</v>
      </c>
      <c r="F265" s="160" t="s">
        <v>301</v>
      </c>
      <c r="G265" s="161"/>
      <c r="H265" s="161"/>
      <c r="I265" s="161"/>
      <c r="J265" s="161"/>
      <c r="K265" s="162" t="s">
        <v>57</v>
      </c>
      <c r="L265" s="159">
        <v>1</v>
      </c>
      <c r="M265" s="260"/>
      <c r="N265" s="260">
        <f t="shared" si="45"/>
        <v>0</v>
      </c>
      <c r="O265" s="260">
        <f t="shared" si="41"/>
        <v>0</v>
      </c>
      <c r="P265" s="260">
        <f t="shared" si="46"/>
        <v>0</v>
      </c>
      <c r="Q265" s="144"/>
      <c r="R265" s="144"/>
      <c r="S265" s="145"/>
    </row>
    <row r="266" spans="1:19" s="146" customFormat="1" ht="26" outlineLevel="1">
      <c r="A266" s="375"/>
      <c r="B266" s="231" t="s">
        <v>596</v>
      </c>
      <c r="C266" s="166" t="s">
        <v>279</v>
      </c>
      <c r="D266" s="159" t="s">
        <v>800</v>
      </c>
      <c r="E266" s="159" t="s">
        <v>280</v>
      </c>
      <c r="F266" s="160" t="s">
        <v>301</v>
      </c>
      <c r="G266" s="161"/>
      <c r="H266" s="161"/>
      <c r="I266" s="161"/>
      <c r="J266" s="161"/>
      <c r="K266" s="162" t="s">
        <v>57</v>
      </c>
      <c r="L266" s="159">
        <v>42</v>
      </c>
      <c r="M266" s="260"/>
      <c r="N266" s="260">
        <f t="shared" si="45"/>
        <v>0</v>
      </c>
      <c r="O266" s="260">
        <f t="shared" si="41"/>
        <v>0</v>
      </c>
      <c r="P266" s="260">
        <f t="shared" si="46"/>
        <v>0</v>
      </c>
      <c r="Q266" s="144"/>
      <c r="R266" s="144"/>
      <c r="S266" s="145"/>
    </row>
    <row r="267" spans="1:19" s="146" customFormat="1" outlineLevel="1">
      <c r="A267" s="375"/>
      <c r="B267" s="231" t="s">
        <v>597</v>
      </c>
      <c r="C267" s="166" t="s">
        <v>281</v>
      </c>
      <c r="D267" s="159" t="s">
        <v>800</v>
      </c>
      <c r="E267" s="159" t="s">
        <v>282</v>
      </c>
      <c r="F267" s="160" t="s">
        <v>302</v>
      </c>
      <c r="G267" s="161"/>
      <c r="H267" s="161"/>
      <c r="I267" s="161"/>
      <c r="J267" s="161"/>
      <c r="K267" s="162" t="s">
        <v>84</v>
      </c>
      <c r="L267" s="159" t="s">
        <v>178</v>
      </c>
      <c r="M267" s="260"/>
      <c r="N267" s="260">
        <f t="shared" si="45"/>
        <v>0</v>
      </c>
      <c r="O267" s="260">
        <f t="shared" si="41"/>
        <v>0</v>
      </c>
      <c r="P267" s="260">
        <f t="shared" si="46"/>
        <v>0</v>
      </c>
      <c r="Q267" s="144"/>
      <c r="R267" s="144"/>
      <c r="S267" s="145"/>
    </row>
    <row r="268" spans="1:19" s="146" customFormat="1" outlineLevel="1">
      <c r="A268" s="375"/>
      <c r="B268" s="231" t="s">
        <v>598</v>
      </c>
      <c r="C268" s="166" t="s">
        <v>281</v>
      </c>
      <c r="D268" s="159" t="s">
        <v>800</v>
      </c>
      <c r="E268" s="159" t="s">
        <v>283</v>
      </c>
      <c r="F268" s="160" t="s">
        <v>302</v>
      </c>
      <c r="G268" s="161"/>
      <c r="H268" s="161"/>
      <c r="I268" s="161"/>
      <c r="J268" s="161"/>
      <c r="K268" s="162" t="s">
        <v>84</v>
      </c>
      <c r="L268" s="159" t="s">
        <v>178</v>
      </c>
      <c r="M268" s="260"/>
      <c r="N268" s="260">
        <f t="shared" si="45"/>
        <v>0</v>
      </c>
      <c r="O268" s="260">
        <f t="shared" si="41"/>
        <v>0</v>
      </c>
      <c r="P268" s="260">
        <f t="shared" si="46"/>
        <v>0</v>
      </c>
      <c r="Q268" s="144"/>
      <c r="R268" s="144"/>
      <c r="S268" s="145"/>
    </row>
    <row r="269" spans="1:19" s="146" customFormat="1" outlineLevel="1">
      <c r="A269" s="375"/>
      <c r="B269" s="231" t="s">
        <v>599</v>
      </c>
      <c r="C269" s="166" t="s">
        <v>281</v>
      </c>
      <c r="D269" s="159" t="s">
        <v>800</v>
      </c>
      <c r="E269" s="159" t="s">
        <v>284</v>
      </c>
      <c r="F269" s="160" t="s">
        <v>302</v>
      </c>
      <c r="G269" s="161"/>
      <c r="H269" s="161"/>
      <c r="I269" s="161"/>
      <c r="J269" s="161"/>
      <c r="K269" s="162" t="s">
        <v>84</v>
      </c>
      <c r="L269" s="159" t="s">
        <v>178</v>
      </c>
      <c r="M269" s="260"/>
      <c r="N269" s="260">
        <f t="shared" si="45"/>
        <v>0</v>
      </c>
      <c r="O269" s="260">
        <f t="shared" si="41"/>
        <v>0</v>
      </c>
      <c r="P269" s="260">
        <f t="shared" si="46"/>
        <v>0</v>
      </c>
      <c r="Q269" s="144"/>
      <c r="R269" s="144"/>
      <c r="S269" s="145"/>
    </row>
    <row r="270" spans="1:19" s="146" customFormat="1" outlineLevel="1">
      <c r="A270" s="375"/>
      <c r="B270" s="231" t="s">
        <v>600</v>
      </c>
      <c r="C270" s="166" t="s">
        <v>281</v>
      </c>
      <c r="D270" s="159" t="s">
        <v>800</v>
      </c>
      <c r="E270" s="159" t="s">
        <v>285</v>
      </c>
      <c r="F270" s="160" t="s">
        <v>302</v>
      </c>
      <c r="G270" s="161"/>
      <c r="H270" s="161"/>
      <c r="I270" s="161"/>
      <c r="J270" s="161"/>
      <c r="K270" s="162" t="s">
        <v>84</v>
      </c>
      <c r="L270" s="159" t="s">
        <v>178</v>
      </c>
      <c r="M270" s="260"/>
      <c r="N270" s="260">
        <f t="shared" si="45"/>
        <v>0</v>
      </c>
      <c r="O270" s="260">
        <f t="shared" si="41"/>
        <v>0</v>
      </c>
      <c r="P270" s="260">
        <f t="shared" si="46"/>
        <v>0</v>
      </c>
      <c r="Q270" s="144"/>
      <c r="R270" s="144"/>
      <c r="S270" s="145"/>
    </row>
    <row r="271" spans="1:19" s="146" customFormat="1" ht="26" outlineLevel="1">
      <c r="A271" s="375"/>
      <c r="B271" s="231" t="s">
        <v>601</v>
      </c>
      <c r="C271" s="166" t="s">
        <v>281</v>
      </c>
      <c r="D271" s="159" t="s">
        <v>800</v>
      </c>
      <c r="E271" s="159" t="s">
        <v>286</v>
      </c>
      <c r="F271" s="160" t="s">
        <v>302</v>
      </c>
      <c r="G271" s="161"/>
      <c r="H271" s="161"/>
      <c r="I271" s="161"/>
      <c r="J271" s="161"/>
      <c r="K271" s="162" t="s">
        <v>84</v>
      </c>
      <c r="L271" s="159" t="s">
        <v>176</v>
      </c>
      <c r="M271" s="260"/>
      <c r="N271" s="260">
        <f t="shared" si="45"/>
        <v>0</v>
      </c>
      <c r="O271" s="260">
        <f t="shared" si="41"/>
        <v>0</v>
      </c>
      <c r="P271" s="260">
        <f t="shared" si="46"/>
        <v>0</v>
      </c>
      <c r="Q271" s="144"/>
      <c r="R271" s="144"/>
      <c r="S271" s="145"/>
    </row>
    <row r="272" spans="1:19" s="146" customFormat="1" ht="26" outlineLevel="1">
      <c r="A272" s="375"/>
      <c r="B272" s="231" t="s">
        <v>602</v>
      </c>
      <c r="C272" s="165" t="s">
        <v>281</v>
      </c>
      <c r="D272" s="159" t="s">
        <v>800</v>
      </c>
      <c r="E272" s="163" t="s">
        <v>287</v>
      </c>
      <c r="F272" s="163" t="s">
        <v>302</v>
      </c>
      <c r="G272" s="161"/>
      <c r="H272" s="161"/>
      <c r="I272" s="161"/>
      <c r="J272" s="161"/>
      <c r="K272" s="162" t="s">
        <v>84</v>
      </c>
      <c r="L272" s="163" t="s">
        <v>168</v>
      </c>
      <c r="M272" s="260"/>
      <c r="N272" s="260">
        <f t="shared" si="45"/>
        <v>0</v>
      </c>
      <c r="O272" s="260">
        <f t="shared" si="41"/>
        <v>0</v>
      </c>
      <c r="P272" s="260">
        <f t="shared" si="46"/>
        <v>0</v>
      </c>
      <c r="Q272" s="144"/>
      <c r="R272" s="144"/>
      <c r="S272" s="145"/>
    </row>
    <row r="273" spans="1:19" s="146" customFormat="1" outlineLevel="1">
      <c r="A273" s="375"/>
      <c r="B273" s="231" t="s">
        <v>603</v>
      </c>
      <c r="C273" s="165" t="s">
        <v>288</v>
      </c>
      <c r="D273" s="159" t="s">
        <v>800</v>
      </c>
      <c r="E273" s="163" t="s">
        <v>289</v>
      </c>
      <c r="F273" s="163" t="s">
        <v>303</v>
      </c>
      <c r="G273" s="161"/>
      <c r="H273" s="161"/>
      <c r="I273" s="161"/>
      <c r="J273" s="161"/>
      <c r="K273" s="163" t="s">
        <v>304</v>
      </c>
      <c r="L273" s="163">
        <v>10</v>
      </c>
      <c r="M273" s="260"/>
      <c r="N273" s="260">
        <f t="shared" si="45"/>
        <v>0</v>
      </c>
      <c r="O273" s="260">
        <f t="shared" si="41"/>
        <v>0</v>
      </c>
      <c r="P273" s="260">
        <f t="shared" si="46"/>
        <v>0</v>
      </c>
      <c r="Q273" s="144"/>
      <c r="R273" s="144"/>
      <c r="S273" s="145"/>
    </row>
    <row r="274" spans="1:19" s="146" customFormat="1" outlineLevel="1">
      <c r="A274" s="375"/>
      <c r="B274" s="231" t="s">
        <v>604</v>
      </c>
      <c r="C274" s="165" t="s">
        <v>290</v>
      </c>
      <c r="D274" s="159" t="s">
        <v>800</v>
      </c>
      <c r="E274" s="163" t="s">
        <v>291</v>
      </c>
      <c r="F274" s="163" t="s">
        <v>303</v>
      </c>
      <c r="G274" s="161"/>
      <c r="H274" s="161"/>
      <c r="I274" s="161"/>
      <c r="J274" s="161"/>
      <c r="K274" s="163" t="s">
        <v>304</v>
      </c>
      <c r="L274" s="163">
        <v>50</v>
      </c>
      <c r="M274" s="260"/>
      <c r="N274" s="260">
        <f t="shared" si="45"/>
        <v>0</v>
      </c>
      <c r="O274" s="260">
        <f t="shared" si="41"/>
        <v>0</v>
      </c>
      <c r="P274" s="260">
        <f t="shared" si="46"/>
        <v>0</v>
      </c>
      <c r="Q274" s="144"/>
      <c r="R274" s="144"/>
      <c r="S274" s="145"/>
    </row>
    <row r="275" spans="1:19" s="146" customFormat="1" outlineLevel="1">
      <c r="A275" s="375"/>
      <c r="B275" s="231" t="s">
        <v>605</v>
      </c>
      <c r="C275" s="165" t="s">
        <v>290</v>
      </c>
      <c r="D275" s="159" t="s">
        <v>800</v>
      </c>
      <c r="E275" s="163" t="s">
        <v>292</v>
      </c>
      <c r="F275" s="163" t="s">
        <v>303</v>
      </c>
      <c r="G275" s="161"/>
      <c r="H275" s="161"/>
      <c r="I275" s="161"/>
      <c r="J275" s="161"/>
      <c r="K275" s="163" t="s">
        <v>304</v>
      </c>
      <c r="L275" s="163">
        <v>50</v>
      </c>
      <c r="M275" s="260"/>
      <c r="N275" s="260">
        <f t="shared" si="45"/>
        <v>0</v>
      </c>
      <c r="O275" s="260">
        <f t="shared" si="41"/>
        <v>0</v>
      </c>
      <c r="P275" s="260">
        <f t="shared" si="46"/>
        <v>0</v>
      </c>
      <c r="Q275" s="144"/>
      <c r="R275" s="144"/>
      <c r="S275" s="145"/>
    </row>
    <row r="276" spans="1:19" s="146" customFormat="1" outlineLevel="1">
      <c r="A276" s="375"/>
      <c r="B276" s="231" t="s">
        <v>606</v>
      </c>
      <c r="C276" s="165" t="s">
        <v>290</v>
      </c>
      <c r="D276" s="159" t="s">
        <v>800</v>
      </c>
      <c r="E276" s="163" t="s">
        <v>293</v>
      </c>
      <c r="F276" s="163" t="s">
        <v>303</v>
      </c>
      <c r="G276" s="161"/>
      <c r="H276" s="161"/>
      <c r="I276" s="161"/>
      <c r="J276" s="161"/>
      <c r="K276" s="163" t="s">
        <v>304</v>
      </c>
      <c r="L276" s="163">
        <v>10</v>
      </c>
      <c r="M276" s="260"/>
      <c r="N276" s="260">
        <f t="shared" si="45"/>
        <v>0</v>
      </c>
      <c r="O276" s="260">
        <f t="shared" si="41"/>
        <v>0</v>
      </c>
      <c r="P276" s="260">
        <f t="shared" si="46"/>
        <v>0</v>
      </c>
      <c r="Q276" s="144"/>
      <c r="R276" s="144"/>
      <c r="S276" s="145"/>
    </row>
    <row r="277" spans="1:19" s="164" customFormat="1">
      <c r="A277" s="375"/>
      <c r="B277" s="133" t="s">
        <v>178</v>
      </c>
      <c r="C277" s="147" t="s">
        <v>314</v>
      </c>
      <c r="D277" s="154"/>
      <c r="E277" s="148" t="s">
        <v>238</v>
      </c>
      <c r="F277" s="152"/>
      <c r="G277" s="153"/>
      <c r="H277" s="153"/>
      <c r="I277" s="153"/>
      <c r="J277" s="153"/>
      <c r="K277" s="154" t="s">
        <v>160</v>
      </c>
      <c r="L277" s="154">
        <v>1</v>
      </c>
      <c r="M277" s="268"/>
      <c r="N277" s="268">
        <f>SUM(N278:N309)</f>
        <v>0</v>
      </c>
      <c r="O277" s="268">
        <f t="shared" si="41"/>
        <v>0</v>
      </c>
      <c r="P277" s="268">
        <f t="shared" si="46"/>
        <v>0</v>
      </c>
      <c r="Q277" s="155"/>
      <c r="R277" s="155"/>
      <c r="S277" s="156"/>
    </row>
    <row r="278" spans="1:19" s="104" customFormat="1" outlineLevel="1">
      <c r="A278" s="375"/>
      <c r="B278" s="231" t="s">
        <v>607</v>
      </c>
      <c r="C278" s="166" t="s">
        <v>250</v>
      </c>
      <c r="D278" s="159" t="s">
        <v>800</v>
      </c>
      <c r="E278" s="159" t="s">
        <v>251</v>
      </c>
      <c r="F278" s="160" t="s">
        <v>294</v>
      </c>
      <c r="G278" s="117"/>
      <c r="H278" s="117"/>
      <c r="I278" s="117"/>
      <c r="J278" s="117"/>
      <c r="K278" s="162" t="s">
        <v>57</v>
      </c>
      <c r="L278" s="159" t="s">
        <v>41</v>
      </c>
      <c r="M278" s="260"/>
      <c r="N278" s="260">
        <f t="shared" ref="N278:N280" si="47">L278*M278</f>
        <v>0</v>
      </c>
      <c r="O278" s="260">
        <f t="shared" si="41"/>
        <v>0</v>
      </c>
      <c r="P278" s="260">
        <f t="shared" si="46"/>
        <v>0</v>
      </c>
      <c r="Q278" s="120"/>
      <c r="R278" s="120"/>
      <c r="S278" s="121"/>
    </row>
    <row r="279" spans="1:19" s="104" customFormat="1" outlineLevel="1">
      <c r="A279" s="375"/>
      <c r="B279" s="231" t="s">
        <v>608</v>
      </c>
      <c r="C279" s="166" t="s">
        <v>252</v>
      </c>
      <c r="D279" s="159" t="s">
        <v>800</v>
      </c>
      <c r="E279" s="159" t="s">
        <v>253</v>
      </c>
      <c r="F279" s="160" t="s">
        <v>294</v>
      </c>
      <c r="G279" s="117"/>
      <c r="H279" s="117"/>
      <c r="I279" s="117"/>
      <c r="J279" s="117"/>
      <c r="K279" s="162" t="s">
        <v>57</v>
      </c>
      <c r="L279" s="159" t="s">
        <v>164</v>
      </c>
      <c r="M279" s="260"/>
      <c r="N279" s="260">
        <f t="shared" si="47"/>
        <v>0</v>
      </c>
      <c r="O279" s="260">
        <f t="shared" si="41"/>
        <v>0</v>
      </c>
      <c r="P279" s="260">
        <f t="shared" si="46"/>
        <v>0</v>
      </c>
      <c r="Q279" s="120"/>
      <c r="R279" s="120"/>
      <c r="S279" s="121"/>
    </row>
    <row r="280" spans="1:19" s="104" customFormat="1" outlineLevel="1">
      <c r="A280" s="375"/>
      <c r="B280" s="231" t="s">
        <v>609</v>
      </c>
      <c r="C280" s="166" t="s">
        <v>254</v>
      </c>
      <c r="D280" s="159" t="s">
        <v>800</v>
      </c>
      <c r="E280" s="159" t="s">
        <v>255</v>
      </c>
      <c r="F280" s="160" t="s">
        <v>294</v>
      </c>
      <c r="G280" s="117"/>
      <c r="H280" s="117"/>
      <c r="I280" s="117"/>
      <c r="J280" s="117"/>
      <c r="K280" s="162" t="s">
        <v>57</v>
      </c>
      <c r="L280" s="159" t="s">
        <v>163</v>
      </c>
      <c r="M280" s="260"/>
      <c r="N280" s="260">
        <f t="shared" si="47"/>
        <v>0</v>
      </c>
      <c r="O280" s="260">
        <f t="shared" si="41"/>
        <v>0</v>
      </c>
      <c r="P280" s="260">
        <f t="shared" si="46"/>
        <v>0</v>
      </c>
      <c r="Q280" s="120"/>
      <c r="R280" s="120"/>
      <c r="S280" s="121"/>
    </row>
    <row r="281" spans="1:19" s="104" customFormat="1" outlineLevel="1">
      <c r="A281" s="375"/>
      <c r="B281" s="231" t="s">
        <v>610</v>
      </c>
      <c r="C281" s="166" t="s">
        <v>256</v>
      </c>
      <c r="D281" s="159" t="s">
        <v>798</v>
      </c>
      <c r="E281" s="159"/>
      <c r="F281" s="160"/>
      <c r="G281" s="117"/>
      <c r="H281" s="117"/>
      <c r="I281" s="117"/>
      <c r="J281" s="117"/>
      <c r="K281" s="162" t="s">
        <v>78</v>
      </c>
      <c r="L281" s="159">
        <v>1</v>
      </c>
      <c r="M281" s="269"/>
      <c r="N281" s="269"/>
      <c r="O281" s="269">
        <f t="shared" si="41"/>
        <v>0</v>
      </c>
      <c r="P281" s="269">
        <f t="shared" si="46"/>
        <v>0</v>
      </c>
      <c r="Q281" s="120"/>
      <c r="R281" s="120"/>
      <c r="S281" s="121"/>
    </row>
    <row r="282" spans="1:19" s="104" customFormat="1" ht="26" outlineLevel="1">
      <c r="A282" s="375"/>
      <c r="B282" s="231" t="s">
        <v>611</v>
      </c>
      <c r="C282" s="158" t="s">
        <v>801</v>
      </c>
      <c r="D282" s="159" t="s">
        <v>798</v>
      </c>
      <c r="E282" s="159" t="s">
        <v>802</v>
      </c>
      <c r="F282" s="160" t="s">
        <v>295</v>
      </c>
      <c r="G282" s="117"/>
      <c r="H282" s="117"/>
      <c r="I282" s="117"/>
      <c r="J282" s="117"/>
      <c r="K282" s="162" t="s">
        <v>57</v>
      </c>
      <c r="L282" s="159">
        <v>1</v>
      </c>
      <c r="M282" s="260"/>
      <c r="N282" s="260">
        <f t="shared" ref="N282" si="48">L282*M282</f>
        <v>0</v>
      </c>
      <c r="O282" s="260">
        <f t="shared" si="41"/>
        <v>0</v>
      </c>
      <c r="P282" s="260">
        <f t="shared" si="46"/>
        <v>0</v>
      </c>
      <c r="Q282" s="120"/>
      <c r="R282" s="120"/>
      <c r="S282" s="121"/>
    </row>
    <row r="283" spans="1:19" s="104" customFormat="1" outlineLevel="1">
      <c r="A283" s="375"/>
      <c r="B283" s="231" t="s">
        <v>612</v>
      </c>
      <c r="C283" s="158" t="s">
        <v>171</v>
      </c>
      <c r="D283" s="159" t="s">
        <v>798</v>
      </c>
      <c r="E283" s="159" t="s">
        <v>170</v>
      </c>
      <c r="F283" s="160" t="s">
        <v>295</v>
      </c>
      <c r="G283" s="117"/>
      <c r="H283" s="117"/>
      <c r="I283" s="117"/>
      <c r="J283" s="117"/>
      <c r="K283" s="162" t="s">
        <v>57</v>
      </c>
      <c r="L283" s="159">
        <v>2</v>
      </c>
      <c r="M283" s="260"/>
      <c r="N283" s="260">
        <f>L283*M283</f>
        <v>0</v>
      </c>
      <c r="O283" s="260">
        <f t="shared" si="41"/>
        <v>0</v>
      </c>
      <c r="P283" s="260">
        <f t="shared" si="46"/>
        <v>0</v>
      </c>
      <c r="Q283" s="120"/>
      <c r="R283" s="120"/>
      <c r="S283" s="121"/>
    </row>
    <row r="284" spans="1:19" s="104" customFormat="1" outlineLevel="1">
      <c r="A284" s="375"/>
      <c r="B284" s="231" t="s">
        <v>613</v>
      </c>
      <c r="C284" s="166" t="s">
        <v>261</v>
      </c>
      <c r="D284" s="159" t="s">
        <v>798</v>
      </c>
      <c r="E284" s="159"/>
      <c r="F284" s="160"/>
      <c r="G284" s="117"/>
      <c r="H284" s="117"/>
      <c r="I284" s="117"/>
      <c r="J284" s="117"/>
      <c r="K284" s="162" t="s">
        <v>78</v>
      </c>
      <c r="L284" s="159">
        <v>1</v>
      </c>
      <c r="M284" s="269"/>
      <c r="N284" s="269"/>
      <c r="O284" s="269">
        <f t="shared" si="41"/>
        <v>0</v>
      </c>
      <c r="P284" s="269">
        <f t="shared" si="46"/>
        <v>0</v>
      </c>
      <c r="Q284" s="120"/>
      <c r="R284" s="120"/>
      <c r="S284" s="121"/>
    </row>
    <row r="285" spans="1:19" s="104" customFormat="1" ht="26" outlineLevel="1">
      <c r="A285" s="375"/>
      <c r="B285" s="231" t="s">
        <v>614</v>
      </c>
      <c r="C285" s="158" t="s">
        <v>801</v>
      </c>
      <c r="D285" s="159" t="s">
        <v>798</v>
      </c>
      <c r="E285" s="159" t="s">
        <v>802</v>
      </c>
      <c r="F285" s="160" t="s">
        <v>295</v>
      </c>
      <c r="G285" s="117"/>
      <c r="H285" s="117"/>
      <c r="I285" s="117"/>
      <c r="J285" s="117"/>
      <c r="K285" s="162" t="s">
        <v>57</v>
      </c>
      <c r="L285" s="159">
        <v>1</v>
      </c>
      <c r="M285" s="260"/>
      <c r="N285" s="260">
        <f t="shared" ref="N285" si="49">L285*M285</f>
        <v>0</v>
      </c>
      <c r="O285" s="260">
        <f t="shared" si="41"/>
        <v>0</v>
      </c>
      <c r="P285" s="260">
        <f t="shared" si="46"/>
        <v>0</v>
      </c>
      <c r="Q285" s="120"/>
      <c r="R285" s="120"/>
      <c r="S285" s="121"/>
    </row>
    <row r="286" spans="1:19" s="104" customFormat="1" outlineLevel="1">
      <c r="A286" s="375"/>
      <c r="B286" s="231" t="s">
        <v>615</v>
      </c>
      <c r="C286" s="158" t="s">
        <v>171</v>
      </c>
      <c r="D286" s="159" t="s">
        <v>798</v>
      </c>
      <c r="E286" s="159" t="s">
        <v>170</v>
      </c>
      <c r="F286" s="160" t="s">
        <v>295</v>
      </c>
      <c r="G286" s="117"/>
      <c r="H286" s="117"/>
      <c r="I286" s="117"/>
      <c r="J286" s="117"/>
      <c r="K286" s="162" t="s">
        <v>57</v>
      </c>
      <c r="L286" s="159">
        <v>2</v>
      </c>
      <c r="M286" s="260"/>
      <c r="N286" s="260">
        <f>L286*M286</f>
        <v>0</v>
      </c>
      <c r="O286" s="260">
        <f t="shared" si="41"/>
        <v>0</v>
      </c>
      <c r="P286" s="260">
        <f t="shared" si="46"/>
        <v>0</v>
      </c>
      <c r="Q286" s="120"/>
      <c r="R286" s="120"/>
      <c r="S286" s="121"/>
    </row>
    <row r="287" spans="1:19" s="104" customFormat="1" outlineLevel="1">
      <c r="A287" s="375"/>
      <c r="B287" s="231" t="s">
        <v>616</v>
      </c>
      <c r="C287" s="166" t="s">
        <v>262</v>
      </c>
      <c r="D287" s="159" t="s">
        <v>798</v>
      </c>
      <c r="E287" s="159"/>
      <c r="F287" s="160"/>
      <c r="G287" s="117"/>
      <c r="H287" s="117"/>
      <c r="I287" s="117"/>
      <c r="J287" s="117"/>
      <c r="K287" s="162" t="s">
        <v>78</v>
      </c>
      <c r="L287" s="159">
        <v>1</v>
      </c>
      <c r="M287" s="269"/>
      <c r="N287" s="269"/>
      <c r="O287" s="269">
        <f t="shared" si="41"/>
        <v>0</v>
      </c>
      <c r="P287" s="269">
        <f t="shared" si="46"/>
        <v>0</v>
      </c>
      <c r="Q287" s="120"/>
      <c r="R287" s="120"/>
      <c r="S287" s="121"/>
    </row>
    <row r="288" spans="1:19" s="104" customFormat="1" outlineLevel="1">
      <c r="A288" s="375"/>
      <c r="B288" s="231" t="s">
        <v>617</v>
      </c>
      <c r="C288" s="158" t="s">
        <v>263</v>
      </c>
      <c r="D288" s="159" t="s">
        <v>798</v>
      </c>
      <c r="E288" s="159" t="s">
        <v>180</v>
      </c>
      <c r="F288" s="160" t="s">
        <v>295</v>
      </c>
      <c r="G288" s="117"/>
      <c r="H288" s="117"/>
      <c r="I288" s="117"/>
      <c r="J288" s="117"/>
      <c r="K288" s="162" t="s">
        <v>57</v>
      </c>
      <c r="L288" s="159">
        <v>1</v>
      </c>
      <c r="M288" s="260"/>
      <c r="N288" s="260">
        <f t="shared" ref="N288:N290" si="50">L288*M288</f>
        <v>0</v>
      </c>
      <c r="O288" s="260">
        <f t="shared" si="41"/>
        <v>0</v>
      </c>
      <c r="P288" s="260">
        <f t="shared" si="46"/>
        <v>0</v>
      </c>
      <c r="Q288" s="120"/>
      <c r="R288" s="120"/>
      <c r="S288" s="121"/>
    </row>
    <row r="289" spans="1:19" s="104" customFormat="1" outlineLevel="1">
      <c r="A289" s="375"/>
      <c r="B289" s="231" t="s">
        <v>618</v>
      </c>
      <c r="C289" s="158" t="s">
        <v>264</v>
      </c>
      <c r="D289" s="159" t="s">
        <v>798</v>
      </c>
      <c r="E289" s="159" t="s">
        <v>174</v>
      </c>
      <c r="F289" s="160" t="s">
        <v>295</v>
      </c>
      <c r="G289" s="117"/>
      <c r="H289" s="117"/>
      <c r="I289" s="117"/>
      <c r="J289" s="117"/>
      <c r="K289" s="162" t="s">
        <v>57</v>
      </c>
      <c r="L289" s="159">
        <v>1</v>
      </c>
      <c r="M289" s="260"/>
      <c r="N289" s="260">
        <f t="shared" si="50"/>
        <v>0</v>
      </c>
      <c r="O289" s="260">
        <f t="shared" si="41"/>
        <v>0</v>
      </c>
      <c r="P289" s="260">
        <f t="shared" si="46"/>
        <v>0</v>
      </c>
      <c r="Q289" s="120"/>
      <c r="R289" s="120"/>
      <c r="S289" s="121"/>
    </row>
    <row r="290" spans="1:19" s="104" customFormat="1" outlineLevel="1">
      <c r="A290" s="375"/>
      <c r="B290" s="231" t="s">
        <v>619</v>
      </c>
      <c r="C290" s="158" t="s">
        <v>258</v>
      </c>
      <c r="D290" s="159" t="s">
        <v>798</v>
      </c>
      <c r="E290" s="159" t="s">
        <v>173</v>
      </c>
      <c r="F290" s="160" t="s">
        <v>295</v>
      </c>
      <c r="G290" s="117"/>
      <c r="H290" s="117"/>
      <c r="I290" s="117"/>
      <c r="J290" s="117"/>
      <c r="K290" s="162" t="s">
        <v>57</v>
      </c>
      <c r="L290" s="159">
        <v>2</v>
      </c>
      <c r="M290" s="260"/>
      <c r="N290" s="260">
        <f t="shared" si="50"/>
        <v>0</v>
      </c>
      <c r="O290" s="260">
        <f t="shared" si="41"/>
        <v>0</v>
      </c>
      <c r="P290" s="260">
        <f t="shared" si="46"/>
        <v>0</v>
      </c>
      <c r="Q290" s="120"/>
      <c r="R290" s="120"/>
      <c r="S290" s="121"/>
    </row>
    <row r="291" spans="1:19" s="104" customFormat="1" outlineLevel="1">
      <c r="A291" s="375"/>
      <c r="B291" s="231" t="s">
        <v>620</v>
      </c>
      <c r="C291" s="158" t="s">
        <v>171</v>
      </c>
      <c r="D291" s="159" t="s">
        <v>798</v>
      </c>
      <c r="E291" s="159" t="s">
        <v>170</v>
      </c>
      <c r="F291" s="160" t="s">
        <v>295</v>
      </c>
      <c r="G291" s="117"/>
      <c r="H291" s="117"/>
      <c r="I291" s="117"/>
      <c r="J291" s="117"/>
      <c r="K291" s="162" t="s">
        <v>57</v>
      </c>
      <c r="L291" s="159">
        <v>1</v>
      </c>
      <c r="M291" s="260"/>
      <c r="N291" s="260">
        <f>L291*M291</f>
        <v>0</v>
      </c>
      <c r="O291" s="260">
        <f t="shared" si="41"/>
        <v>0</v>
      </c>
      <c r="P291" s="260">
        <f t="shared" si="46"/>
        <v>0</v>
      </c>
      <c r="Q291" s="120"/>
      <c r="R291" s="120"/>
      <c r="S291" s="121"/>
    </row>
    <row r="292" spans="1:19" s="104" customFormat="1" ht="26" outlineLevel="1">
      <c r="A292" s="375"/>
      <c r="B292" s="231" t="s">
        <v>621</v>
      </c>
      <c r="C292" s="166" t="s">
        <v>265</v>
      </c>
      <c r="D292" s="159" t="s">
        <v>798</v>
      </c>
      <c r="E292" s="159" t="s">
        <v>266</v>
      </c>
      <c r="F292" s="163" t="s">
        <v>296</v>
      </c>
      <c r="G292" s="117"/>
      <c r="H292" s="117"/>
      <c r="I292" s="117"/>
      <c r="J292" s="117"/>
      <c r="K292" s="162" t="s">
        <v>57</v>
      </c>
      <c r="L292" s="159">
        <v>2</v>
      </c>
      <c r="M292" s="260"/>
      <c r="N292" s="260">
        <f>L292*M292</f>
        <v>0</v>
      </c>
      <c r="O292" s="260">
        <f t="shared" si="41"/>
        <v>0</v>
      </c>
      <c r="P292" s="260">
        <f t="shared" si="46"/>
        <v>0</v>
      </c>
      <c r="Q292" s="120"/>
      <c r="R292" s="120"/>
      <c r="S292" s="121"/>
    </row>
    <row r="293" spans="1:19" s="104" customFormat="1" ht="26" outlineLevel="1">
      <c r="A293" s="375"/>
      <c r="B293" s="231" t="s">
        <v>622</v>
      </c>
      <c r="C293" s="166" t="s">
        <v>796</v>
      </c>
      <c r="D293" s="159" t="s">
        <v>798</v>
      </c>
      <c r="E293" s="159" t="s">
        <v>797</v>
      </c>
      <c r="F293" s="160" t="s">
        <v>297</v>
      </c>
      <c r="G293" s="117"/>
      <c r="H293" s="117"/>
      <c r="I293" s="117"/>
      <c r="J293" s="117"/>
      <c r="K293" s="162" t="s">
        <v>57</v>
      </c>
      <c r="L293" s="159">
        <v>3</v>
      </c>
      <c r="M293" s="260"/>
      <c r="N293" s="260">
        <f t="shared" ref="N293:N309" si="51">L293*M293</f>
        <v>0</v>
      </c>
      <c r="O293" s="260">
        <f t="shared" si="41"/>
        <v>0</v>
      </c>
      <c r="P293" s="260">
        <f t="shared" si="46"/>
        <v>0</v>
      </c>
      <c r="Q293" s="120"/>
      <c r="R293" s="120"/>
      <c r="S293" s="121"/>
    </row>
    <row r="294" spans="1:19" s="104" customFormat="1" ht="26" outlineLevel="1">
      <c r="A294" s="375"/>
      <c r="B294" s="231" t="s">
        <v>623</v>
      </c>
      <c r="C294" s="166" t="s">
        <v>267</v>
      </c>
      <c r="D294" s="159" t="s">
        <v>798</v>
      </c>
      <c r="E294" s="159" t="s">
        <v>268</v>
      </c>
      <c r="F294" s="160" t="s">
        <v>298</v>
      </c>
      <c r="G294" s="117"/>
      <c r="H294" s="117"/>
      <c r="I294" s="117"/>
      <c r="J294" s="117"/>
      <c r="K294" s="162" t="s">
        <v>57</v>
      </c>
      <c r="L294" s="159" t="s">
        <v>163</v>
      </c>
      <c r="M294" s="260"/>
      <c r="N294" s="260">
        <f t="shared" si="51"/>
        <v>0</v>
      </c>
      <c r="O294" s="260">
        <f t="shared" si="41"/>
        <v>0</v>
      </c>
      <c r="P294" s="260">
        <f t="shared" si="46"/>
        <v>0</v>
      </c>
      <c r="Q294" s="120"/>
      <c r="R294" s="120"/>
      <c r="S294" s="121"/>
    </row>
    <row r="295" spans="1:19" s="104" customFormat="1" ht="26" outlineLevel="1">
      <c r="A295" s="375"/>
      <c r="B295" s="231" t="s">
        <v>624</v>
      </c>
      <c r="C295" s="166" t="s">
        <v>269</v>
      </c>
      <c r="D295" s="159" t="s">
        <v>798</v>
      </c>
      <c r="E295" s="159" t="s">
        <v>270</v>
      </c>
      <c r="F295" s="160" t="s">
        <v>298</v>
      </c>
      <c r="G295" s="117"/>
      <c r="H295" s="117"/>
      <c r="I295" s="117"/>
      <c r="J295" s="117"/>
      <c r="K295" s="162" t="s">
        <v>57</v>
      </c>
      <c r="L295" s="159" t="s">
        <v>163</v>
      </c>
      <c r="M295" s="260"/>
      <c r="N295" s="260">
        <f t="shared" si="51"/>
        <v>0</v>
      </c>
      <c r="O295" s="260">
        <f t="shared" si="41"/>
        <v>0</v>
      </c>
      <c r="P295" s="260">
        <f t="shared" si="46"/>
        <v>0</v>
      </c>
      <c r="Q295" s="120"/>
      <c r="R295" s="120"/>
      <c r="S295" s="121"/>
    </row>
    <row r="296" spans="1:19" s="104" customFormat="1" outlineLevel="1">
      <c r="A296" s="375"/>
      <c r="B296" s="231" t="s">
        <v>625</v>
      </c>
      <c r="C296" s="166" t="s">
        <v>271</v>
      </c>
      <c r="D296" s="159" t="s">
        <v>798</v>
      </c>
      <c r="E296" s="159" t="s">
        <v>272</v>
      </c>
      <c r="F296" s="160" t="s">
        <v>299</v>
      </c>
      <c r="G296" s="117"/>
      <c r="H296" s="117"/>
      <c r="I296" s="117"/>
      <c r="J296" s="117"/>
      <c r="K296" s="162" t="s">
        <v>57</v>
      </c>
      <c r="L296" s="159" t="s">
        <v>181</v>
      </c>
      <c r="M296" s="260"/>
      <c r="N296" s="260">
        <f t="shared" si="51"/>
        <v>0</v>
      </c>
      <c r="O296" s="260">
        <f t="shared" ref="O296:O352" si="52">N296*0.22</f>
        <v>0</v>
      </c>
      <c r="P296" s="260">
        <f t="shared" si="46"/>
        <v>0</v>
      </c>
      <c r="Q296" s="120"/>
      <c r="R296" s="120"/>
      <c r="S296" s="121"/>
    </row>
    <row r="297" spans="1:19" s="104" customFormat="1" outlineLevel="1">
      <c r="A297" s="375"/>
      <c r="B297" s="231" t="s">
        <v>626</v>
      </c>
      <c r="C297" s="166" t="s">
        <v>273</v>
      </c>
      <c r="D297" s="159" t="s">
        <v>800</v>
      </c>
      <c r="E297" s="159" t="s">
        <v>274</v>
      </c>
      <c r="F297" s="160" t="s">
        <v>300</v>
      </c>
      <c r="G297" s="117"/>
      <c r="H297" s="117"/>
      <c r="I297" s="117"/>
      <c r="J297" s="117"/>
      <c r="K297" s="162" t="s">
        <v>57</v>
      </c>
      <c r="L297" s="159" t="s">
        <v>175</v>
      </c>
      <c r="M297" s="260"/>
      <c r="N297" s="260">
        <f t="shared" si="51"/>
        <v>0</v>
      </c>
      <c r="O297" s="260">
        <f t="shared" si="52"/>
        <v>0</v>
      </c>
      <c r="P297" s="260">
        <f t="shared" si="46"/>
        <v>0</v>
      </c>
      <c r="Q297" s="120"/>
      <c r="R297" s="120"/>
      <c r="S297" s="121"/>
    </row>
    <row r="298" spans="1:19" s="104" customFormat="1" outlineLevel="1">
      <c r="A298" s="375"/>
      <c r="B298" s="231" t="s">
        <v>627</v>
      </c>
      <c r="C298" s="166" t="s">
        <v>275</v>
      </c>
      <c r="D298" s="159" t="s">
        <v>800</v>
      </c>
      <c r="E298" s="159" t="s">
        <v>276</v>
      </c>
      <c r="F298" s="160" t="s">
        <v>301</v>
      </c>
      <c r="G298" s="117"/>
      <c r="H298" s="117"/>
      <c r="I298" s="117"/>
      <c r="J298" s="117"/>
      <c r="K298" s="162" t="s">
        <v>57</v>
      </c>
      <c r="L298" s="159">
        <v>5</v>
      </c>
      <c r="M298" s="260"/>
      <c r="N298" s="260">
        <f t="shared" si="51"/>
        <v>0</v>
      </c>
      <c r="O298" s="260">
        <f t="shared" si="52"/>
        <v>0</v>
      </c>
      <c r="P298" s="260">
        <f t="shared" si="46"/>
        <v>0</v>
      </c>
      <c r="Q298" s="120"/>
      <c r="R298" s="120"/>
      <c r="S298" s="121"/>
    </row>
    <row r="299" spans="1:19" s="104" customFormat="1" ht="26" outlineLevel="1">
      <c r="A299" s="375"/>
      <c r="B299" s="231" t="s">
        <v>628</v>
      </c>
      <c r="C299" s="166" t="s">
        <v>279</v>
      </c>
      <c r="D299" s="159" t="s">
        <v>800</v>
      </c>
      <c r="E299" s="159" t="s">
        <v>280</v>
      </c>
      <c r="F299" s="160" t="s">
        <v>301</v>
      </c>
      <c r="G299" s="117"/>
      <c r="H299" s="117"/>
      <c r="I299" s="117"/>
      <c r="J299" s="117"/>
      <c r="K299" s="162" t="s">
        <v>57</v>
      </c>
      <c r="L299" s="159">
        <v>31</v>
      </c>
      <c r="M299" s="260"/>
      <c r="N299" s="260">
        <f t="shared" si="51"/>
        <v>0</v>
      </c>
      <c r="O299" s="260">
        <f t="shared" si="52"/>
        <v>0</v>
      </c>
      <c r="P299" s="260">
        <f t="shared" si="46"/>
        <v>0</v>
      </c>
      <c r="Q299" s="120"/>
      <c r="R299" s="120"/>
      <c r="S299" s="121"/>
    </row>
    <row r="300" spans="1:19" s="104" customFormat="1" outlineLevel="1">
      <c r="A300" s="375"/>
      <c r="B300" s="231" t="s">
        <v>629</v>
      </c>
      <c r="C300" s="166" t="s">
        <v>281</v>
      </c>
      <c r="D300" s="159" t="s">
        <v>800</v>
      </c>
      <c r="E300" s="159" t="s">
        <v>282</v>
      </c>
      <c r="F300" s="160" t="s">
        <v>302</v>
      </c>
      <c r="G300" s="117"/>
      <c r="H300" s="117"/>
      <c r="I300" s="117"/>
      <c r="J300" s="117"/>
      <c r="K300" s="162" t="s">
        <v>84</v>
      </c>
      <c r="L300" s="159" t="s">
        <v>178</v>
      </c>
      <c r="M300" s="260"/>
      <c r="N300" s="260">
        <f t="shared" si="51"/>
        <v>0</v>
      </c>
      <c r="O300" s="260">
        <f t="shared" si="52"/>
        <v>0</v>
      </c>
      <c r="P300" s="260">
        <f t="shared" si="46"/>
        <v>0</v>
      </c>
      <c r="Q300" s="120"/>
      <c r="R300" s="120"/>
      <c r="S300" s="121"/>
    </row>
    <row r="301" spans="1:19" s="104" customFormat="1" outlineLevel="1">
      <c r="A301" s="375"/>
      <c r="B301" s="231" t="s">
        <v>630</v>
      </c>
      <c r="C301" s="166" t="s">
        <v>281</v>
      </c>
      <c r="D301" s="159" t="s">
        <v>800</v>
      </c>
      <c r="E301" s="159" t="s">
        <v>283</v>
      </c>
      <c r="F301" s="160" t="s">
        <v>302</v>
      </c>
      <c r="G301" s="117"/>
      <c r="H301" s="117"/>
      <c r="I301" s="117"/>
      <c r="J301" s="117"/>
      <c r="K301" s="162" t="s">
        <v>84</v>
      </c>
      <c r="L301" s="159" t="s">
        <v>178</v>
      </c>
      <c r="M301" s="260"/>
      <c r="N301" s="260">
        <f t="shared" si="51"/>
        <v>0</v>
      </c>
      <c r="O301" s="260">
        <f t="shared" si="52"/>
        <v>0</v>
      </c>
      <c r="P301" s="260">
        <f t="shared" si="46"/>
        <v>0</v>
      </c>
      <c r="Q301" s="120"/>
      <c r="R301" s="120"/>
      <c r="S301" s="121"/>
    </row>
    <row r="302" spans="1:19" s="104" customFormat="1" outlineLevel="1">
      <c r="A302" s="375"/>
      <c r="B302" s="231" t="s">
        <v>631</v>
      </c>
      <c r="C302" s="166" t="s">
        <v>281</v>
      </c>
      <c r="D302" s="159" t="s">
        <v>800</v>
      </c>
      <c r="E302" s="159" t="s">
        <v>284</v>
      </c>
      <c r="F302" s="160" t="s">
        <v>302</v>
      </c>
      <c r="G302" s="117"/>
      <c r="H302" s="117"/>
      <c r="I302" s="117"/>
      <c r="J302" s="117"/>
      <c r="K302" s="162" t="s">
        <v>84</v>
      </c>
      <c r="L302" s="159" t="s">
        <v>178</v>
      </c>
      <c r="M302" s="260"/>
      <c r="N302" s="260">
        <f t="shared" si="51"/>
        <v>0</v>
      </c>
      <c r="O302" s="260">
        <f t="shared" si="52"/>
        <v>0</v>
      </c>
      <c r="P302" s="260">
        <f t="shared" si="46"/>
        <v>0</v>
      </c>
      <c r="Q302" s="120"/>
      <c r="R302" s="120"/>
      <c r="S302" s="121"/>
    </row>
    <row r="303" spans="1:19" s="104" customFormat="1" outlineLevel="1">
      <c r="A303" s="375"/>
      <c r="B303" s="231" t="s">
        <v>632</v>
      </c>
      <c r="C303" s="166" t="s">
        <v>281</v>
      </c>
      <c r="D303" s="159" t="s">
        <v>800</v>
      </c>
      <c r="E303" s="159" t="s">
        <v>285</v>
      </c>
      <c r="F303" s="160" t="s">
        <v>302</v>
      </c>
      <c r="G303" s="117"/>
      <c r="H303" s="117"/>
      <c r="I303" s="117"/>
      <c r="J303" s="117"/>
      <c r="K303" s="162" t="s">
        <v>84</v>
      </c>
      <c r="L303" s="159" t="s">
        <v>178</v>
      </c>
      <c r="M303" s="260"/>
      <c r="N303" s="260">
        <f t="shared" si="51"/>
        <v>0</v>
      </c>
      <c r="O303" s="260">
        <f t="shared" si="52"/>
        <v>0</v>
      </c>
      <c r="P303" s="260">
        <f t="shared" si="46"/>
        <v>0</v>
      </c>
      <c r="Q303" s="120"/>
      <c r="R303" s="120"/>
      <c r="S303" s="121"/>
    </row>
    <row r="304" spans="1:19" s="104" customFormat="1" ht="26" outlineLevel="1">
      <c r="A304" s="375"/>
      <c r="B304" s="231" t="s">
        <v>633</v>
      </c>
      <c r="C304" s="166" t="s">
        <v>281</v>
      </c>
      <c r="D304" s="159" t="s">
        <v>800</v>
      </c>
      <c r="E304" s="159" t="s">
        <v>286</v>
      </c>
      <c r="F304" s="160" t="s">
        <v>302</v>
      </c>
      <c r="G304" s="117"/>
      <c r="H304" s="117"/>
      <c r="I304" s="117"/>
      <c r="J304" s="117"/>
      <c r="K304" s="162" t="s">
        <v>84</v>
      </c>
      <c r="L304" s="159" t="s">
        <v>176</v>
      </c>
      <c r="M304" s="260"/>
      <c r="N304" s="260">
        <f t="shared" si="51"/>
        <v>0</v>
      </c>
      <c r="O304" s="260">
        <f t="shared" si="52"/>
        <v>0</v>
      </c>
      <c r="P304" s="260">
        <f t="shared" si="46"/>
        <v>0</v>
      </c>
      <c r="Q304" s="120"/>
      <c r="R304" s="120"/>
      <c r="S304" s="121"/>
    </row>
    <row r="305" spans="1:19" s="104" customFormat="1" ht="26" outlineLevel="1">
      <c r="A305" s="375"/>
      <c r="B305" s="231" t="s">
        <v>634</v>
      </c>
      <c r="C305" s="166" t="s">
        <v>281</v>
      </c>
      <c r="D305" s="159" t="s">
        <v>800</v>
      </c>
      <c r="E305" s="159" t="s">
        <v>287</v>
      </c>
      <c r="F305" s="160" t="s">
        <v>302</v>
      </c>
      <c r="G305" s="117"/>
      <c r="H305" s="117"/>
      <c r="I305" s="117"/>
      <c r="J305" s="117"/>
      <c r="K305" s="162" t="s">
        <v>84</v>
      </c>
      <c r="L305" s="159" t="s">
        <v>168</v>
      </c>
      <c r="M305" s="260"/>
      <c r="N305" s="260">
        <f t="shared" si="51"/>
        <v>0</v>
      </c>
      <c r="O305" s="260">
        <f t="shared" si="52"/>
        <v>0</v>
      </c>
      <c r="P305" s="260">
        <f t="shared" si="46"/>
        <v>0</v>
      </c>
      <c r="Q305" s="120"/>
      <c r="R305" s="120"/>
      <c r="S305" s="121"/>
    </row>
    <row r="306" spans="1:19" s="104" customFormat="1" outlineLevel="1">
      <c r="A306" s="375"/>
      <c r="B306" s="231" t="s">
        <v>635</v>
      </c>
      <c r="C306" s="165" t="s">
        <v>288</v>
      </c>
      <c r="D306" s="159" t="s">
        <v>800</v>
      </c>
      <c r="E306" s="163" t="s">
        <v>289</v>
      </c>
      <c r="F306" s="163" t="s">
        <v>303</v>
      </c>
      <c r="G306" s="117"/>
      <c r="H306" s="117"/>
      <c r="I306" s="117"/>
      <c r="J306" s="117"/>
      <c r="K306" s="163" t="s">
        <v>304</v>
      </c>
      <c r="L306" s="163">
        <v>10</v>
      </c>
      <c r="M306" s="260"/>
      <c r="N306" s="260">
        <f t="shared" si="51"/>
        <v>0</v>
      </c>
      <c r="O306" s="260">
        <f t="shared" si="52"/>
        <v>0</v>
      </c>
      <c r="P306" s="260">
        <f t="shared" si="46"/>
        <v>0</v>
      </c>
      <c r="Q306" s="120"/>
      <c r="R306" s="120"/>
      <c r="S306" s="121"/>
    </row>
    <row r="307" spans="1:19" s="104" customFormat="1" outlineLevel="1">
      <c r="A307" s="375"/>
      <c r="B307" s="231" t="s">
        <v>636</v>
      </c>
      <c r="C307" s="165" t="s">
        <v>290</v>
      </c>
      <c r="D307" s="159" t="s">
        <v>800</v>
      </c>
      <c r="E307" s="163" t="s">
        <v>291</v>
      </c>
      <c r="F307" s="163" t="s">
        <v>303</v>
      </c>
      <c r="G307" s="117"/>
      <c r="H307" s="117"/>
      <c r="I307" s="117"/>
      <c r="J307" s="117"/>
      <c r="K307" s="163" t="s">
        <v>304</v>
      </c>
      <c r="L307" s="163">
        <v>50</v>
      </c>
      <c r="M307" s="260"/>
      <c r="N307" s="260">
        <f t="shared" si="51"/>
        <v>0</v>
      </c>
      <c r="O307" s="260">
        <f t="shared" si="52"/>
        <v>0</v>
      </c>
      <c r="P307" s="260">
        <f t="shared" si="46"/>
        <v>0</v>
      </c>
      <c r="Q307" s="120"/>
      <c r="R307" s="120"/>
      <c r="S307" s="121"/>
    </row>
    <row r="308" spans="1:19" s="104" customFormat="1" outlineLevel="1">
      <c r="A308" s="375"/>
      <c r="B308" s="231" t="s">
        <v>637</v>
      </c>
      <c r="C308" s="165" t="s">
        <v>290</v>
      </c>
      <c r="D308" s="159" t="s">
        <v>800</v>
      </c>
      <c r="E308" s="163" t="s">
        <v>292</v>
      </c>
      <c r="F308" s="163" t="s">
        <v>303</v>
      </c>
      <c r="G308" s="117"/>
      <c r="H308" s="117"/>
      <c r="I308" s="117"/>
      <c r="J308" s="117"/>
      <c r="K308" s="163" t="s">
        <v>304</v>
      </c>
      <c r="L308" s="163">
        <v>50</v>
      </c>
      <c r="M308" s="260"/>
      <c r="N308" s="260">
        <f t="shared" si="51"/>
        <v>0</v>
      </c>
      <c r="O308" s="260">
        <f t="shared" si="52"/>
        <v>0</v>
      </c>
      <c r="P308" s="260">
        <f t="shared" si="46"/>
        <v>0</v>
      </c>
      <c r="Q308" s="120"/>
      <c r="R308" s="120"/>
      <c r="S308" s="121"/>
    </row>
    <row r="309" spans="1:19" s="104" customFormat="1" outlineLevel="1">
      <c r="A309" s="375"/>
      <c r="B309" s="231" t="s">
        <v>638</v>
      </c>
      <c r="C309" s="165" t="s">
        <v>290</v>
      </c>
      <c r="D309" s="159" t="s">
        <v>800</v>
      </c>
      <c r="E309" s="163" t="s">
        <v>293</v>
      </c>
      <c r="F309" s="163" t="s">
        <v>303</v>
      </c>
      <c r="G309" s="117"/>
      <c r="H309" s="117"/>
      <c r="I309" s="117"/>
      <c r="J309" s="117"/>
      <c r="K309" s="163" t="s">
        <v>304</v>
      </c>
      <c r="L309" s="163">
        <v>10</v>
      </c>
      <c r="M309" s="260"/>
      <c r="N309" s="260">
        <f t="shared" si="51"/>
        <v>0</v>
      </c>
      <c r="O309" s="260">
        <f t="shared" si="52"/>
        <v>0</v>
      </c>
      <c r="P309" s="260">
        <f t="shared" si="46"/>
        <v>0</v>
      </c>
      <c r="Q309" s="120"/>
      <c r="R309" s="120"/>
      <c r="S309" s="121"/>
    </row>
    <row r="310" spans="1:19" s="140" customFormat="1">
      <c r="A310" s="375"/>
      <c r="B310" s="133" t="s">
        <v>360</v>
      </c>
      <c r="C310" s="147" t="s">
        <v>315</v>
      </c>
      <c r="D310" s="154"/>
      <c r="E310" s="148" t="s">
        <v>239</v>
      </c>
      <c r="F310" s="152"/>
      <c r="G310" s="136"/>
      <c r="H310" s="136"/>
      <c r="I310" s="136"/>
      <c r="J310" s="136"/>
      <c r="K310" s="154" t="s">
        <v>160</v>
      </c>
      <c r="L310" s="154">
        <v>1</v>
      </c>
      <c r="M310" s="268"/>
      <c r="N310" s="268">
        <f>SUM(N311:N344)</f>
        <v>0</v>
      </c>
      <c r="O310" s="268">
        <f t="shared" si="52"/>
        <v>0</v>
      </c>
      <c r="P310" s="268">
        <f t="shared" si="46"/>
        <v>0</v>
      </c>
      <c r="Q310" s="138"/>
      <c r="R310" s="138"/>
      <c r="S310" s="139"/>
    </row>
    <row r="311" spans="1:19" s="104" customFormat="1" outlineLevel="1">
      <c r="A311" s="375"/>
      <c r="B311" s="231" t="s">
        <v>639</v>
      </c>
      <c r="C311" s="166" t="s">
        <v>250</v>
      </c>
      <c r="D311" s="159" t="s">
        <v>800</v>
      </c>
      <c r="E311" s="159" t="s">
        <v>251</v>
      </c>
      <c r="F311" s="160" t="s">
        <v>294</v>
      </c>
      <c r="G311" s="117"/>
      <c r="H311" s="117"/>
      <c r="I311" s="117"/>
      <c r="J311" s="117"/>
      <c r="K311" s="162" t="s">
        <v>57</v>
      </c>
      <c r="L311" s="159" t="s">
        <v>41</v>
      </c>
      <c r="M311" s="260"/>
      <c r="N311" s="260">
        <f t="shared" ref="N311:N313" si="53">L311*M311</f>
        <v>0</v>
      </c>
      <c r="O311" s="260">
        <f t="shared" si="52"/>
        <v>0</v>
      </c>
      <c r="P311" s="260">
        <f t="shared" si="46"/>
        <v>0</v>
      </c>
      <c r="Q311" s="120"/>
      <c r="R311" s="120"/>
      <c r="S311" s="121"/>
    </row>
    <row r="312" spans="1:19" s="104" customFormat="1" outlineLevel="1">
      <c r="A312" s="375"/>
      <c r="B312" s="231" t="s">
        <v>640</v>
      </c>
      <c r="C312" s="166" t="s">
        <v>252</v>
      </c>
      <c r="D312" s="159" t="s">
        <v>800</v>
      </c>
      <c r="E312" s="159" t="s">
        <v>253</v>
      </c>
      <c r="F312" s="160" t="s">
        <v>294</v>
      </c>
      <c r="G312" s="117"/>
      <c r="H312" s="117"/>
      <c r="I312" s="117"/>
      <c r="J312" s="117"/>
      <c r="K312" s="162" t="s">
        <v>57</v>
      </c>
      <c r="L312" s="159" t="s">
        <v>164</v>
      </c>
      <c r="M312" s="260"/>
      <c r="N312" s="260">
        <f t="shared" si="53"/>
        <v>0</v>
      </c>
      <c r="O312" s="260">
        <f t="shared" si="52"/>
        <v>0</v>
      </c>
      <c r="P312" s="260">
        <f t="shared" si="46"/>
        <v>0</v>
      </c>
      <c r="Q312" s="120"/>
      <c r="R312" s="120"/>
      <c r="S312" s="121"/>
    </row>
    <row r="313" spans="1:19" s="104" customFormat="1" outlineLevel="1">
      <c r="A313" s="375"/>
      <c r="B313" s="231" t="s">
        <v>641</v>
      </c>
      <c r="C313" s="166" t="s">
        <v>254</v>
      </c>
      <c r="D313" s="159" t="s">
        <v>800</v>
      </c>
      <c r="E313" s="159" t="s">
        <v>255</v>
      </c>
      <c r="F313" s="160" t="s">
        <v>294</v>
      </c>
      <c r="G313" s="117"/>
      <c r="H313" s="117"/>
      <c r="I313" s="117"/>
      <c r="J313" s="117"/>
      <c r="K313" s="162" t="s">
        <v>57</v>
      </c>
      <c r="L313" s="159" t="s">
        <v>163</v>
      </c>
      <c r="M313" s="260"/>
      <c r="N313" s="260">
        <f t="shared" si="53"/>
        <v>0</v>
      </c>
      <c r="O313" s="260">
        <f t="shared" si="52"/>
        <v>0</v>
      </c>
      <c r="P313" s="260">
        <f t="shared" si="46"/>
        <v>0</v>
      </c>
      <c r="Q313" s="120"/>
      <c r="R313" s="120"/>
      <c r="S313" s="121"/>
    </row>
    <row r="314" spans="1:19" s="104" customFormat="1" outlineLevel="1">
      <c r="A314" s="375"/>
      <c r="B314" s="231" t="s">
        <v>642</v>
      </c>
      <c r="C314" s="166" t="s">
        <v>256</v>
      </c>
      <c r="D314" s="159" t="s">
        <v>798</v>
      </c>
      <c r="E314" s="159"/>
      <c r="F314" s="160"/>
      <c r="G314" s="117"/>
      <c r="H314" s="117"/>
      <c r="I314" s="117"/>
      <c r="J314" s="117"/>
      <c r="K314" s="162" t="s">
        <v>78</v>
      </c>
      <c r="L314" s="159">
        <v>1</v>
      </c>
      <c r="M314" s="269"/>
      <c r="N314" s="269"/>
      <c r="O314" s="269">
        <f t="shared" si="52"/>
        <v>0</v>
      </c>
      <c r="P314" s="269">
        <f t="shared" si="46"/>
        <v>0</v>
      </c>
      <c r="Q314" s="120"/>
      <c r="R314" s="120"/>
      <c r="S314" s="121"/>
    </row>
    <row r="315" spans="1:19" s="104" customFormat="1" ht="26" outlineLevel="1">
      <c r="A315" s="375"/>
      <c r="B315" s="231" t="s">
        <v>643</v>
      </c>
      <c r="C315" s="158" t="s">
        <v>801</v>
      </c>
      <c r="D315" s="159" t="s">
        <v>798</v>
      </c>
      <c r="E315" s="159" t="s">
        <v>802</v>
      </c>
      <c r="F315" s="160" t="s">
        <v>295</v>
      </c>
      <c r="G315" s="117"/>
      <c r="H315" s="117"/>
      <c r="I315" s="117"/>
      <c r="J315" s="117"/>
      <c r="K315" s="162" t="s">
        <v>57</v>
      </c>
      <c r="L315" s="159">
        <v>1</v>
      </c>
      <c r="M315" s="260"/>
      <c r="N315" s="260">
        <f t="shared" ref="N315" si="54">L315*M315</f>
        <v>0</v>
      </c>
      <c r="O315" s="260">
        <f t="shared" si="52"/>
        <v>0</v>
      </c>
      <c r="P315" s="260">
        <f t="shared" si="46"/>
        <v>0</v>
      </c>
      <c r="Q315" s="120"/>
      <c r="R315" s="120"/>
      <c r="S315" s="121"/>
    </row>
    <row r="316" spans="1:19" s="104" customFormat="1" outlineLevel="1">
      <c r="A316" s="375"/>
      <c r="B316" s="231" t="s">
        <v>644</v>
      </c>
      <c r="C316" s="158" t="s">
        <v>171</v>
      </c>
      <c r="D316" s="159" t="s">
        <v>798</v>
      </c>
      <c r="E316" s="159" t="s">
        <v>170</v>
      </c>
      <c r="F316" s="160" t="s">
        <v>295</v>
      </c>
      <c r="G316" s="117"/>
      <c r="H316" s="117"/>
      <c r="I316" s="117"/>
      <c r="J316" s="117"/>
      <c r="K316" s="162" t="s">
        <v>57</v>
      </c>
      <c r="L316" s="159">
        <v>2</v>
      </c>
      <c r="M316" s="260"/>
      <c r="N316" s="260">
        <f>L316*M316</f>
        <v>0</v>
      </c>
      <c r="O316" s="260">
        <f t="shared" si="52"/>
        <v>0</v>
      </c>
      <c r="P316" s="260">
        <f t="shared" si="46"/>
        <v>0</v>
      </c>
      <c r="Q316" s="120"/>
      <c r="R316" s="120"/>
      <c r="S316" s="121"/>
    </row>
    <row r="317" spans="1:19" s="104" customFormat="1" outlineLevel="1">
      <c r="A317" s="375"/>
      <c r="B317" s="231" t="s">
        <v>645</v>
      </c>
      <c r="C317" s="158" t="s">
        <v>182</v>
      </c>
      <c r="D317" s="159" t="s">
        <v>798</v>
      </c>
      <c r="E317" s="159" t="s">
        <v>260</v>
      </c>
      <c r="F317" s="160" t="s">
        <v>295</v>
      </c>
      <c r="G317" s="117"/>
      <c r="H317" s="117"/>
      <c r="I317" s="117"/>
      <c r="J317" s="117"/>
      <c r="K317" s="162" t="s">
        <v>57</v>
      </c>
      <c r="L317" s="159">
        <v>2</v>
      </c>
      <c r="M317" s="260"/>
      <c r="N317" s="260">
        <f>L317*M317</f>
        <v>0</v>
      </c>
      <c r="O317" s="260">
        <f t="shared" si="52"/>
        <v>0</v>
      </c>
      <c r="P317" s="260">
        <f t="shared" si="46"/>
        <v>0</v>
      </c>
      <c r="Q317" s="120"/>
      <c r="R317" s="120"/>
      <c r="S317" s="121"/>
    </row>
    <row r="318" spans="1:19" s="104" customFormat="1" outlineLevel="1">
      <c r="A318" s="375"/>
      <c r="B318" s="231" t="s">
        <v>646</v>
      </c>
      <c r="C318" s="166" t="s">
        <v>261</v>
      </c>
      <c r="D318" s="159" t="s">
        <v>798</v>
      </c>
      <c r="E318" s="159"/>
      <c r="F318" s="160"/>
      <c r="G318" s="117"/>
      <c r="H318" s="117"/>
      <c r="I318" s="117"/>
      <c r="J318" s="117"/>
      <c r="K318" s="162" t="s">
        <v>78</v>
      </c>
      <c r="L318" s="159">
        <v>1</v>
      </c>
      <c r="M318" s="269"/>
      <c r="N318" s="269"/>
      <c r="O318" s="269">
        <f t="shared" si="52"/>
        <v>0</v>
      </c>
      <c r="P318" s="269">
        <f t="shared" si="46"/>
        <v>0</v>
      </c>
      <c r="Q318" s="120"/>
      <c r="R318" s="120"/>
      <c r="S318" s="121"/>
    </row>
    <row r="319" spans="1:19" s="104" customFormat="1" ht="26" outlineLevel="1">
      <c r="A319" s="375"/>
      <c r="B319" s="231" t="s">
        <v>647</v>
      </c>
      <c r="C319" s="158" t="s">
        <v>801</v>
      </c>
      <c r="D319" s="159" t="s">
        <v>798</v>
      </c>
      <c r="E319" s="159" t="s">
        <v>802</v>
      </c>
      <c r="F319" s="160" t="s">
        <v>295</v>
      </c>
      <c r="G319" s="117"/>
      <c r="H319" s="117"/>
      <c r="I319" s="117"/>
      <c r="J319" s="117"/>
      <c r="K319" s="162" t="s">
        <v>57</v>
      </c>
      <c r="L319" s="159">
        <v>1</v>
      </c>
      <c r="M319" s="260"/>
      <c r="N319" s="260">
        <f t="shared" ref="N319" si="55">L319*M319</f>
        <v>0</v>
      </c>
      <c r="O319" s="260">
        <f t="shared" si="52"/>
        <v>0</v>
      </c>
      <c r="P319" s="260">
        <f t="shared" ref="P319:P374" si="56">N319+O319</f>
        <v>0</v>
      </c>
      <c r="Q319" s="120"/>
      <c r="R319" s="120"/>
      <c r="S319" s="121"/>
    </row>
    <row r="320" spans="1:19" s="104" customFormat="1" outlineLevel="1">
      <c r="A320" s="375"/>
      <c r="B320" s="231" t="s">
        <v>648</v>
      </c>
      <c r="C320" s="158" t="s">
        <v>171</v>
      </c>
      <c r="D320" s="159" t="s">
        <v>798</v>
      </c>
      <c r="E320" s="159" t="s">
        <v>170</v>
      </c>
      <c r="F320" s="160" t="s">
        <v>295</v>
      </c>
      <c r="G320" s="117"/>
      <c r="H320" s="117"/>
      <c r="I320" s="117"/>
      <c r="J320" s="117"/>
      <c r="K320" s="162" t="s">
        <v>57</v>
      </c>
      <c r="L320" s="159">
        <v>2</v>
      </c>
      <c r="M320" s="260"/>
      <c r="N320" s="260">
        <f>L320*M320</f>
        <v>0</v>
      </c>
      <c r="O320" s="260">
        <f t="shared" si="52"/>
        <v>0</v>
      </c>
      <c r="P320" s="260">
        <f t="shared" si="56"/>
        <v>0</v>
      </c>
      <c r="Q320" s="120"/>
      <c r="R320" s="120"/>
      <c r="S320" s="121"/>
    </row>
    <row r="321" spans="1:19" s="104" customFormat="1" outlineLevel="1">
      <c r="A321" s="375"/>
      <c r="B321" s="231" t="s">
        <v>649</v>
      </c>
      <c r="C321" s="166" t="s">
        <v>262</v>
      </c>
      <c r="D321" s="159" t="s">
        <v>798</v>
      </c>
      <c r="E321" s="159"/>
      <c r="F321" s="160"/>
      <c r="G321" s="117"/>
      <c r="H321" s="117"/>
      <c r="I321" s="117"/>
      <c r="J321" s="117"/>
      <c r="K321" s="162" t="s">
        <v>78</v>
      </c>
      <c r="L321" s="159">
        <v>1</v>
      </c>
      <c r="M321" s="269"/>
      <c r="N321" s="269"/>
      <c r="O321" s="269">
        <f t="shared" si="52"/>
        <v>0</v>
      </c>
      <c r="P321" s="269">
        <f t="shared" si="56"/>
        <v>0</v>
      </c>
      <c r="Q321" s="120"/>
      <c r="R321" s="120"/>
      <c r="S321" s="121"/>
    </row>
    <row r="322" spans="1:19" s="104" customFormat="1" outlineLevel="1">
      <c r="A322" s="375"/>
      <c r="B322" s="231" t="s">
        <v>650</v>
      </c>
      <c r="C322" s="158" t="s">
        <v>263</v>
      </c>
      <c r="D322" s="159" t="s">
        <v>798</v>
      </c>
      <c r="E322" s="159" t="s">
        <v>180</v>
      </c>
      <c r="F322" s="160" t="s">
        <v>295</v>
      </c>
      <c r="G322" s="117"/>
      <c r="H322" s="117"/>
      <c r="I322" s="117"/>
      <c r="J322" s="117"/>
      <c r="K322" s="162" t="s">
        <v>57</v>
      </c>
      <c r="L322" s="159">
        <v>1</v>
      </c>
      <c r="M322" s="260"/>
      <c r="N322" s="260">
        <f t="shared" ref="N322:N324" si="57">L322*M322</f>
        <v>0</v>
      </c>
      <c r="O322" s="260">
        <f t="shared" si="52"/>
        <v>0</v>
      </c>
      <c r="P322" s="260">
        <f t="shared" si="56"/>
        <v>0</v>
      </c>
      <c r="Q322" s="120"/>
      <c r="R322" s="120"/>
      <c r="S322" s="121"/>
    </row>
    <row r="323" spans="1:19" s="104" customFormat="1" outlineLevel="1">
      <c r="A323" s="375"/>
      <c r="B323" s="231" t="s">
        <v>651</v>
      </c>
      <c r="C323" s="158" t="s">
        <v>264</v>
      </c>
      <c r="D323" s="159" t="s">
        <v>798</v>
      </c>
      <c r="E323" s="159" t="s">
        <v>174</v>
      </c>
      <c r="F323" s="160" t="s">
        <v>295</v>
      </c>
      <c r="G323" s="117"/>
      <c r="H323" s="117"/>
      <c r="I323" s="117"/>
      <c r="J323" s="117"/>
      <c r="K323" s="162" t="s">
        <v>57</v>
      </c>
      <c r="L323" s="159">
        <v>1</v>
      </c>
      <c r="M323" s="260"/>
      <c r="N323" s="260">
        <f t="shared" si="57"/>
        <v>0</v>
      </c>
      <c r="O323" s="260">
        <f t="shared" si="52"/>
        <v>0</v>
      </c>
      <c r="P323" s="260">
        <f t="shared" si="56"/>
        <v>0</v>
      </c>
      <c r="Q323" s="120"/>
      <c r="R323" s="120"/>
      <c r="S323" s="121"/>
    </row>
    <row r="324" spans="1:19" s="104" customFormat="1" outlineLevel="1">
      <c r="A324" s="375"/>
      <c r="B324" s="231" t="s">
        <v>652</v>
      </c>
      <c r="C324" s="158" t="s">
        <v>258</v>
      </c>
      <c r="D324" s="159" t="s">
        <v>798</v>
      </c>
      <c r="E324" s="159" t="s">
        <v>173</v>
      </c>
      <c r="F324" s="160" t="s">
        <v>295</v>
      </c>
      <c r="G324" s="117"/>
      <c r="H324" s="117"/>
      <c r="I324" s="117"/>
      <c r="J324" s="117"/>
      <c r="K324" s="162" t="s">
        <v>57</v>
      </c>
      <c r="L324" s="159">
        <v>2</v>
      </c>
      <c r="M324" s="260"/>
      <c r="N324" s="260">
        <f t="shared" si="57"/>
        <v>0</v>
      </c>
      <c r="O324" s="260">
        <f t="shared" si="52"/>
        <v>0</v>
      </c>
      <c r="P324" s="260">
        <f t="shared" si="56"/>
        <v>0</v>
      </c>
      <c r="Q324" s="120"/>
      <c r="R324" s="120"/>
      <c r="S324" s="121"/>
    </row>
    <row r="325" spans="1:19" s="104" customFormat="1" outlineLevel="1">
      <c r="A325" s="375"/>
      <c r="B325" s="231" t="s">
        <v>653</v>
      </c>
      <c r="C325" s="158" t="s">
        <v>171</v>
      </c>
      <c r="D325" s="159" t="s">
        <v>798</v>
      </c>
      <c r="E325" s="159" t="s">
        <v>170</v>
      </c>
      <c r="F325" s="160" t="s">
        <v>295</v>
      </c>
      <c r="G325" s="117"/>
      <c r="H325" s="117"/>
      <c r="I325" s="117"/>
      <c r="J325" s="117"/>
      <c r="K325" s="162" t="s">
        <v>57</v>
      </c>
      <c r="L325" s="159">
        <v>1</v>
      </c>
      <c r="M325" s="260"/>
      <c r="N325" s="260">
        <f>L325*M325</f>
        <v>0</v>
      </c>
      <c r="O325" s="260">
        <f t="shared" si="52"/>
        <v>0</v>
      </c>
      <c r="P325" s="260">
        <f t="shared" si="56"/>
        <v>0</v>
      </c>
      <c r="Q325" s="120"/>
      <c r="R325" s="120"/>
      <c r="S325" s="121"/>
    </row>
    <row r="326" spans="1:19" s="104" customFormat="1" ht="26" outlineLevel="1">
      <c r="A326" s="375"/>
      <c r="B326" s="231" t="s">
        <v>654</v>
      </c>
      <c r="C326" s="166" t="s">
        <v>265</v>
      </c>
      <c r="D326" s="159" t="s">
        <v>798</v>
      </c>
      <c r="E326" s="159" t="s">
        <v>266</v>
      </c>
      <c r="F326" s="163" t="s">
        <v>296</v>
      </c>
      <c r="G326" s="117"/>
      <c r="H326" s="117"/>
      <c r="I326" s="117"/>
      <c r="J326" s="117"/>
      <c r="K326" s="162" t="s">
        <v>57</v>
      </c>
      <c r="L326" s="159">
        <v>2</v>
      </c>
      <c r="M326" s="260"/>
      <c r="N326" s="260">
        <f>L326*M326</f>
        <v>0</v>
      </c>
      <c r="O326" s="260">
        <f t="shared" si="52"/>
        <v>0</v>
      </c>
      <c r="P326" s="260">
        <f t="shared" si="56"/>
        <v>0</v>
      </c>
      <c r="Q326" s="120"/>
      <c r="R326" s="120"/>
      <c r="S326" s="121"/>
    </row>
    <row r="327" spans="1:19" s="104" customFormat="1" ht="26" outlineLevel="1">
      <c r="A327" s="375"/>
      <c r="B327" s="231" t="s">
        <v>655</v>
      </c>
      <c r="C327" s="166" t="s">
        <v>796</v>
      </c>
      <c r="D327" s="159" t="s">
        <v>798</v>
      </c>
      <c r="E327" s="159" t="s">
        <v>797</v>
      </c>
      <c r="F327" s="160" t="s">
        <v>297</v>
      </c>
      <c r="G327" s="117"/>
      <c r="H327" s="117"/>
      <c r="I327" s="117"/>
      <c r="J327" s="117"/>
      <c r="K327" s="162" t="s">
        <v>57</v>
      </c>
      <c r="L327" s="159">
        <v>3</v>
      </c>
      <c r="M327" s="260"/>
      <c r="N327" s="260">
        <f>L327*M327</f>
        <v>0</v>
      </c>
      <c r="O327" s="260">
        <f t="shared" si="52"/>
        <v>0</v>
      </c>
      <c r="P327" s="260">
        <f t="shared" si="56"/>
        <v>0</v>
      </c>
      <c r="Q327" s="120"/>
      <c r="R327" s="120"/>
      <c r="S327" s="121"/>
    </row>
    <row r="328" spans="1:19" s="104" customFormat="1" ht="26" outlineLevel="1">
      <c r="A328" s="375"/>
      <c r="B328" s="231" t="s">
        <v>656</v>
      </c>
      <c r="C328" s="166" t="s">
        <v>267</v>
      </c>
      <c r="D328" s="159" t="s">
        <v>798</v>
      </c>
      <c r="E328" s="159" t="s">
        <v>268</v>
      </c>
      <c r="F328" s="160" t="s">
        <v>298</v>
      </c>
      <c r="G328" s="117"/>
      <c r="H328" s="117"/>
      <c r="I328" s="117"/>
      <c r="J328" s="117"/>
      <c r="K328" s="162" t="s">
        <v>57</v>
      </c>
      <c r="L328" s="159" t="s">
        <v>163</v>
      </c>
      <c r="M328" s="260"/>
      <c r="N328" s="260">
        <f t="shared" ref="N328:N344" si="58">L328*M328</f>
        <v>0</v>
      </c>
      <c r="O328" s="260">
        <f t="shared" si="52"/>
        <v>0</v>
      </c>
      <c r="P328" s="260">
        <f t="shared" si="56"/>
        <v>0</v>
      </c>
      <c r="Q328" s="120"/>
      <c r="R328" s="120"/>
      <c r="S328" s="121"/>
    </row>
    <row r="329" spans="1:19" s="104" customFormat="1" ht="26" outlineLevel="1">
      <c r="A329" s="375"/>
      <c r="B329" s="231" t="s">
        <v>657</v>
      </c>
      <c r="C329" s="166" t="s">
        <v>269</v>
      </c>
      <c r="D329" s="159" t="s">
        <v>798</v>
      </c>
      <c r="E329" s="159" t="s">
        <v>270</v>
      </c>
      <c r="F329" s="160" t="s">
        <v>298</v>
      </c>
      <c r="G329" s="117"/>
      <c r="H329" s="117"/>
      <c r="I329" s="117"/>
      <c r="J329" s="117"/>
      <c r="K329" s="162" t="s">
        <v>57</v>
      </c>
      <c r="L329" s="159" t="s">
        <v>163</v>
      </c>
      <c r="M329" s="260"/>
      <c r="N329" s="260">
        <f t="shared" si="58"/>
        <v>0</v>
      </c>
      <c r="O329" s="260">
        <f t="shared" si="52"/>
        <v>0</v>
      </c>
      <c r="P329" s="260">
        <f t="shared" si="56"/>
        <v>0</v>
      </c>
      <c r="Q329" s="120"/>
      <c r="R329" s="120"/>
      <c r="S329" s="121"/>
    </row>
    <row r="330" spans="1:19" s="104" customFormat="1" outlineLevel="1">
      <c r="A330" s="375"/>
      <c r="B330" s="231" t="s">
        <v>658</v>
      </c>
      <c r="C330" s="166" t="s">
        <v>271</v>
      </c>
      <c r="D330" s="159" t="s">
        <v>798</v>
      </c>
      <c r="E330" s="159" t="s">
        <v>272</v>
      </c>
      <c r="F330" s="160" t="s">
        <v>299</v>
      </c>
      <c r="G330" s="117"/>
      <c r="H330" s="117"/>
      <c r="I330" s="117"/>
      <c r="J330" s="117"/>
      <c r="K330" s="162" t="s">
        <v>57</v>
      </c>
      <c r="L330" s="159" t="s">
        <v>181</v>
      </c>
      <c r="M330" s="260"/>
      <c r="N330" s="260">
        <f t="shared" si="58"/>
        <v>0</v>
      </c>
      <c r="O330" s="260">
        <f t="shared" si="52"/>
        <v>0</v>
      </c>
      <c r="P330" s="260">
        <f t="shared" si="56"/>
        <v>0</v>
      </c>
      <c r="Q330" s="120"/>
      <c r="R330" s="120"/>
      <c r="S330" s="121"/>
    </row>
    <row r="331" spans="1:19" s="104" customFormat="1" outlineLevel="1">
      <c r="A331" s="375"/>
      <c r="B331" s="231" t="s">
        <v>659</v>
      </c>
      <c r="C331" s="166" t="s">
        <v>273</v>
      </c>
      <c r="D331" s="159" t="s">
        <v>800</v>
      </c>
      <c r="E331" s="159" t="s">
        <v>274</v>
      </c>
      <c r="F331" s="160" t="s">
        <v>300</v>
      </c>
      <c r="G331" s="117"/>
      <c r="H331" s="117"/>
      <c r="I331" s="117"/>
      <c r="J331" s="117"/>
      <c r="K331" s="162" t="s">
        <v>57</v>
      </c>
      <c r="L331" s="159" t="s">
        <v>175</v>
      </c>
      <c r="M331" s="260"/>
      <c r="N331" s="260">
        <f t="shared" si="58"/>
        <v>0</v>
      </c>
      <c r="O331" s="260">
        <f t="shared" si="52"/>
        <v>0</v>
      </c>
      <c r="P331" s="260">
        <f t="shared" si="56"/>
        <v>0</v>
      </c>
      <c r="Q331" s="120"/>
      <c r="R331" s="120"/>
      <c r="S331" s="121"/>
    </row>
    <row r="332" spans="1:19" s="104" customFormat="1" outlineLevel="1">
      <c r="A332" s="375"/>
      <c r="B332" s="231" t="s">
        <v>660</v>
      </c>
      <c r="C332" s="166" t="s">
        <v>275</v>
      </c>
      <c r="D332" s="159" t="s">
        <v>800</v>
      </c>
      <c r="E332" s="159" t="s">
        <v>276</v>
      </c>
      <c r="F332" s="160" t="s">
        <v>301</v>
      </c>
      <c r="G332" s="117"/>
      <c r="H332" s="117"/>
      <c r="I332" s="117"/>
      <c r="J332" s="117"/>
      <c r="K332" s="162" t="s">
        <v>57</v>
      </c>
      <c r="L332" s="159">
        <v>5</v>
      </c>
      <c r="M332" s="260"/>
      <c r="N332" s="260">
        <f t="shared" si="58"/>
        <v>0</v>
      </c>
      <c r="O332" s="260">
        <f t="shared" si="52"/>
        <v>0</v>
      </c>
      <c r="P332" s="260">
        <f t="shared" si="56"/>
        <v>0</v>
      </c>
      <c r="Q332" s="120"/>
      <c r="R332" s="120"/>
      <c r="S332" s="121"/>
    </row>
    <row r="333" spans="1:19" s="104" customFormat="1" outlineLevel="1">
      <c r="A333" s="375"/>
      <c r="B333" s="231" t="s">
        <v>661</v>
      </c>
      <c r="C333" s="166" t="s">
        <v>277</v>
      </c>
      <c r="D333" s="159" t="s">
        <v>800</v>
      </c>
      <c r="E333" s="159" t="s">
        <v>278</v>
      </c>
      <c r="F333" s="160" t="s">
        <v>301</v>
      </c>
      <c r="G333" s="117"/>
      <c r="H333" s="117"/>
      <c r="I333" s="117"/>
      <c r="J333" s="117"/>
      <c r="K333" s="162" t="s">
        <v>57</v>
      </c>
      <c r="L333" s="159">
        <v>2</v>
      </c>
      <c r="M333" s="260"/>
      <c r="N333" s="260">
        <f t="shared" si="58"/>
        <v>0</v>
      </c>
      <c r="O333" s="260">
        <f t="shared" si="52"/>
        <v>0</v>
      </c>
      <c r="P333" s="260">
        <f t="shared" si="56"/>
        <v>0</v>
      </c>
      <c r="Q333" s="120"/>
      <c r="R333" s="120"/>
      <c r="S333" s="121"/>
    </row>
    <row r="334" spans="1:19" s="104" customFormat="1" ht="26" outlineLevel="1">
      <c r="A334" s="375"/>
      <c r="B334" s="231" t="s">
        <v>662</v>
      </c>
      <c r="C334" s="166" t="s">
        <v>279</v>
      </c>
      <c r="D334" s="159" t="s">
        <v>800</v>
      </c>
      <c r="E334" s="159" t="s">
        <v>280</v>
      </c>
      <c r="F334" s="160" t="s">
        <v>301</v>
      </c>
      <c r="G334" s="117"/>
      <c r="H334" s="117"/>
      <c r="I334" s="117"/>
      <c r="J334" s="117"/>
      <c r="K334" s="162" t="s">
        <v>57</v>
      </c>
      <c r="L334" s="159">
        <v>41</v>
      </c>
      <c r="M334" s="260"/>
      <c r="N334" s="260">
        <f t="shared" si="58"/>
        <v>0</v>
      </c>
      <c r="O334" s="260">
        <f t="shared" si="52"/>
        <v>0</v>
      </c>
      <c r="P334" s="260">
        <f t="shared" si="56"/>
        <v>0</v>
      </c>
      <c r="Q334" s="120"/>
      <c r="R334" s="120"/>
      <c r="S334" s="121"/>
    </row>
    <row r="335" spans="1:19" s="104" customFormat="1" outlineLevel="1">
      <c r="A335" s="375"/>
      <c r="B335" s="231" t="s">
        <v>663</v>
      </c>
      <c r="C335" s="166" t="s">
        <v>281</v>
      </c>
      <c r="D335" s="159" t="s">
        <v>800</v>
      </c>
      <c r="E335" s="159" t="s">
        <v>282</v>
      </c>
      <c r="F335" s="160" t="s">
        <v>302</v>
      </c>
      <c r="G335" s="117"/>
      <c r="H335" s="117"/>
      <c r="I335" s="117"/>
      <c r="J335" s="117"/>
      <c r="K335" s="162" t="s">
        <v>84</v>
      </c>
      <c r="L335" s="159" t="s">
        <v>178</v>
      </c>
      <c r="M335" s="260"/>
      <c r="N335" s="260">
        <f t="shared" si="58"/>
        <v>0</v>
      </c>
      <c r="O335" s="260">
        <f t="shared" si="52"/>
        <v>0</v>
      </c>
      <c r="P335" s="260">
        <f t="shared" si="56"/>
        <v>0</v>
      </c>
      <c r="Q335" s="120"/>
      <c r="R335" s="120"/>
      <c r="S335" s="121"/>
    </row>
    <row r="336" spans="1:19" s="104" customFormat="1" outlineLevel="1">
      <c r="A336" s="375"/>
      <c r="B336" s="231" t="s">
        <v>664</v>
      </c>
      <c r="C336" s="166" t="s">
        <v>281</v>
      </c>
      <c r="D336" s="159" t="s">
        <v>800</v>
      </c>
      <c r="E336" s="159" t="s">
        <v>283</v>
      </c>
      <c r="F336" s="160" t="s">
        <v>302</v>
      </c>
      <c r="G336" s="117"/>
      <c r="H336" s="117"/>
      <c r="I336" s="117"/>
      <c r="J336" s="117"/>
      <c r="K336" s="162" t="s">
        <v>84</v>
      </c>
      <c r="L336" s="159" t="s">
        <v>178</v>
      </c>
      <c r="M336" s="260"/>
      <c r="N336" s="260">
        <f t="shared" si="58"/>
        <v>0</v>
      </c>
      <c r="O336" s="260">
        <f t="shared" si="52"/>
        <v>0</v>
      </c>
      <c r="P336" s="260">
        <f t="shared" si="56"/>
        <v>0</v>
      </c>
      <c r="Q336" s="120"/>
      <c r="R336" s="120"/>
      <c r="S336" s="121"/>
    </row>
    <row r="337" spans="1:19" s="104" customFormat="1" outlineLevel="1">
      <c r="A337" s="375"/>
      <c r="B337" s="231" t="s">
        <v>665</v>
      </c>
      <c r="C337" s="166" t="s">
        <v>281</v>
      </c>
      <c r="D337" s="159" t="s">
        <v>800</v>
      </c>
      <c r="E337" s="159" t="s">
        <v>284</v>
      </c>
      <c r="F337" s="160" t="s">
        <v>302</v>
      </c>
      <c r="G337" s="117"/>
      <c r="H337" s="117"/>
      <c r="I337" s="117"/>
      <c r="J337" s="117"/>
      <c r="K337" s="162" t="s">
        <v>84</v>
      </c>
      <c r="L337" s="159" t="s">
        <v>178</v>
      </c>
      <c r="M337" s="260"/>
      <c r="N337" s="260">
        <f t="shared" si="58"/>
        <v>0</v>
      </c>
      <c r="O337" s="260">
        <f t="shared" si="52"/>
        <v>0</v>
      </c>
      <c r="P337" s="260">
        <f t="shared" si="56"/>
        <v>0</v>
      </c>
      <c r="Q337" s="120"/>
      <c r="R337" s="120"/>
      <c r="S337" s="121"/>
    </row>
    <row r="338" spans="1:19" s="104" customFormat="1" outlineLevel="1">
      <c r="A338" s="375"/>
      <c r="B338" s="231" t="s">
        <v>666</v>
      </c>
      <c r="C338" s="166" t="s">
        <v>281</v>
      </c>
      <c r="D338" s="159" t="s">
        <v>800</v>
      </c>
      <c r="E338" s="159" t="s">
        <v>285</v>
      </c>
      <c r="F338" s="160" t="s">
        <v>302</v>
      </c>
      <c r="G338" s="117"/>
      <c r="H338" s="117"/>
      <c r="I338" s="117"/>
      <c r="J338" s="117"/>
      <c r="K338" s="162" t="s">
        <v>84</v>
      </c>
      <c r="L338" s="159" t="s">
        <v>178</v>
      </c>
      <c r="M338" s="260"/>
      <c r="N338" s="260">
        <f t="shared" si="58"/>
        <v>0</v>
      </c>
      <c r="O338" s="260">
        <f t="shared" si="52"/>
        <v>0</v>
      </c>
      <c r="P338" s="260">
        <f t="shared" si="56"/>
        <v>0</v>
      </c>
      <c r="Q338" s="120"/>
      <c r="R338" s="120"/>
      <c r="S338" s="121"/>
    </row>
    <row r="339" spans="1:19" s="104" customFormat="1" ht="26" outlineLevel="1">
      <c r="A339" s="375"/>
      <c r="B339" s="231" t="s">
        <v>667</v>
      </c>
      <c r="C339" s="166" t="s">
        <v>281</v>
      </c>
      <c r="D339" s="159" t="s">
        <v>800</v>
      </c>
      <c r="E339" s="159" t="s">
        <v>286</v>
      </c>
      <c r="F339" s="160" t="s">
        <v>302</v>
      </c>
      <c r="G339" s="117"/>
      <c r="H339" s="117"/>
      <c r="I339" s="117"/>
      <c r="J339" s="117"/>
      <c r="K339" s="162" t="s">
        <v>84</v>
      </c>
      <c r="L339" s="159" t="s">
        <v>176</v>
      </c>
      <c r="M339" s="260"/>
      <c r="N339" s="260">
        <f t="shared" si="58"/>
        <v>0</v>
      </c>
      <c r="O339" s="260">
        <f t="shared" si="52"/>
        <v>0</v>
      </c>
      <c r="P339" s="260">
        <f t="shared" si="56"/>
        <v>0</v>
      </c>
      <c r="Q339" s="120"/>
      <c r="R339" s="120"/>
      <c r="S339" s="121"/>
    </row>
    <row r="340" spans="1:19" s="104" customFormat="1" ht="26" outlineLevel="1">
      <c r="A340" s="375"/>
      <c r="B340" s="231" t="s">
        <v>668</v>
      </c>
      <c r="C340" s="166" t="s">
        <v>281</v>
      </c>
      <c r="D340" s="159" t="s">
        <v>800</v>
      </c>
      <c r="E340" s="159" t="s">
        <v>287</v>
      </c>
      <c r="F340" s="160" t="s">
        <v>302</v>
      </c>
      <c r="G340" s="117"/>
      <c r="H340" s="117"/>
      <c r="I340" s="117"/>
      <c r="J340" s="117"/>
      <c r="K340" s="162" t="s">
        <v>84</v>
      </c>
      <c r="L340" s="159" t="s">
        <v>168</v>
      </c>
      <c r="M340" s="260"/>
      <c r="N340" s="260">
        <f t="shared" si="58"/>
        <v>0</v>
      </c>
      <c r="O340" s="260">
        <f t="shared" si="52"/>
        <v>0</v>
      </c>
      <c r="P340" s="260">
        <f t="shared" si="56"/>
        <v>0</v>
      </c>
      <c r="Q340" s="120"/>
      <c r="R340" s="120"/>
      <c r="S340" s="121"/>
    </row>
    <row r="341" spans="1:19" s="104" customFormat="1" outlineLevel="1">
      <c r="A341" s="375"/>
      <c r="B341" s="231" t="s">
        <v>669</v>
      </c>
      <c r="C341" s="165" t="s">
        <v>288</v>
      </c>
      <c r="D341" s="159" t="s">
        <v>800</v>
      </c>
      <c r="E341" s="163" t="s">
        <v>289</v>
      </c>
      <c r="F341" s="163" t="s">
        <v>303</v>
      </c>
      <c r="G341" s="117"/>
      <c r="H341" s="117"/>
      <c r="I341" s="117"/>
      <c r="J341" s="117"/>
      <c r="K341" s="163" t="s">
        <v>304</v>
      </c>
      <c r="L341" s="163">
        <v>10</v>
      </c>
      <c r="M341" s="260"/>
      <c r="N341" s="260">
        <f t="shared" si="58"/>
        <v>0</v>
      </c>
      <c r="O341" s="260">
        <f t="shared" si="52"/>
        <v>0</v>
      </c>
      <c r="P341" s="260">
        <f t="shared" si="56"/>
        <v>0</v>
      </c>
      <c r="Q341" s="120"/>
      <c r="R341" s="120"/>
      <c r="S341" s="121"/>
    </row>
    <row r="342" spans="1:19" s="104" customFormat="1" outlineLevel="1">
      <c r="A342" s="375"/>
      <c r="B342" s="231" t="s">
        <v>670</v>
      </c>
      <c r="C342" s="165" t="s">
        <v>290</v>
      </c>
      <c r="D342" s="159" t="s">
        <v>800</v>
      </c>
      <c r="E342" s="163" t="s">
        <v>291</v>
      </c>
      <c r="F342" s="163" t="s">
        <v>303</v>
      </c>
      <c r="G342" s="117"/>
      <c r="H342" s="117"/>
      <c r="I342" s="117"/>
      <c r="J342" s="117"/>
      <c r="K342" s="163" t="s">
        <v>304</v>
      </c>
      <c r="L342" s="163">
        <v>50</v>
      </c>
      <c r="M342" s="260"/>
      <c r="N342" s="260">
        <f t="shared" si="58"/>
        <v>0</v>
      </c>
      <c r="O342" s="260">
        <f t="shared" si="52"/>
        <v>0</v>
      </c>
      <c r="P342" s="260">
        <f t="shared" si="56"/>
        <v>0</v>
      </c>
      <c r="Q342" s="120"/>
      <c r="R342" s="120"/>
      <c r="S342" s="121"/>
    </row>
    <row r="343" spans="1:19" s="104" customFormat="1" outlineLevel="1">
      <c r="A343" s="375"/>
      <c r="B343" s="231" t="s">
        <v>671</v>
      </c>
      <c r="C343" s="165" t="s">
        <v>290</v>
      </c>
      <c r="D343" s="159" t="s">
        <v>800</v>
      </c>
      <c r="E343" s="163" t="s">
        <v>292</v>
      </c>
      <c r="F343" s="163" t="s">
        <v>303</v>
      </c>
      <c r="G343" s="117"/>
      <c r="H343" s="117"/>
      <c r="I343" s="117"/>
      <c r="J343" s="117"/>
      <c r="K343" s="163" t="s">
        <v>304</v>
      </c>
      <c r="L343" s="163">
        <v>50</v>
      </c>
      <c r="M343" s="260"/>
      <c r="N343" s="260">
        <f t="shared" si="58"/>
        <v>0</v>
      </c>
      <c r="O343" s="260">
        <f t="shared" si="52"/>
        <v>0</v>
      </c>
      <c r="P343" s="260">
        <f t="shared" si="56"/>
        <v>0</v>
      </c>
      <c r="Q343" s="120"/>
      <c r="R343" s="120"/>
      <c r="S343" s="121"/>
    </row>
    <row r="344" spans="1:19" s="104" customFormat="1" outlineLevel="1">
      <c r="A344" s="375"/>
      <c r="B344" s="231" t="s">
        <v>672</v>
      </c>
      <c r="C344" s="165" t="s">
        <v>290</v>
      </c>
      <c r="D344" s="159" t="s">
        <v>800</v>
      </c>
      <c r="E344" s="163" t="s">
        <v>293</v>
      </c>
      <c r="F344" s="163" t="s">
        <v>303</v>
      </c>
      <c r="G344" s="117"/>
      <c r="H344" s="117"/>
      <c r="I344" s="117"/>
      <c r="J344" s="117"/>
      <c r="K344" s="163" t="s">
        <v>304</v>
      </c>
      <c r="L344" s="163">
        <v>10</v>
      </c>
      <c r="M344" s="260"/>
      <c r="N344" s="260">
        <f t="shared" si="58"/>
        <v>0</v>
      </c>
      <c r="O344" s="260">
        <f t="shared" si="52"/>
        <v>0</v>
      </c>
      <c r="P344" s="260">
        <f t="shared" si="56"/>
        <v>0</v>
      </c>
      <c r="Q344" s="120"/>
      <c r="R344" s="120"/>
      <c r="S344" s="121"/>
    </row>
    <row r="345" spans="1:19" s="140" customFormat="1">
      <c r="A345" s="375"/>
      <c r="B345" s="133" t="s">
        <v>361</v>
      </c>
      <c r="C345" s="147" t="s">
        <v>319</v>
      </c>
      <c r="D345" s="154"/>
      <c r="E345" s="148" t="s">
        <v>240</v>
      </c>
      <c r="F345" s="152"/>
      <c r="G345" s="136"/>
      <c r="H345" s="136"/>
      <c r="I345" s="136"/>
      <c r="J345" s="136"/>
      <c r="K345" s="154" t="s">
        <v>160</v>
      </c>
      <c r="L345" s="154">
        <v>1</v>
      </c>
      <c r="M345" s="268"/>
      <c r="N345" s="268">
        <f>SUM(N346:N369)</f>
        <v>0</v>
      </c>
      <c r="O345" s="268">
        <f t="shared" si="52"/>
        <v>0</v>
      </c>
      <c r="P345" s="268">
        <f t="shared" si="56"/>
        <v>0</v>
      </c>
      <c r="Q345" s="138"/>
      <c r="R345" s="138"/>
      <c r="S345" s="139"/>
    </row>
    <row r="346" spans="1:19" s="104" customFormat="1" outlineLevel="1">
      <c r="A346" s="375"/>
      <c r="B346" s="231" t="s">
        <v>673</v>
      </c>
      <c r="C346" s="166" t="s">
        <v>254</v>
      </c>
      <c r="D346" s="159" t="s">
        <v>800</v>
      </c>
      <c r="E346" s="159" t="s">
        <v>255</v>
      </c>
      <c r="F346" s="160" t="s">
        <v>294</v>
      </c>
      <c r="G346" s="117"/>
      <c r="H346" s="117"/>
      <c r="I346" s="117"/>
      <c r="J346" s="117"/>
      <c r="K346" s="162" t="s">
        <v>57</v>
      </c>
      <c r="L346" s="159" t="s">
        <v>162</v>
      </c>
      <c r="M346" s="260"/>
      <c r="N346" s="260">
        <f>L346*M346</f>
        <v>0</v>
      </c>
      <c r="O346" s="260">
        <f t="shared" si="52"/>
        <v>0</v>
      </c>
      <c r="P346" s="260">
        <f t="shared" si="56"/>
        <v>0</v>
      </c>
      <c r="Q346" s="120"/>
      <c r="R346" s="120"/>
      <c r="S346" s="121"/>
    </row>
    <row r="347" spans="1:19" s="104" customFormat="1" outlineLevel="1">
      <c r="A347" s="375"/>
      <c r="B347" s="231" t="s">
        <v>674</v>
      </c>
      <c r="C347" s="166" t="s">
        <v>256</v>
      </c>
      <c r="D347" s="159" t="s">
        <v>798</v>
      </c>
      <c r="E347" s="159"/>
      <c r="F347" s="160"/>
      <c r="G347" s="117"/>
      <c r="H347" s="117"/>
      <c r="I347" s="117"/>
      <c r="J347" s="117"/>
      <c r="K347" s="162" t="s">
        <v>78</v>
      </c>
      <c r="L347" s="159">
        <v>1</v>
      </c>
      <c r="M347" s="269"/>
      <c r="N347" s="269"/>
      <c r="O347" s="269">
        <f t="shared" si="52"/>
        <v>0</v>
      </c>
      <c r="P347" s="269">
        <f t="shared" si="56"/>
        <v>0</v>
      </c>
      <c r="Q347" s="120"/>
      <c r="R347" s="120"/>
      <c r="S347" s="121"/>
    </row>
    <row r="348" spans="1:19" s="104" customFormat="1" ht="26" outlineLevel="1">
      <c r="A348" s="375"/>
      <c r="B348" s="231" t="s">
        <v>675</v>
      </c>
      <c r="C348" s="158" t="s">
        <v>801</v>
      </c>
      <c r="D348" s="159" t="s">
        <v>798</v>
      </c>
      <c r="E348" s="159" t="s">
        <v>802</v>
      </c>
      <c r="F348" s="160" t="s">
        <v>295</v>
      </c>
      <c r="G348" s="117"/>
      <c r="H348" s="117"/>
      <c r="I348" s="117"/>
      <c r="J348" s="117"/>
      <c r="K348" s="162" t="s">
        <v>57</v>
      </c>
      <c r="L348" s="159">
        <v>1</v>
      </c>
      <c r="M348" s="260"/>
      <c r="N348" s="260">
        <f t="shared" ref="N348" si="59">L348*M348</f>
        <v>0</v>
      </c>
      <c r="O348" s="260">
        <f t="shared" si="52"/>
        <v>0</v>
      </c>
      <c r="P348" s="260">
        <f t="shared" si="56"/>
        <v>0</v>
      </c>
      <c r="Q348" s="120"/>
      <c r="R348" s="120"/>
      <c r="S348" s="121"/>
    </row>
    <row r="349" spans="1:19" s="104" customFormat="1" outlineLevel="1">
      <c r="A349" s="375"/>
      <c r="B349" s="231" t="s">
        <v>676</v>
      </c>
      <c r="C349" s="158" t="s">
        <v>171</v>
      </c>
      <c r="D349" s="159" t="s">
        <v>798</v>
      </c>
      <c r="E349" s="159" t="s">
        <v>170</v>
      </c>
      <c r="F349" s="160" t="s">
        <v>295</v>
      </c>
      <c r="G349" s="117"/>
      <c r="H349" s="117"/>
      <c r="I349" s="117"/>
      <c r="J349" s="117"/>
      <c r="K349" s="162" t="s">
        <v>57</v>
      </c>
      <c r="L349" s="159">
        <v>2</v>
      </c>
      <c r="M349" s="260"/>
      <c r="N349" s="260">
        <f>L349*M349</f>
        <v>0</v>
      </c>
      <c r="O349" s="260">
        <f t="shared" si="52"/>
        <v>0</v>
      </c>
      <c r="P349" s="260">
        <f t="shared" si="56"/>
        <v>0</v>
      </c>
      <c r="Q349" s="120"/>
      <c r="R349" s="120"/>
      <c r="S349" s="121"/>
    </row>
    <row r="350" spans="1:19" s="104" customFormat="1" outlineLevel="1">
      <c r="A350" s="375"/>
      <c r="B350" s="231" t="s">
        <v>677</v>
      </c>
      <c r="C350" s="158" t="s">
        <v>182</v>
      </c>
      <c r="D350" s="159" t="s">
        <v>798</v>
      </c>
      <c r="E350" s="159" t="s">
        <v>260</v>
      </c>
      <c r="F350" s="160" t="s">
        <v>295</v>
      </c>
      <c r="G350" s="117"/>
      <c r="H350" s="117"/>
      <c r="I350" s="117"/>
      <c r="J350" s="117"/>
      <c r="K350" s="162" t="s">
        <v>57</v>
      </c>
      <c r="L350" s="159">
        <v>1</v>
      </c>
      <c r="M350" s="260"/>
      <c r="N350" s="260">
        <f>L350*M350</f>
        <v>0</v>
      </c>
      <c r="O350" s="260">
        <f t="shared" si="52"/>
        <v>0</v>
      </c>
      <c r="P350" s="260">
        <f t="shared" si="56"/>
        <v>0</v>
      </c>
      <c r="Q350" s="120"/>
      <c r="R350" s="120"/>
      <c r="S350" s="121"/>
    </row>
    <row r="351" spans="1:19" s="104" customFormat="1" outlineLevel="1">
      <c r="A351" s="375"/>
      <c r="B351" s="231" t="s">
        <v>678</v>
      </c>
      <c r="C351" s="166" t="s">
        <v>261</v>
      </c>
      <c r="D351" s="159" t="s">
        <v>798</v>
      </c>
      <c r="E351" s="159"/>
      <c r="F351" s="160"/>
      <c r="G351" s="117"/>
      <c r="H351" s="117"/>
      <c r="I351" s="117"/>
      <c r="J351" s="117"/>
      <c r="K351" s="162" t="s">
        <v>78</v>
      </c>
      <c r="L351" s="159">
        <v>1</v>
      </c>
      <c r="M351" s="269"/>
      <c r="N351" s="269"/>
      <c r="O351" s="269">
        <f t="shared" si="52"/>
        <v>0</v>
      </c>
      <c r="P351" s="269">
        <f t="shared" si="56"/>
        <v>0</v>
      </c>
      <c r="Q351" s="120"/>
      <c r="R351" s="120"/>
      <c r="S351" s="121"/>
    </row>
    <row r="352" spans="1:19" s="104" customFormat="1" ht="26" outlineLevel="1">
      <c r="A352" s="375"/>
      <c r="B352" s="231" t="s">
        <v>679</v>
      </c>
      <c r="C352" s="158" t="s">
        <v>801</v>
      </c>
      <c r="D352" s="159" t="s">
        <v>798</v>
      </c>
      <c r="E352" s="159" t="s">
        <v>802</v>
      </c>
      <c r="F352" s="160" t="s">
        <v>295</v>
      </c>
      <c r="G352" s="117"/>
      <c r="H352" s="117"/>
      <c r="I352" s="117"/>
      <c r="J352" s="117"/>
      <c r="K352" s="162" t="s">
        <v>57</v>
      </c>
      <c r="L352" s="159">
        <v>1</v>
      </c>
      <c r="M352" s="260"/>
      <c r="N352" s="260">
        <f t="shared" ref="N352" si="60">L352*M352</f>
        <v>0</v>
      </c>
      <c r="O352" s="260">
        <f t="shared" si="52"/>
        <v>0</v>
      </c>
      <c r="P352" s="260">
        <f t="shared" si="56"/>
        <v>0</v>
      </c>
      <c r="Q352" s="120"/>
      <c r="R352" s="120"/>
      <c r="S352" s="121"/>
    </row>
    <row r="353" spans="1:19" s="104" customFormat="1" outlineLevel="1">
      <c r="A353" s="375"/>
      <c r="B353" s="231" t="s">
        <v>680</v>
      </c>
      <c r="C353" s="158" t="s">
        <v>171</v>
      </c>
      <c r="D353" s="159" t="s">
        <v>798</v>
      </c>
      <c r="E353" s="159" t="s">
        <v>170</v>
      </c>
      <c r="F353" s="160" t="s">
        <v>295</v>
      </c>
      <c r="G353" s="117"/>
      <c r="H353" s="117"/>
      <c r="I353" s="117"/>
      <c r="J353" s="117"/>
      <c r="K353" s="162" t="s">
        <v>57</v>
      </c>
      <c r="L353" s="159">
        <v>2</v>
      </c>
      <c r="M353" s="260"/>
      <c r="N353" s="260">
        <f>L353*M353</f>
        <v>0</v>
      </c>
      <c r="O353" s="260">
        <f t="shared" ref="O353:O405" si="61">N353*0.22</f>
        <v>0</v>
      </c>
      <c r="P353" s="260">
        <f t="shared" si="56"/>
        <v>0</v>
      </c>
      <c r="Q353" s="120"/>
      <c r="R353" s="120"/>
      <c r="S353" s="121"/>
    </row>
    <row r="354" spans="1:19" s="104" customFormat="1" outlineLevel="1">
      <c r="A354" s="375"/>
      <c r="B354" s="231" t="s">
        <v>681</v>
      </c>
      <c r="C354" s="158" t="s">
        <v>182</v>
      </c>
      <c r="D354" s="159" t="s">
        <v>798</v>
      </c>
      <c r="E354" s="159" t="s">
        <v>260</v>
      </c>
      <c r="F354" s="160" t="s">
        <v>295</v>
      </c>
      <c r="G354" s="117"/>
      <c r="H354" s="117"/>
      <c r="I354" s="117"/>
      <c r="J354" s="117"/>
      <c r="K354" s="162" t="s">
        <v>57</v>
      </c>
      <c r="L354" s="159">
        <v>1</v>
      </c>
      <c r="M354" s="260"/>
      <c r="N354" s="260">
        <f t="shared" ref="N354:N369" si="62">L354*M354</f>
        <v>0</v>
      </c>
      <c r="O354" s="260">
        <f t="shared" si="61"/>
        <v>0</v>
      </c>
      <c r="P354" s="260">
        <f t="shared" si="56"/>
        <v>0</v>
      </c>
      <c r="Q354" s="120"/>
      <c r="R354" s="120"/>
      <c r="S354" s="121"/>
    </row>
    <row r="355" spans="1:19" s="104" customFormat="1" ht="26" outlineLevel="1">
      <c r="A355" s="375"/>
      <c r="B355" s="231" t="s">
        <v>682</v>
      </c>
      <c r="C355" s="166" t="s">
        <v>265</v>
      </c>
      <c r="D355" s="159" t="s">
        <v>798</v>
      </c>
      <c r="E355" s="159" t="s">
        <v>266</v>
      </c>
      <c r="F355" s="163" t="s">
        <v>296</v>
      </c>
      <c r="G355" s="117"/>
      <c r="H355" s="117"/>
      <c r="I355" s="117"/>
      <c r="J355" s="117"/>
      <c r="K355" s="162" t="s">
        <v>57</v>
      </c>
      <c r="L355" s="159">
        <v>1</v>
      </c>
      <c r="M355" s="260"/>
      <c r="N355" s="260">
        <f t="shared" si="62"/>
        <v>0</v>
      </c>
      <c r="O355" s="260">
        <f t="shared" si="61"/>
        <v>0</v>
      </c>
      <c r="P355" s="260">
        <f t="shared" si="56"/>
        <v>0</v>
      </c>
      <c r="Q355" s="120"/>
      <c r="R355" s="120"/>
      <c r="S355" s="121"/>
    </row>
    <row r="356" spans="1:19" s="104" customFormat="1" outlineLevel="1">
      <c r="A356" s="375"/>
      <c r="B356" s="231" t="s">
        <v>683</v>
      </c>
      <c r="C356" s="166" t="s">
        <v>275</v>
      </c>
      <c r="D356" s="159" t="s">
        <v>800</v>
      </c>
      <c r="E356" s="159" t="s">
        <v>276</v>
      </c>
      <c r="F356" s="160" t="s">
        <v>301</v>
      </c>
      <c r="G356" s="117"/>
      <c r="H356" s="117"/>
      <c r="I356" s="117"/>
      <c r="J356" s="117"/>
      <c r="K356" s="162" t="s">
        <v>57</v>
      </c>
      <c r="L356" s="159">
        <v>4</v>
      </c>
      <c r="M356" s="260"/>
      <c r="N356" s="260">
        <f t="shared" si="62"/>
        <v>0</v>
      </c>
      <c r="O356" s="260">
        <f t="shared" si="61"/>
        <v>0</v>
      </c>
      <c r="P356" s="260">
        <f t="shared" si="56"/>
        <v>0</v>
      </c>
      <c r="Q356" s="120"/>
      <c r="R356" s="120"/>
      <c r="S356" s="121"/>
    </row>
    <row r="357" spans="1:19" s="104" customFormat="1" outlineLevel="1">
      <c r="A357" s="375"/>
      <c r="B357" s="231" t="s">
        <v>684</v>
      </c>
      <c r="C357" s="166" t="s">
        <v>277</v>
      </c>
      <c r="D357" s="159" t="s">
        <v>800</v>
      </c>
      <c r="E357" s="159" t="s">
        <v>278</v>
      </c>
      <c r="F357" s="160" t="s">
        <v>301</v>
      </c>
      <c r="G357" s="117"/>
      <c r="H357" s="117"/>
      <c r="I357" s="117"/>
      <c r="J357" s="117"/>
      <c r="K357" s="162" t="s">
        <v>57</v>
      </c>
      <c r="L357" s="159">
        <v>2</v>
      </c>
      <c r="M357" s="260"/>
      <c r="N357" s="260">
        <f t="shared" si="62"/>
        <v>0</v>
      </c>
      <c r="O357" s="260">
        <f t="shared" si="61"/>
        <v>0</v>
      </c>
      <c r="P357" s="260">
        <f t="shared" si="56"/>
        <v>0</v>
      </c>
      <c r="Q357" s="120"/>
      <c r="R357" s="120"/>
      <c r="S357" s="121"/>
    </row>
    <row r="358" spans="1:19" s="104" customFormat="1" ht="26" outlineLevel="1">
      <c r="A358" s="375"/>
      <c r="B358" s="231" t="s">
        <v>685</v>
      </c>
      <c r="C358" s="166" t="s">
        <v>279</v>
      </c>
      <c r="D358" s="159" t="s">
        <v>800</v>
      </c>
      <c r="E358" s="159" t="s">
        <v>280</v>
      </c>
      <c r="F358" s="160" t="s">
        <v>301</v>
      </c>
      <c r="G358" s="117"/>
      <c r="H358" s="117"/>
      <c r="I358" s="117"/>
      <c r="J358" s="117"/>
      <c r="K358" s="162" t="s">
        <v>57</v>
      </c>
      <c r="L358" s="159">
        <v>12</v>
      </c>
      <c r="M358" s="260"/>
      <c r="N358" s="260">
        <f t="shared" si="62"/>
        <v>0</v>
      </c>
      <c r="O358" s="260">
        <f t="shared" si="61"/>
        <v>0</v>
      </c>
      <c r="P358" s="260">
        <f t="shared" si="56"/>
        <v>0</v>
      </c>
      <c r="Q358" s="120"/>
      <c r="R358" s="120"/>
      <c r="S358" s="121"/>
    </row>
    <row r="359" spans="1:19" s="104" customFormat="1" outlineLevel="1">
      <c r="A359" s="375"/>
      <c r="B359" s="231" t="s">
        <v>686</v>
      </c>
      <c r="C359" s="166" t="s">
        <v>316</v>
      </c>
      <c r="D359" s="159" t="s">
        <v>800</v>
      </c>
      <c r="E359" s="159" t="s">
        <v>317</v>
      </c>
      <c r="F359" s="160" t="s">
        <v>318</v>
      </c>
      <c r="G359" s="117"/>
      <c r="H359" s="117"/>
      <c r="I359" s="117"/>
      <c r="J359" s="117"/>
      <c r="K359" s="162" t="s">
        <v>57</v>
      </c>
      <c r="L359" s="159">
        <v>4</v>
      </c>
      <c r="M359" s="260"/>
      <c r="N359" s="260">
        <f t="shared" si="62"/>
        <v>0</v>
      </c>
      <c r="O359" s="260">
        <f t="shared" si="61"/>
        <v>0</v>
      </c>
      <c r="P359" s="260">
        <f t="shared" si="56"/>
        <v>0</v>
      </c>
      <c r="Q359" s="120"/>
      <c r="R359" s="120"/>
      <c r="S359" s="121"/>
    </row>
    <row r="360" spans="1:19" s="104" customFormat="1" outlineLevel="1">
      <c r="A360" s="375"/>
      <c r="B360" s="231" t="s">
        <v>687</v>
      </c>
      <c r="C360" s="166" t="s">
        <v>281</v>
      </c>
      <c r="D360" s="159" t="s">
        <v>800</v>
      </c>
      <c r="E360" s="159" t="s">
        <v>282</v>
      </c>
      <c r="F360" s="160" t="s">
        <v>302</v>
      </c>
      <c r="G360" s="117"/>
      <c r="H360" s="117"/>
      <c r="I360" s="117"/>
      <c r="J360" s="117"/>
      <c r="K360" s="162" t="s">
        <v>84</v>
      </c>
      <c r="L360" s="159" t="s">
        <v>178</v>
      </c>
      <c r="M360" s="260"/>
      <c r="N360" s="260">
        <f t="shared" si="62"/>
        <v>0</v>
      </c>
      <c r="O360" s="260">
        <f t="shared" si="61"/>
        <v>0</v>
      </c>
      <c r="P360" s="260">
        <f t="shared" si="56"/>
        <v>0</v>
      </c>
      <c r="Q360" s="120"/>
      <c r="R360" s="120"/>
      <c r="S360" s="121"/>
    </row>
    <row r="361" spans="1:19" s="104" customFormat="1" outlineLevel="1">
      <c r="A361" s="375"/>
      <c r="B361" s="231" t="s">
        <v>688</v>
      </c>
      <c r="C361" s="166" t="s">
        <v>281</v>
      </c>
      <c r="D361" s="159" t="s">
        <v>800</v>
      </c>
      <c r="E361" s="159" t="s">
        <v>283</v>
      </c>
      <c r="F361" s="160" t="s">
        <v>302</v>
      </c>
      <c r="G361" s="117"/>
      <c r="H361" s="117"/>
      <c r="I361" s="117"/>
      <c r="J361" s="117"/>
      <c r="K361" s="162" t="s">
        <v>84</v>
      </c>
      <c r="L361" s="159" t="s">
        <v>178</v>
      </c>
      <c r="M361" s="260"/>
      <c r="N361" s="260">
        <f t="shared" si="62"/>
        <v>0</v>
      </c>
      <c r="O361" s="260">
        <f t="shared" si="61"/>
        <v>0</v>
      </c>
      <c r="P361" s="260">
        <f t="shared" si="56"/>
        <v>0</v>
      </c>
      <c r="Q361" s="120"/>
      <c r="R361" s="120"/>
      <c r="S361" s="121"/>
    </row>
    <row r="362" spans="1:19" s="104" customFormat="1" outlineLevel="1">
      <c r="A362" s="375"/>
      <c r="B362" s="231" t="s">
        <v>689</v>
      </c>
      <c r="C362" s="166" t="s">
        <v>281</v>
      </c>
      <c r="D362" s="159" t="s">
        <v>800</v>
      </c>
      <c r="E362" s="159" t="s">
        <v>284</v>
      </c>
      <c r="F362" s="160" t="s">
        <v>302</v>
      </c>
      <c r="G362" s="117"/>
      <c r="H362" s="117"/>
      <c r="I362" s="117"/>
      <c r="J362" s="117"/>
      <c r="K362" s="162" t="s">
        <v>84</v>
      </c>
      <c r="L362" s="159" t="s">
        <v>178</v>
      </c>
      <c r="M362" s="260"/>
      <c r="N362" s="260">
        <f t="shared" si="62"/>
        <v>0</v>
      </c>
      <c r="O362" s="260">
        <f t="shared" si="61"/>
        <v>0</v>
      </c>
      <c r="P362" s="260">
        <f t="shared" si="56"/>
        <v>0</v>
      </c>
      <c r="Q362" s="120"/>
      <c r="R362" s="120"/>
      <c r="S362" s="121"/>
    </row>
    <row r="363" spans="1:19" s="104" customFormat="1" outlineLevel="1">
      <c r="A363" s="375"/>
      <c r="B363" s="231" t="s">
        <v>690</v>
      </c>
      <c r="C363" s="166" t="s">
        <v>281</v>
      </c>
      <c r="D363" s="159" t="s">
        <v>800</v>
      </c>
      <c r="E363" s="159" t="s">
        <v>285</v>
      </c>
      <c r="F363" s="160" t="s">
        <v>302</v>
      </c>
      <c r="G363" s="117"/>
      <c r="H363" s="117"/>
      <c r="I363" s="117"/>
      <c r="J363" s="117"/>
      <c r="K363" s="162" t="s">
        <v>84</v>
      </c>
      <c r="L363" s="159" t="s">
        <v>178</v>
      </c>
      <c r="M363" s="260"/>
      <c r="N363" s="260">
        <f t="shared" si="62"/>
        <v>0</v>
      </c>
      <c r="O363" s="260">
        <f t="shared" si="61"/>
        <v>0</v>
      </c>
      <c r="P363" s="260">
        <f t="shared" si="56"/>
        <v>0</v>
      </c>
      <c r="Q363" s="120"/>
      <c r="R363" s="120"/>
      <c r="S363" s="121"/>
    </row>
    <row r="364" spans="1:19" s="104" customFormat="1" ht="26" outlineLevel="1">
      <c r="A364" s="375"/>
      <c r="B364" s="231" t="s">
        <v>691</v>
      </c>
      <c r="C364" s="166" t="s">
        <v>281</v>
      </c>
      <c r="D364" s="159" t="s">
        <v>800</v>
      </c>
      <c r="E364" s="159" t="s">
        <v>286</v>
      </c>
      <c r="F364" s="160" t="s">
        <v>302</v>
      </c>
      <c r="G364" s="117"/>
      <c r="H364" s="117"/>
      <c r="I364" s="117"/>
      <c r="J364" s="117"/>
      <c r="K364" s="162" t="s">
        <v>84</v>
      </c>
      <c r="L364" s="159" t="s">
        <v>176</v>
      </c>
      <c r="M364" s="260"/>
      <c r="N364" s="260">
        <f t="shared" si="62"/>
        <v>0</v>
      </c>
      <c r="O364" s="260">
        <f t="shared" si="61"/>
        <v>0</v>
      </c>
      <c r="P364" s="260">
        <f t="shared" si="56"/>
        <v>0</v>
      </c>
      <c r="Q364" s="120"/>
      <c r="R364" s="120"/>
      <c r="S364" s="121"/>
    </row>
    <row r="365" spans="1:19" s="104" customFormat="1" ht="26" outlineLevel="1">
      <c r="A365" s="375"/>
      <c r="B365" s="231" t="s">
        <v>692</v>
      </c>
      <c r="C365" s="166" t="s">
        <v>281</v>
      </c>
      <c r="D365" s="159" t="s">
        <v>800</v>
      </c>
      <c r="E365" s="159" t="s">
        <v>287</v>
      </c>
      <c r="F365" s="160" t="s">
        <v>302</v>
      </c>
      <c r="G365" s="117"/>
      <c r="H365" s="117"/>
      <c r="I365" s="117"/>
      <c r="J365" s="117"/>
      <c r="K365" s="162" t="s">
        <v>84</v>
      </c>
      <c r="L365" s="159" t="s">
        <v>168</v>
      </c>
      <c r="M365" s="260"/>
      <c r="N365" s="260">
        <f t="shared" si="62"/>
        <v>0</v>
      </c>
      <c r="O365" s="260">
        <f t="shared" si="61"/>
        <v>0</v>
      </c>
      <c r="P365" s="260">
        <f t="shared" si="56"/>
        <v>0</v>
      </c>
      <c r="Q365" s="120"/>
      <c r="R365" s="120"/>
      <c r="S365" s="121"/>
    </row>
    <row r="366" spans="1:19" s="104" customFormat="1" outlineLevel="1">
      <c r="A366" s="375"/>
      <c r="B366" s="231" t="s">
        <v>693</v>
      </c>
      <c r="C366" s="166" t="s">
        <v>288</v>
      </c>
      <c r="D366" s="159" t="s">
        <v>800</v>
      </c>
      <c r="E366" s="159" t="s">
        <v>289</v>
      </c>
      <c r="F366" s="160" t="s">
        <v>303</v>
      </c>
      <c r="G366" s="117"/>
      <c r="H366" s="117"/>
      <c r="I366" s="117"/>
      <c r="J366" s="117"/>
      <c r="K366" s="162" t="s">
        <v>304</v>
      </c>
      <c r="L366" s="159">
        <v>10</v>
      </c>
      <c r="M366" s="260"/>
      <c r="N366" s="260">
        <f t="shared" si="62"/>
        <v>0</v>
      </c>
      <c r="O366" s="260">
        <f t="shared" si="61"/>
        <v>0</v>
      </c>
      <c r="P366" s="260">
        <f t="shared" si="56"/>
        <v>0</v>
      </c>
      <c r="Q366" s="120"/>
      <c r="R366" s="120"/>
      <c r="S366" s="121"/>
    </row>
    <row r="367" spans="1:19" s="104" customFormat="1" outlineLevel="1">
      <c r="A367" s="375"/>
      <c r="B367" s="231" t="s">
        <v>694</v>
      </c>
      <c r="C367" s="166" t="s">
        <v>290</v>
      </c>
      <c r="D367" s="159" t="s">
        <v>800</v>
      </c>
      <c r="E367" s="159" t="s">
        <v>291</v>
      </c>
      <c r="F367" s="160" t="s">
        <v>303</v>
      </c>
      <c r="G367" s="117"/>
      <c r="H367" s="117"/>
      <c r="I367" s="117"/>
      <c r="J367" s="117"/>
      <c r="K367" s="162" t="s">
        <v>304</v>
      </c>
      <c r="L367" s="159">
        <v>50</v>
      </c>
      <c r="M367" s="260"/>
      <c r="N367" s="260">
        <f t="shared" si="62"/>
        <v>0</v>
      </c>
      <c r="O367" s="260">
        <f t="shared" si="61"/>
        <v>0</v>
      </c>
      <c r="P367" s="260">
        <f t="shared" si="56"/>
        <v>0</v>
      </c>
      <c r="Q367" s="120"/>
      <c r="R367" s="120"/>
      <c r="S367" s="121"/>
    </row>
    <row r="368" spans="1:19" s="104" customFormat="1" outlineLevel="1">
      <c r="A368" s="375"/>
      <c r="B368" s="231" t="s">
        <v>695</v>
      </c>
      <c r="C368" s="166" t="s">
        <v>290</v>
      </c>
      <c r="D368" s="159" t="s">
        <v>800</v>
      </c>
      <c r="E368" s="159" t="s">
        <v>292</v>
      </c>
      <c r="F368" s="160" t="s">
        <v>303</v>
      </c>
      <c r="G368" s="117"/>
      <c r="H368" s="117"/>
      <c r="I368" s="117"/>
      <c r="J368" s="117"/>
      <c r="K368" s="162" t="s">
        <v>304</v>
      </c>
      <c r="L368" s="159">
        <v>50</v>
      </c>
      <c r="M368" s="260"/>
      <c r="N368" s="260">
        <f t="shared" si="62"/>
        <v>0</v>
      </c>
      <c r="O368" s="260">
        <f t="shared" si="61"/>
        <v>0</v>
      </c>
      <c r="P368" s="260">
        <f t="shared" si="56"/>
        <v>0</v>
      </c>
      <c r="Q368" s="120"/>
      <c r="R368" s="120"/>
      <c r="S368" s="121"/>
    </row>
    <row r="369" spans="1:19" s="104" customFormat="1" outlineLevel="1">
      <c r="A369" s="375"/>
      <c r="B369" s="231" t="s">
        <v>696</v>
      </c>
      <c r="C369" s="166" t="s">
        <v>290</v>
      </c>
      <c r="D369" s="159" t="s">
        <v>800</v>
      </c>
      <c r="E369" s="159" t="s">
        <v>293</v>
      </c>
      <c r="F369" s="160" t="s">
        <v>303</v>
      </c>
      <c r="G369" s="117"/>
      <c r="H369" s="117"/>
      <c r="I369" s="117"/>
      <c r="J369" s="117"/>
      <c r="K369" s="162" t="s">
        <v>304</v>
      </c>
      <c r="L369" s="159">
        <v>10</v>
      </c>
      <c r="M369" s="260"/>
      <c r="N369" s="260">
        <f t="shared" si="62"/>
        <v>0</v>
      </c>
      <c r="O369" s="260">
        <f t="shared" si="61"/>
        <v>0</v>
      </c>
      <c r="P369" s="260">
        <f t="shared" si="56"/>
        <v>0</v>
      </c>
      <c r="Q369" s="120"/>
      <c r="R369" s="120"/>
      <c r="S369" s="121"/>
    </row>
    <row r="370" spans="1:19" s="140" customFormat="1">
      <c r="A370" s="375"/>
      <c r="B370" s="133" t="s">
        <v>362</v>
      </c>
      <c r="C370" s="148" t="s">
        <v>803</v>
      </c>
      <c r="D370" s="154"/>
      <c r="E370" s="148" t="s">
        <v>241</v>
      </c>
      <c r="F370" s="152"/>
      <c r="G370" s="136"/>
      <c r="H370" s="136"/>
      <c r="I370" s="136"/>
      <c r="J370" s="136"/>
      <c r="K370" s="154" t="s">
        <v>160</v>
      </c>
      <c r="L370" s="154">
        <v>1</v>
      </c>
      <c r="M370" s="268"/>
      <c r="N370" s="268">
        <f>SUM(N371:N394)</f>
        <v>0</v>
      </c>
      <c r="O370" s="268">
        <f t="shared" si="61"/>
        <v>0</v>
      </c>
      <c r="P370" s="268">
        <f t="shared" si="56"/>
        <v>0</v>
      </c>
      <c r="Q370" s="138"/>
      <c r="R370" s="138"/>
      <c r="S370" s="139"/>
    </row>
    <row r="371" spans="1:19" s="104" customFormat="1" outlineLevel="1">
      <c r="A371" s="375"/>
      <c r="B371" s="231" t="s">
        <v>697</v>
      </c>
      <c r="C371" s="166" t="s">
        <v>252</v>
      </c>
      <c r="D371" s="159" t="s">
        <v>800</v>
      </c>
      <c r="E371" s="159" t="s">
        <v>253</v>
      </c>
      <c r="F371" s="160" t="s">
        <v>294</v>
      </c>
      <c r="G371" s="117"/>
      <c r="H371" s="117"/>
      <c r="I371" s="117"/>
      <c r="J371" s="117"/>
      <c r="K371" s="162" t="s">
        <v>57</v>
      </c>
      <c r="L371" s="159" t="s">
        <v>167</v>
      </c>
      <c r="M371" s="260"/>
      <c r="N371" s="260">
        <f t="shared" ref="N371:N372" si="63">L371*M371</f>
        <v>0</v>
      </c>
      <c r="O371" s="260">
        <f t="shared" si="61"/>
        <v>0</v>
      </c>
      <c r="P371" s="260">
        <f t="shared" si="56"/>
        <v>0</v>
      </c>
      <c r="Q371" s="120"/>
      <c r="R371" s="120"/>
      <c r="S371" s="121"/>
    </row>
    <row r="372" spans="1:19" s="104" customFormat="1" outlineLevel="1">
      <c r="A372" s="375"/>
      <c r="B372" s="231" t="s">
        <v>698</v>
      </c>
      <c r="C372" s="166" t="s">
        <v>254</v>
      </c>
      <c r="D372" s="159" t="s">
        <v>800</v>
      </c>
      <c r="E372" s="159" t="s">
        <v>320</v>
      </c>
      <c r="F372" s="160" t="s">
        <v>294</v>
      </c>
      <c r="G372" s="117"/>
      <c r="H372" s="117"/>
      <c r="I372" s="117"/>
      <c r="J372" s="117"/>
      <c r="K372" s="162" t="s">
        <v>57</v>
      </c>
      <c r="L372" s="159" t="s">
        <v>164</v>
      </c>
      <c r="M372" s="260"/>
      <c r="N372" s="260">
        <f t="shared" si="63"/>
        <v>0</v>
      </c>
      <c r="O372" s="260">
        <f t="shared" si="61"/>
        <v>0</v>
      </c>
      <c r="P372" s="260">
        <f t="shared" si="56"/>
        <v>0</v>
      </c>
      <c r="Q372" s="120"/>
      <c r="R372" s="120"/>
      <c r="S372" s="121"/>
    </row>
    <row r="373" spans="1:19" s="104" customFormat="1" outlineLevel="1">
      <c r="A373" s="375"/>
      <c r="B373" s="231" t="s">
        <v>699</v>
      </c>
      <c r="C373" s="166" t="s">
        <v>321</v>
      </c>
      <c r="D373" s="159" t="s">
        <v>798</v>
      </c>
      <c r="E373" s="159"/>
      <c r="F373" s="160"/>
      <c r="G373" s="117"/>
      <c r="H373" s="117"/>
      <c r="I373" s="117"/>
      <c r="J373" s="117"/>
      <c r="K373" s="162" t="s">
        <v>78</v>
      </c>
      <c r="L373" s="159">
        <v>1</v>
      </c>
      <c r="M373" s="269"/>
      <c r="N373" s="269"/>
      <c r="O373" s="269">
        <f t="shared" si="61"/>
        <v>0</v>
      </c>
      <c r="P373" s="269">
        <f t="shared" si="56"/>
        <v>0</v>
      </c>
      <c r="Q373" s="120"/>
      <c r="R373" s="120"/>
      <c r="S373" s="121"/>
    </row>
    <row r="374" spans="1:19" s="104" customFormat="1" ht="26" outlineLevel="1">
      <c r="A374" s="375"/>
      <c r="B374" s="231" t="s">
        <v>700</v>
      </c>
      <c r="C374" s="158" t="s">
        <v>801</v>
      </c>
      <c r="D374" s="159" t="s">
        <v>798</v>
      </c>
      <c r="E374" s="159" t="s">
        <v>802</v>
      </c>
      <c r="F374" s="160" t="s">
        <v>295</v>
      </c>
      <c r="G374" s="117"/>
      <c r="H374" s="117"/>
      <c r="I374" s="117"/>
      <c r="J374" s="117"/>
      <c r="K374" s="162" t="s">
        <v>57</v>
      </c>
      <c r="L374" s="159">
        <v>1</v>
      </c>
      <c r="M374" s="260"/>
      <c r="N374" s="260">
        <f t="shared" ref="N374" si="64">L374*M374</f>
        <v>0</v>
      </c>
      <c r="O374" s="260">
        <f t="shared" si="61"/>
        <v>0</v>
      </c>
      <c r="P374" s="260">
        <f t="shared" si="56"/>
        <v>0</v>
      </c>
      <c r="Q374" s="120"/>
      <c r="R374" s="120"/>
      <c r="S374" s="121"/>
    </row>
    <row r="375" spans="1:19" s="104" customFormat="1" outlineLevel="1">
      <c r="A375" s="375"/>
      <c r="B375" s="231" t="s">
        <v>701</v>
      </c>
      <c r="C375" s="158" t="s">
        <v>171</v>
      </c>
      <c r="D375" s="159" t="s">
        <v>798</v>
      </c>
      <c r="E375" s="159" t="s">
        <v>170</v>
      </c>
      <c r="F375" s="160" t="s">
        <v>295</v>
      </c>
      <c r="G375" s="117"/>
      <c r="H375" s="117"/>
      <c r="I375" s="117"/>
      <c r="J375" s="117"/>
      <c r="K375" s="162" t="s">
        <v>57</v>
      </c>
      <c r="L375" s="159">
        <v>2</v>
      </c>
      <c r="M375" s="260"/>
      <c r="N375" s="260">
        <f>L375*M375</f>
        <v>0</v>
      </c>
      <c r="O375" s="260">
        <f t="shared" si="61"/>
        <v>0</v>
      </c>
      <c r="P375" s="260">
        <f t="shared" ref="P375:P432" si="65">N375+O375</f>
        <v>0</v>
      </c>
      <c r="Q375" s="120"/>
      <c r="R375" s="120"/>
      <c r="S375" s="121"/>
    </row>
    <row r="376" spans="1:19" s="104" customFormat="1" ht="26" outlineLevel="1">
      <c r="A376" s="375"/>
      <c r="B376" s="231" t="s">
        <v>702</v>
      </c>
      <c r="C376" s="166" t="s">
        <v>801</v>
      </c>
      <c r="D376" s="159" t="s">
        <v>798</v>
      </c>
      <c r="E376" s="159" t="s">
        <v>802</v>
      </c>
      <c r="F376" s="160" t="s">
        <v>295</v>
      </c>
      <c r="G376" s="117"/>
      <c r="H376" s="117"/>
      <c r="I376" s="117"/>
      <c r="J376" s="117"/>
      <c r="K376" s="162" t="s">
        <v>57</v>
      </c>
      <c r="L376" s="159">
        <v>1</v>
      </c>
      <c r="M376" s="260"/>
      <c r="N376" s="260">
        <f t="shared" ref="N376:N377" si="66">L376*M376</f>
        <v>0</v>
      </c>
      <c r="O376" s="260">
        <f t="shared" si="61"/>
        <v>0</v>
      </c>
      <c r="P376" s="260">
        <f t="shared" si="65"/>
        <v>0</v>
      </c>
      <c r="Q376" s="120"/>
      <c r="R376" s="120"/>
      <c r="S376" s="121"/>
    </row>
    <row r="377" spans="1:19" s="104" customFormat="1" outlineLevel="1">
      <c r="A377" s="375"/>
      <c r="B377" s="231" t="s">
        <v>703</v>
      </c>
      <c r="C377" s="158" t="s">
        <v>182</v>
      </c>
      <c r="D377" s="159" t="s">
        <v>798</v>
      </c>
      <c r="E377" s="159" t="s">
        <v>260</v>
      </c>
      <c r="F377" s="160" t="s">
        <v>295</v>
      </c>
      <c r="G377" s="117"/>
      <c r="H377" s="117"/>
      <c r="I377" s="117"/>
      <c r="J377" s="117"/>
      <c r="K377" s="162" t="s">
        <v>57</v>
      </c>
      <c r="L377" s="159">
        <v>3</v>
      </c>
      <c r="M377" s="260"/>
      <c r="N377" s="260">
        <f t="shared" si="66"/>
        <v>0</v>
      </c>
      <c r="O377" s="260">
        <f t="shared" si="61"/>
        <v>0</v>
      </c>
      <c r="P377" s="260">
        <f t="shared" si="65"/>
        <v>0</v>
      </c>
      <c r="Q377" s="120"/>
      <c r="R377" s="120"/>
      <c r="S377" s="121"/>
    </row>
    <row r="378" spans="1:19" s="104" customFormat="1" outlineLevel="1">
      <c r="A378" s="375"/>
      <c r="B378" s="231" t="s">
        <v>704</v>
      </c>
      <c r="C378" s="158" t="s">
        <v>171</v>
      </c>
      <c r="D378" s="159" t="s">
        <v>798</v>
      </c>
      <c r="E378" s="159" t="s">
        <v>170</v>
      </c>
      <c r="F378" s="160" t="s">
        <v>295</v>
      </c>
      <c r="G378" s="117"/>
      <c r="H378" s="117"/>
      <c r="I378" s="117"/>
      <c r="J378" s="117"/>
      <c r="K378" s="162" t="s">
        <v>57</v>
      </c>
      <c r="L378" s="159">
        <v>2</v>
      </c>
      <c r="M378" s="260"/>
      <c r="N378" s="260">
        <f>L378*M378</f>
        <v>0</v>
      </c>
      <c r="O378" s="260">
        <f t="shared" si="61"/>
        <v>0</v>
      </c>
      <c r="P378" s="260">
        <f t="shared" si="65"/>
        <v>0</v>
      </c>
      <c r="Q378" s="120"/>
      <c r="R378" s="120"/>
      <c r="S378" s="121"/>
    </row>
    <row r="379" spans="1:19" s="104" customFormat="1" outlineLevel="1">
      <c r="A379" s="375"/>
      <c r="B379" s="231" t="s">
        <v>705</v>
      </c>
      <c r="C379" s="166" t="s">
        <v>322</v>
      </c>
      <c r="D379" s="159" t="s">
        <v>798</v>
      </c>
      <c r="E379" s="159"/>
      <c r="F379" s="160"/>
      <c r="G379" s="117"/>
      <c r="H379" s="117"/>
      <c r="I379" s="117"/>
      <c r="J379" s="117"/>
      <c r="K379" s="162" t="s">
        <v>78</v>
      </c>
      <c r="L379" s="159">
        <v>1</v>
      </c>
      <c r="M379" s="269"/>
      <c r="N379" s="269"/>
      <c r="O379" s="269">
        <f t="shared" si="61"/>
        <v>0</v>
      </c>
      <c r="P379" s="269">
        <f t="shared" si="65"/>
        <v>0</v>
      </c>
      <c r="Q379" s="120"/>
      <c r="R379" s="120"/>
      <c r="S379" s="121"/>
    </row>
    <row r="380" spans="1:19" s="104" customFormat="1" ht="26" outlineLevel="1">
      <c r="A380" s="375"/>
      <c r="B380" s="231" t="s">
        <v>706</v>
      </c>
      <c r="C380" s="158" t="s">
        <v>801</v>
      </c>
      <c r="D380" s="159" t="s">
        <v>798</v>
      </c>
      <c r="E380" s="159" t="s">
        <v>802</v>
      </c>
      <c r="F380" s="160" t="s">
        <v>295</v>
      </c>
      <c r="G380" s="117"/>
      <c r="H380" s="117"/>
      <c r="I380" s="117"/>
      <c r="J380" s="117"/>
      <c r="K380" s="162" t="s">
        <v>57</v>
      </c>
      <c r="L380" s="159">
        <v>1</v>
      </c>
      <c r="M380" s="260"/>
      <c r="N380" s="260">
        <f t="shared" ref="N380" si="67">L380*M380</f>
        <v>0</v>
      </c>
      <c r="O380" s="260">
        <f t="shared" si="61"/>
        <v>0</v>
      </c>
      <c r="P380" s="260">
        <f t="shared" si="65"/>
        <v>0</v>
      </c>
      <c r="Q380" s="120"/>
      <c r="R380" s="120"/>
      <c r="S380" s="121"/>
    </row>
    <row r="381" spans="1:19" s="104" customFormat="1" outlineLevel="1">
      <c r="A381" s="375"/>
      <c r="B381" s="231" t="s">
        <v>707</v>
      </c>
      <c r="C381" s="158" t="s">
        <v>171</v>
      </c>
      <c r="D381" s="159" t="s">
        <v>798</v>
      </c>
      <c r="E381" s="159" t="s">
        <v>170</v>
      </c>
      <c r="F381" s="160" t="s">
        <v>295</v>
      </c>
      <c r="G381" s="117"/>
      <c r="H381" s="117"/>
      <c r="I381" s="117"/>
      <c r="J381" s="117"/>
      <c r="K381" s="162" t="s">
        <v>57</v>
      </c>
      <c r="L381" s="159">
        <v>2</v>
      </c>
      <c r="M381" s="260"/>
      <c r="N381" s="260">
        <f>L381*M381</f>
        <v>0</v>
      </c>
      <c r="O381" s="260">
        <f t="shared" si="61"/>
        <v>0</v>
      </c>
      <c r="P381" s="260">
        <f t="shared" si="65"/>
        <v>0</v>
      </c>
      <c r="Q381" s="120"/>
      <c r="R381" s="120"/>
      <c r="S381" s="121"/>
    </row>
    <row r="382" spans="1:19" s="104" customFormat="1" ht="26" outlineLevel="1">
      <c r="A382" s="375"/>
      <c r="B382" s="231" t="s">
        <v>708</v>
      </c>
      <c r="C382" s="166" t="s">
        <v>801</v>
      </c>
      <c r="D382" s="159" t="s">
        <v>798</v>
      </c>
      <c r="E382" s="159" t="s">
        <v>802</v>
      </c>
      <c r="F382" s="160" t="s">
        <v>295</v>
      </c>
      <c r="G382" s="117"/>
      <c r="H382" s="117"/>
      <c r="I382" s="117"/>
      <c r="J382" s="117"/>
      <c r="K382" s="162" t="s">
        <v>57</v>
      </c>
      <c r="L382" s="159">
        <v>1</v>
      </c>
      <c r="M382" s="260"/>
      <c r="N382" s="260">
        <f t="shared" ref="N382:N383" si="68">L382*M382</f>
        <v>0</v>
      </c>
      <c r="O382" s="260">
        <f t="shared" si="61"/>
        <v>0</v>
      </c>
      <c r="P382" s="260">
        <f t="shared" si="65"/>
        <v>0</v>
      </c>
      <c r="Q382" s="120"/>
      <c r="R382" s="120"/>
      <c r="S382" s="121"/>
    </row>
    <row r="383" spans="1:19" s="104" customFormat="1" outlineLevel="1">
      <c r="A383" s="375"/>
      <c r="B383" s="231" t="s">
        <v>709</v>
      </c>
      <c r="C383" s="166" t="s">
        <v>182</v>
      </c>
      <c r="D383" s="159" t="s">
        <v>798</v>
      </c>
      <c r="E383" s="159" t="s">
        <v>260</v>
      </c>
      <c r="F383" s="160" t="s">
        <v>295</v>
      </c>
      <c r="G383" s="117"/>
      <c r="H383" s="117"/>
      <c r="I383" s="117"/>
      <c r="J383" s="117"/>
      <c r="K383" s="162" t="s">
        <v>57</v>
      </c>
      <c r="L383" s="159">
        <v>1</v>
      </c>
      <c r="M383" s="260"/>
      <c r="N383" s="260">
        <f t="shared" si="68"/>
        <v>0</v>
      </c>
      <c r="O383" s="260">
        <f t="shared" si="61"/>
        <v>0</v>
      </c>
      <c r="P383" s="260">
        <f t="shared" si="65"/>
        <v>0</v>
      </c>
      <c r="Q383" s="120"/>
      <c r="R383" s="120"/>
      <c r="S383" s="121"/>
    </row>
    <row r="384" spans="1:19" s="104" customFormat="1" outlineLevel="1">
      <c r="A384" s="375"/>
      <c r="B384" s="231" t="s">
        <v>710</v>
      </c>
      <c r="C384" s="166" t="s">
        <v>171</v>
      </c>
      <c r="D384" s="159" t="s">
        <v>798</v>
      </c>
      <c r="E384" s="159" t="s">
        <v>170</v>
      </c>
      <c r="F384" s="160" t="s">
        <v>295</v>
      </c>
      <c r="G384" s="117"/>
      <c r="H384" s="117"/>
      <c r="I384" s="117"/>
      <c r="J384" s="117"/>
      <c r="K384" s="162" t="s">
        <v>57</v>
      </c>
      <c r="L384" s="159">
        <v>2</v>
      </c>
      <c r="M384" s="260"/>
      <c r="N384" s="260">
        <f>L384*M384</f>
        <v>0</v>
      </c>
      <c r="O384" s="260">
        <f t="shared" si="61"/>
        <v>0</v>
      </c>
      <c r="P384" s="260">
        <f t="shared" si="65"/>
        <v>0</v>
      </c>
      <c r="Q384" s="120"/>
      <c r="R384" s="120"/>
      <c r="S384" s="121"/>
    </row>
    <row r="385" spans="1:19" s="104" customFormat="1" outlineLevel="1">
      <c r="A385" s="375"/>
      <c r="B385" s="231" t="s">
        <v>711</v>
      </c>
      <c r="C385" s="166" t="s">
        <v>262</v>
      </c>
      <c r="D385" s="159" t="s">
        <v>798</v>
      </c>
      <c r="E385" s="159"/>
      <c r="F385" s="160"/>
      <c r="G385" s="117"/>
      <c r="H385" s="117"/>
      <c r="I385" s="117"/>
      <c r="J385" s="117"/>
      <c r="K385" s="162" t="s">
        <v>78</v>
      </c>
      <c r="L385" s="159">
        <v>1</v>
      </c>
      <c r="M385" s="269"/>
      <c r="N385" s="269"/>
      <c r="O385" s="269">
        <f t="shared" si="61"/>
        <v>0</v>
      </c>
      <c r="P385" s="269">
        <f t="shared" si="65"/>
        <v>0</v>
      </c>
      <c r="Q385" s="120"/>
      <c r="R385" s="120"/>
      <c r="S385" s="121"/>
    </row>
    <row r="386" spans="1:19" s="104" customFormat="1" outlineLevel="1">
      <c r="A386" s="375"/>
      <c r="B386" s="231" t="s">
        <v>712</v>
      </c>
      <c r="C386" s="158" t="s">
        <v>263</v>
      </c>
      <c r="D386" s="159" t="s">
        <v>798</v>
      </c>
      <c r="E386" s="159" t="s">
        <v>184</v>
      </c>
      <c r="F386" s="160" t="s">
        <v>326</v>
      </c>
      <c r="G386" s="117"/>
      <c r="H386" s="117"/>
      <c r="I386" s="117"/>
      <c r="J386" s="117"/>
      <c r="K386" s="162" t="s">
        <v>57</v>
      </c>
      <c r="L386" s="159">
        <v>1</v>
      </c>
      <c r="M386" s="271"/>
      <c r="N386" s="271">
        <f t="shared" ref="N386:N388" si="69">L386*M386</f>
        <v>0</v>
      </c>
      <c r="O386" s="271">
        <f t="shared" si="61"/>
        <v>0</v>
      </c>
      <c r="P386" s="271">
        <f t="shared" si="65"/>
        <v>0</v>
      </c>
      <c r="Q386" s="120"/>
      <c r="R386" s="120"/>
      <c r="S386" s="121"/>
    </row>
    <row r="387" spans="1:19" s="104" customFormat="1" outlineLevel="1">
      <c r="A387" s="375"/>
      <c r="B387" s="231" t="s">
        <v>713</v>
      </c>
      <c r="C387" s="158" t="s">
        <v>323</v>
      </c>
      <c r="D387" s="159" t="s">
        <v>798</v>
      </c>
      <c r="E387" s="159" t="s">
        <v>174</v>
      </c>
      <c r="F387" s="160" t="s">
        <v>326</v>
      </c>
      <c r="G387" s="117"/>
      <c r="H387" s="117"/>
      <c r="I387" s="117"/>
      <c r="J387" s="117"/>
      <c r="K387" s="162" t="s">
        <v>57</v>
      </c>
      <c r="L387" s="159">
        <v>1</v>
      </c>
      <c r="M387" s="271"/>
      <c r="N387" s="271">
        <f t="shared" si="69"/>
        <v>0</v>
      </c>
      <c r="O387" s="271">
        <f t="shared" si="61"/>
        <v>0</v>
      </c>
      <c r="P387" s="271">
        <f t="shared" si="65"/>
        <v>0</v>
      </c>
      <c r="Q387" s="120"/>
      <c r="R387" s="120"/>
      <c r="S387" s="121"/>
    </row>
    <row r="388" spans="1:19" s="104" customFormat="1" outlineLevel="1">
      <c r="A388" s="375"/>
      <c r="B388" s="231" t="s">
        <v>714</v>
      </c>
      <c r="C388" s="158" t="s">
        <v>258</v>
      </c>
      <c r="D388" s="159" t="s">
        <v>798</v>
      </c>
      <c r="E388" s="159" t="s">
        <v>169</v>
      </c>
      <c r="F388" s="160" t="s">
        <v>326</v>
      </c>
      <c r="G388" s="117"/>
      <c r="H388" s="117"/>
      <c r="I388" s="117"/>
      <c r="J388" s="117"/>
      <c r="K388" s="162" t="s">
        <v>57</v>
      </c>
      <c r="L388" s="159">
        <v>2</v>
      </c>
      <c r="M388" s="271"/>
      <c r="N388" s="271">
        <f t="shared" si="69"/>
        <v>0</v>
      </c>
      <c r="O388" s="271">
        <f t="shared" si="61"/>
        <v>0</v>
      </c>
      <c r="P388" s="271">
        <f t="shared" si="65"/>
        <v>0</v>
      </c>
      <c r="Q388" s="120"/>
      <c r="R388" s="120"/>
      <c r="S388" s="121"/>
    </row>
    <row r="389" spans="1:19" s="104" customFormat="1" outlineLevel="1">
      <c r="A389" s="375"/>
      <c r="B389" s="231" t="s">
        <v>715</v>
      </c>
      <c r="C389" s="158" t="s">
        <v>171</v>
      </c>
      <c r="D389" s="159" t="s">
        <v>798</v>
      </c>
      <c r="E389" s="159" t="s">
        <v>170</v>
      </c>
      <c r="F389" s="160" t="s">
        <v>326</v>
      </c>
      <c r="G389" s="117"/>
      <c r="H389" s="117"/>
      <c r="I389" s="117"/>
      <c r="J389" s="117"/>
      <c r="K389" s="162" t="s">
        <v>57</v>
      </c>
      <c r="L389" s="159">
        <v>1</v>
      </c>
      <c r="M389" s="260"/>
      <c r="N389" s="260">
        <f>L389*M389</f>
        <v>0</v>
      </c>
      <c r="O389" s="260">
        <f t="shared" si="61"/>
        <v>0</v>
      </c>
      <c r="P389" s="260">
        <f t="shared" si="65"/>
        <v>0</v>
      </c>
      <c r="Q389" s="120"/>
      <c r="R389" s="120"/>
      <c r="S389" s="121"/>
    </row>
    <row r="390" spans="1:19" s="104" customFormat="1" ht="26" outlineLevel="1">
      <c r="A390" s="375"/>
      <c r="B390" s="231" t="s">
        <v>716</v>
      </c>
      <c r="C390" s="165" t="s">
        <v>265</v>
      </c>
      <c r="D390" s="159" t="s">
        <v>798</v>
      </c>
      <c r="E390" s="163" t="s">
        <v>266</v>
      </c>
      <c r="F390" s="163" t="s">
        <v>296</v>
      </c>
      <c r="G390" s="117"/>
      <c r="H390" s="117"/>
      <c r="I390" s="117"/>
      <c r="J390" s="117"/>
      <c r="K390" s="162" t="s">
        <v>57</v>
      </c>
      <c r="L390" s="163">
        <v>2</v>
      </c>
      <c r="M390" s="260"/>
      <c r="N390" s="260">
        <f>L390*M390</f>
        <v>0</v>
      </c>
      <c r="O390" s="260">
        <f t="shared" si="61"/>
        <v>0</v>
      </c>
      <c r="P390" s="260">
        <f t="shared" si="65"/>
        <v>0</v>
      </c>
      <c r="Q390" s="120"/>
      <c r="R390" s="120"/>
      <c r="S390" s="121"/>
    </row>
    <row r="391" spans="1:19" s="104" customFormat="1" ht="26" outlineLevel="1">
      <c r="A391" s="375"/>
      <c r="B391" s="231" t="s">
        <v>717</v>
      </c>
      <c r="C391" s="165" t="s">
        <v>796</v>
      </c>
      <c r="D391" s="159" t="s">
        <v>798</v>
      </c>
      <c r="E391" s="163" t="s">
        <v>797</v>
      </c>
      <c r="F391" s="163" t="s">
        <v>297</v>
      </c>
      <c r="G391" s="117"/>
      <c r="H391" s="117"/>
      <c r="I391" s="117"/>
      <c r="J391" s="117"/>
      <c r="K391" s="162" t="s">
        <v>57</v>
      </c>
      <c r="L391" s="163">
        <v>5</v>
      </c>
      <c r="M391" s="260"/>
      <c r="N391" s="260">
        <f>L391*M391</f>
        <v>0</v>
      </c>
      <c r="O391" s="260">
        <f t="shared" si="61"/>
        <v>0</v>
      </c>
      <c r="P391" s="260">
        <f t="shared" si="65"/>
        <v>0</v>
      </c>
      <c r="Q391" s="120"/>
      <c r="R391" s="120"/>
      <c r="S391" s="121"/>
    </row>
    <row r="392" spans="1:19" s="104" customFormat="1" outlineLevel="1">
      <c r="A392" s="375"/>
      <c r="B392" s="231" t="s">
        <v>718</v>
      </c>
      <c r="C392" s="165" t="s">
        <v>275</v>
      </c>
      <c r="D392" s="163" t="s">
        <v>800</v>
      </c>
      <c r="E392" s="163" t="s">
        <v>276</v>
      </c>
      <c r="F392" s="163" t="s">
        <v>301</v>
      </c>
      <c r="G392" s="117"/>
      <c r="H392" s="117"/>
      <c r="I392" s="117"/>
      <c r="J392" s="117"/>
      <c r="K392" s="162" t="s">
        <v>57</v>
      </c>
      <c r="L392" s="163">
        <v>9</v>
      </c>
      <c r="M392" s="260"/>
      <c r="N392" s="260">
        <f t="shared" ref="N392:N394" si="70">L392*M392</f>
        <v>0</v>
      </c>
      <c r="O392" s="260">
        <f t="shared" si="61"/>
        <v>0</v>
      </c>
      <c r="P392" s="260">
        <f t="shared" si="65"/>
        <v>0</v>
      </c>
      <c r="Q392" s="120"/>
      <c r="R392" s="120"/>
      <c r="S392" s="121"/>
    </row>
    <row r="393" spans="1:19" s="104" customFormat="1" ht="26" outlineLevel="1">
      <c r="A393" s="375"/>
      <c r="B393" s="231" t="s">
        <v>719</v>
      </c>
      <c r="C393" s="165" t="s">
        <v>279</v>
      </c>
      <c r="D393" s="163" t="s">
        <v>800</v>
      </c>
      <c r="E393" s="163" t="s">
        <v>280</v>
      </c>
      <c r="F393" s="163" t="s">
        <v>301</v>
      </c>
      <c r="G393" s="117"/>
      <c r="H393" s="117"/>
      <c r="I393" s="117"/>
      <c r="J393" s="117"/>
      <c r="K393" s="162" t="s">
        <v>57</v>
      </c>
      <c r="L393" s="163">
        <v>80</v>
      </c>
      <c r="M393" s="260"/>
      <c r="N393" s="260">
        <f t="shared" si="70"/>
        <v>0</v>
      </c>
      <c r="O393" s="260">
        <f t="shared" si="61"/>
        <v>0</v>
      </c>
      <c r="P393" s="260">
        <f t="shared" si="65"/>
        <v>0</v>
      </c>
      <c r="Q393" s="120"/>
      <c r="R393" s="120"/>
      <c r="S393" s="121"/>
    </row>
    <row r="394" spans="1:19" s="104" customFormat="1" outlineLevel="1">
      <c r="A394" s="375"/>
      <c r="B394" s="231" t="s">
        <v>769</v>
      </c>
      <c r="C394" s="166" t="s">
        <v>324</v>
      </c>
      <c r="D394" s="159" t="s">
        <v>800</v>
      </c>
      <c r="E394" s="163" t="s">
        <v>325</v>
      </c>
      <c r="F394" s="160" t="s">
        <v>327</v>
      </c>
      <c r="G394" s="117"/>
      <c r="H394" s="117"/>
      <c r="I394" s="117"/>
      <c r="J394" s="117"/>
      <c r="K394" s="162" t="s">
        <v>57</v>
      </c>
      <c r="L394" s="159" t="s">
        <v>168</v>
      </c>
      <c r="M394" s="260"/>
      <c r="N394" s="260">
        <f t="shared" si="70"/>
        <v>0</v>
      </c>
      <c r="O394" s="260">
        <f t="shared" si="61"/>
        <v>0</v>
      </c>
      <c r="P394" s="260">
        <f t="shared" si="65"/>
        <v>0</v>
      </c>
      <c r="Q394" s="120"/>
      <c r="R394" s="120"/>
      <c r="S394" s="121"/>
    </row>
    <row r="395" spans="1:19" s="140" customFormat="1">
      <c r="A395" s="375"/>
      <c r="B395" s="133" t="s">
        <v>363</v>
      </c>
      <c r="C395" s="147" t="s">
        <v>328</v>
      </c>
      <c r="D395" s="154"/>
      <c r="E395" s="148" t="s">
        <v>242</v>
      </c>
      <c r="F395" s="152"/>
      <c r="G395" s="136"/>
      <c r="H395" s="136"/>
      <c r="I395" s="136"/>
      <c r="J395" s="136"/>
      <c r="K395" s="154" t="s">
        <v>160</v>
      </c>
      <c r="L395" s="154">
        <v>1</v>
      </c>
      <c r="M395" s="268"/>
      <c r="N395" s="268">
        <f>SUM(N396:N408)</f>
        <v>0</v>
      </c>
      <c r="O395" s="268">
        <f t="shared" si="61"/>
        <v>0</v>
      </c>
      <c r="P395" s="268">
        <f t="shared" si="65"/>
        <v>0</v>
      </c>
      <c r="Q395" s="138"/>
      <c r="R395" s="138"/>
      <c r="S395" s="139"/>
    </row>
    <row r="396" spans="1:19" s="104" customFormat="1" outlineLevel="1">
      <c r="A396" s="375"/>
      <c r="B396" s="231" t="s">
        <v>720</v>
      </c>
      <c r="C396" s="166" t="s">
        <v>252</v>
      </c>
      <c r="D396" s="159" t="s">
        <v>800</v>
      </c>
      <c r="E396" s="159" t="s">
        <v>253</v>
      </c>
      <c r="F396" s="160" t="s">
        <v>294</v>
      </c>
      <c r="G396" s="117"/>
      <c r="H396" s="117"/>
      <c r="I396" s="117"/>
      <c r="J396" s="117"/>
      <c r="K396" s="162" t="s">
        <v>57</v>
      </c>
      <c r="L396" s="159" t="s">
        <v>181</v>
      </c>
      <c r="M396" s="260"/>
      <c r="N396" s="260">
        <f t="shared" ref="N396:N397" si="71">L396*M396</f>
        <v>0</v>
      </c>
      <c r="O396" s="260">
        <f t="shared" si="61"/>
        <v>0</v>
      </c>
      <c r="P396" s="260">
        <f t="shared" si="65"/>
        <v>0</v>
      </c>
      <c r="Q396" s="120"/>
      <c r="R396" s="120"/>
      <c r="S396" s="121"/>
    </row>
    <row r="397" spans="1:19" s="104" customFormat="1" outlineLevel="1">
      <c r="A397" s="375"/>
      <c r="B397" s="231" t="s">
        <v>721</v>
      </c>
      <c r="C397" s="166" t="s">
        <v>254</v>
      </c>
      <c r="D397" s="159" t="s">
        <v>800</v>
      </c>
      <c r="E397" s="159" t="s">
        <v>320</v>
      </c>
      <c r="F397" s="160" t="s">
        <v>294</v>
      </c>
      <c r="G397" s="117"/>
      <c r="H397" s="117"/>
      <c r="I397" s="117"/>
      <c r="J397" s="117"/>
      <c r="K397" s="162" t="s">
        <v>57</v>
      </c>
      <c r="L397" s="159" t="s">
        <v>162</v>
      </c>
      <c r="M397" s="260"/>
      <c r="N397" s="260">
        <f t="shared" si="71"/>
        <v>0</v>
      </c>
      <c r="O397" s="260">
        <f t="shared" si="61"/>
        <v>0</v>
      </c>
      <c r="P397" s="260">
        <f t="shared" si="65"/>
        <v>0</v>
      </c>
      <c r="Q397" s="120"/>
      <c r="R397" s="120"/>
      <c r="S397" s="121"/>
    </row>
    <row r="398" spans="1:19" s="104" customFormat="1" outlineLevel="1">
      <c r="A398" s="375"/>
      <c r="B398" s="231" t="s">
        <v>722</v>
      </c>
      <c r="C398" s="166" t="s">
        <v>256</v>
      </c>
      <c r="D398" s="159" t="s">
        <v>798</v>
      </c>
      <c r="E398" s="159"/>
      <c r="F398" s="160"/>
      <c r="G398" s="117"/>
      <c r="H398" s="117"/>
      <c r="I398" s="117"/>
      <c r="J398" s="117"/>
      <c r="K398" s="162" t="s">
        <v>78</v>
      </c>
      <c r="L398" s="159">
        <v>1</v>
      </c>
      <c r="M398" s="269"/>
      <c r="N398" s="269"/>
      <c r="O398" s="269">
        <f t="shared" si="61"/>
        <v>0</v>
      </c>
      <c r="P398" s="269">
        <f t="shared" si="65"/>
        <v>0</v>
      </c>
      <c r="Q398" s="120"/>
      <c r="R398" s="120"/>
      <c r="S398" s="121"/>
    </row>
    <row r="399" spans="1:19" s="104" customFormat="1" ht="26" outlineLevel="1">
      <c r="A399" s="375"/>
      <c r="B399" s="231" t="s">
        <v>723</v>
      </c>
      <c r="C399" s="158" t="s">
        <v>801</v>
      </c>
      <c r="D399" s="159" t="s">
        <v>798</v>
      </c>
      <c r="E399" s="159" t="s">
        <v>802</v>
      </c>
      <c r="F399" s="160" t="s">
        <v>295</v>
      </c>
      <c r="G399" s="117"/>
      <c r="H399" s="117"/>
      <c r="I399" s="117"/>
      <c r="J399" s="117"/>
      <c r="K399" s="162" t="s">
        <v>57</v>
      </c>
      <c r="L399" s="159">
        <v>1</v>
      </c>
      <c r="M399" s="260"/>
      <c r="N399" s="260">
        <f t="shared" ref="N399" si="72">L399*M399</f>
        <v>0</v>
      </c>
      <c r="O399" s="260">
        <f t="shared" si="61"/>
        <v>0</v>
      </c>
      <c r="P399" s="260">
        <f t="shared" si="65"/>
        <v>0</v>
      </c>
      <c r="Q399" s="120"/>
      <c r="R399" s="120"/>
      <c r="S399" s="121"/>
    </row>
    <row r="400" spans="1:19" s="104" customFormat="1" outlineLevel="1">
      <c r="A400" s="375"/>
      <c r="B400" s="231" t="s">
        <v>724</v>
      </c>
      <c r="C400" s="158" t="s">
        <v>171</v>
      </c>
      <c r="D400" s="159" t="s">
        <v>798</v>
      </c>
      <c r="E400" s="159" t="s">
        <v>170</v>
      </c>
      <c r="F400" s="160" t="s">
        <v>295</v>
      </c>
      <c r="G400" s="117"/>
      <c r="H400" s="117"/>
      <c r="I400" s="117"/>
      <c r="J400" s="117"/>
      <c r="K400" s="162" t="s">
        <v>57</v>
      </c>
      <c r="L400" s="159">
        <v>2</v>
      </c>
      <c r="M400" s="260"/>
      <c r="N400" s="260">
        <f>L400*M400</f>
        <v>0</v>
      </c>
      <c r="O400" s="260">
        <f t="shared" si="61"/>
        <v>0</v>
      </c>
      <c r="P400" s="260">
        <f t="shared" si="65"/>
        <v>0</v>
      </c>
      <c r="Q400" s="120"/>
      <c r="R400" s="120"/>
      <c r="S400" s="121"/>
    </row>
    <row r="401" spans="1:385" s="104" customFormat="1" outlineLevel="1">
      <c r="A401" s="375"/>
      <c r="B401" s="231" t="s">
        <v>725</v>
      </c>
      <c r="C401" s="166" t="s">
        <v>261</v>
      </c>
      <c r="D401" s="159" t="s">
        <v>798</v>
      </c>
      <c r="E401" s="159"/>
      <c r="F401" s="160"/>
      <c r="G401" s="117"/>
      <c r="H401" s="117"/>
      <c r="I401" s="117"/>
      <c r="J401" s="117"/>
      <c r="K401" s="162" t="s">
        <v>78</v>
      </c>
      <c r="L401" s="159">
        <v>1</v>
      </c>
      <c r="M401" s="269"/>
      <c r="N401" s="269"/>
      <c r="O401" s="269">
        <f t="shared" si="61"/>
        <v>0</v>
      </c>
      <c r="P401" s="269">
        <f t="shared" si="65"/>
        <v>0</v>
      </c>
      <c r="Q401" s="120"/>
      <c r="R401" s="120"/>
      <c r="S401" s="121"/>
    </row>
    <row r="402" spans="1:385" s="104" customFormat="1" ht="26" outlineLevel="1">
      <c r="A402" s="375"/>
      <c r="B402" s="231" t="s">
        <v>726</v>
      </c>
      <c r="C402" s="158" t="s">
        <v>801</v>
      </c>
      <c r="D402" s="159" t="s">
        <v>798</v>
      </c>
      <c r="E402" s="159" t="s">
        <v>802</v>
      </c>
      <c r="F402" s="160" t="s">
        <v>295</v>
      </c>
      <c r="G402" s="117"/>
      <c r="H402" s="117"/>
      <c r="I402" s="117"/>
      <c r="J402" s="117"/>
      <c r="K402" s="162" t="s">
        <v>57</v>
      </c>
      <c r="L402" s="159">
        <v>1</v>
      </c>
      <c r="M402" s="260"/>
      <c r="N402" s="260">
        <f t="shared" ref="N402" si="73">L402*M402</f>
        <v>0</v>
      </c>
      <c r="O402" s="260">
        <f t="shared" si="61"/>
        <v>0</v>
      </c>
      <c r="P402" s="260">
        <f t="shared" si="65"/>
        <v>0</v>
      </c>
      <c r="Q402" s="120"/>
      <c r="R402" s="120"/>
      <c r="S402" s="121"/>
    </row>
    <row r="403" spans="1:385" s="104" customFormat="1" outlineLevel="1">
      <c r="A403" s="375"/>
      <c r="B403" s="231" t="s">
        <v>727</v>
      </c>
      <c r="C403" s="158" t="s">
        <v>171</v>
      </c>
      <c r="D403" s="159" t="s">
        <v>798</v>
      </c>
      <c r="E403" s="159" t="s">
        <v>170</v>
      </c>
      <c r="F403" s="160" t="s">
        <v>295</v>
      </c>
      <c r="G403" s="117"/>
      <c r="H403" s="117"/>
      <c r="I403" s="117"/>
      <c r="J403" s="117"/>
      <c r="K403" s="162" t="s">
        <v>57</v>
      </c>
      <c r="L403" s="159">
        <v>3</v>
      </c>
      <c r="M403" s="260"/>
      <c r="N403" s="260">
        <f>L403*M403</f>
        <v>0</v>
      </c>
      <c r="O403" s="260">
        <f t="shared" si="61"/>
        <v>0</v>
      </c>
      <c r="P403" s="260">
        <f t="shared" si="65"/>
        <v>0</v>
      </c>
      <c r="Q403" s="120"/>
      <c r="R403" s="120"/>
      <c r="S403" s="121"/>
    </row>
    <row r="404" spans="1:385" s="104" customFormat="1" ht="26" outlineLevel="1">
      <c r="A404" s="375"/>
      <c r="B404" s="231" t="s">
        <v>728</v>
      </c>
      <c r="C404" s="166" t="s">
        <v>265</v>
      </c>
      <c r="D404" s="159" t="s">
        <v>798</v>
      </c>
      <c r="E404" s="159" t="s">
        <v>266</v>
      </c>
      <c r="F404" s="163" t="s">
        <v>296</v>
      </c>
      <c r="G404" s="117"/>
      <c r="H404" s="117"/>
      <c r="I404" s="117"/>
      <c r="J404" s="117"/>
      <c r="K404" s="162" t="s">
        <v>57</v>
      </c>
      <c r="L404" s="159">
        <v>2</v>
      </c>
      <c r="M404" s="260"/>
      <c r="N404" s="260">
        <f>L404*M404</f>
        <v>0</v>
      </c>
      <c r="O404" s="260">
        <f t="shared" si="61"/>
        <v>0</v>
      </c>
      <c r="P404" s="260">
        <f t="shared" si="65"/>
        <v>0</v>
      </c>
      <c r="Q404" s="120"/>
      <c r="R404" s="120"/>
      <c r="S404" s="121"/>
    </row>
    <row r="405" spans="1:385" s="104" customFormat="1" ht="26" outlineLevel="1">
      <c r="A405" s="375"/>
      <c r="B405" s="231" t="s">
        <v>729</v>
      </c>
      <c r="C405" s="166" t="s">
        <v>796</v>
      </c>
      <c r="D405" s="159" t="s">
        <v>798</v>
      </c>
      <c r="E405" s="159" t="s">
        <v>797</v>
      </c>
      <c r="F405" s="160" t="s">
        <v>297</v>
      </c>
      <c r="G405" s="117"/>
      <c r="H405" s="117"/>
      <c r="I405" s="117"/>
      <c r="J405" s="117"/>
      <c r="K405" s="162" t="s">
        <v>57</v>
      </c>
      <c r="L405" s="159">
        <v>2</v>
      </c>
      <c r="M405" s="260"/>
      <c r="N405" s="260">
        <f t="shared" ref="N405:N413" si="74">L405*M405</f>
        <v>0</v>
      </c>
      <c r="O405" s="260">
        <f t="shared" si="61"/>
        <v>0</v>
      </c>
      <c r="P405" s="260">
        <f t="shared" si="65"/>
        <v>0</v>
      </c>
      <c r="Q405" s="120"/>
      <c r="R405" s="120"/>
      <c r="S405" s="121"/>
    </row>
    <row r="406" spans="1:385" s="104" customFormat="1" outlineLevel="1">
      <c r="A406" s="375"/>
      <c r="B406" s="231" t="s">
        <v>730</v>
      </c>
      <c r="C406" s="166" t="s">
        <v>275</v>
      </c>
      <c r="D406" s="159" t="s">
        <v>800</v>
      </c>
      <c r="E406" s="159" t="s">
        <v>276</v>
      </c>
      <c r="F406" s="160" t="s">
        <v>301</v>
      </c>
      <c r="G406" s="117"/>
      <c r="H406" s="117"/>
      <c r="I406" s="117"/>
      <c r="J406" s="117"/>
      <c r="K406" s="162" t="s">
        <v>57</v>
      </c>
      <c r="L406" s="159">
        <v>4</v>
      </c>
      <c r="M406" s="260"/>
      <c r="N406" s="260">
        <f t="shared" si="74"/>
        <v>0</v>
      </c>
      <c r="O406" s="260">
        <f t="shared" ref="O406:O468" si="75">N406*0.22</f>
        <v>0</v>
      </c>
      <c r="P406" s="260">
        <f t="shared" si="65"/>
        <v>0</v>
      </c>
      <c r="Q406" s="120"/>
      <c r="R406" s="120"/>
      <c r="S406" s="121"/>
    </row>
    <row r="407" spans="1:385" s="104" customFormat="1" ht="26" outlineLevel="1">
      <c r="A407" s="375"/>
      <c r="B407" s="231" t="s">
        <v>731</v>
      </c>
      <c r="C407" s="166" t="s">
        <v>279</v>
      </c>
      <c r="D407" s="159" t="s">
        <v>800</v>
      </c>
      <c r="E407" s="159" t="s">
        <v>280</v>
      </c>
      <c r="F407" s="160" t="s">
        <v>301</v>
      </c>
      <c r="G407" s="117"/>
      <c r="H407" s="117"/>
      <c r="I407" s="117"/>
      <c r="J407" s="117"/>
      <c r="K407" s="162" t="s">
        <v>57</v>
      </c>
      <c r="L407" s="159">
        <v>22</v>
      </c>
      <c r="M407" s="260"/>
      <c r="N407" s="260">
        <f t="shared" si="74"/>
        <v>0</v>
      </c>
      <c r="O407" s="260">
        <f t="shared" si="75"/>
        <v>0</v>
      </c>
      <c r="P407" s="260">
        <f t="shared" si="65"/>
        <v>0</v>
      </c>
      <c r="Q407" s="120"/>
      <c r="R407" s="120"/>
      <c r="S407" s="121"/>
    </row>
    <row r="408" spans="1:385" s="104" customFormat="1" outlineLevel="1">
      <c r="A408" s="375"/>
      <c r="B408" s="231" t="s">
        <v>732</v>
      </c>
      <c r="C408" s="166" t="s">
        <v>324</v>
      </c>
      <c r="D408" s="159" t="s">
        <v>800</v>
      </c>
      <c r="E408" s="159" t="s">
        <v>325</v>
      </c>
      <c r="F408" s="160" t="s">
        <v>327</v>
      </c>
      <c r="G408" s="117"/>
      <c r="H408" s="117"/>
      <c r="I408" s="117"/>
      <c r="J408" s="117"/>
      <c r="K408" s="162" t="s">
        <v>57</v>
      </c>
      <c r="L408" s="159" t="s">
        <v>181</v>
      </c>
      <c r="M408" s="260"/>
      <c r="N408" s="260">
        <f t="shared" si="74"/>
        <v>0</v>
      </c>
      <c r="O408" s="260">
        <f t="shared" si="75"/>
        <v>0</v>
      </c>
      <c r="P408" s="260">
        <f t="shared" si="65"/>
        <v>0</v>
      </c>
      <c r="Q408" s="120"/>
      <c r="R408" s="120"/>
      <c r="S408" s="121"/>
    </row>
    <row r="409" spans="1:385" s="140" customFormat="1" ht="33.75" customHeight="1">
      <c r="A409" s="375"/>
      <c r="B409" s="133" t="s">
        <v>364</v>
      </c>
      <c r="C409" s="147" t="s">
        <v>329</v>
      </c>
      <c r="D409" s="154"/>
      <c r="E409" s="148" t="s">
        <v>244</v>
      </c>
      <c r="F409" s="152"/>
      <c r="G409" s="136"/>
      <c r="H409" s="136"/>
      <c r="I409" s="136"/>
      <c r="J409" s="136"/>
      <c r="K409" s="154" t="s">
        <v>160</v>
      </c>
      <c r="L409" s="154">
        <v>1</v>
      </c>
      <c r="M409" s="268"/>
      <c r="N409" s="268">
        <f>SUM(N410:N439)</f>
        <v>0</v>
      </c>
      <c r="O409" s="268">
        <f t="shared" si="75"/>
        <v>0</v>
      </c>
      <c r="P409" s="268">
        <f t="shared" si="65"/>
        <v>0</v>
      </c>
      <c r="Q409" s="138"/>
      <c r="R409" s="138"/>
      <c r="S409" s="139"/>
    </row>
    <row r="410" spans="1:385" s="172" customFormat="1" outlineLevel="1">
      <c r="A410" s="375"/>
      <c r="B410" s="231" t="s">
        <v>733</v>
      </c>
      <c r="C410" s="166" t="s">
        <v>252</v>
      </c>
      <c r="D410" s="159" t="s">
        <v>800</v>
      </c>
      <c r="E410" s="159" t="s">
        <v>253</v>
      </c>
      <c r="F410" s="160" t="s">
        <v>294</v>
      </c>
      <c r="G410" s="167"/>
      <c r="H410" s="167"/>
      <c r="I410" s="168"/>
      <c r="J410" s="169"/>
      <c r="K410" s="162" t="s">
        <v>57</v>
      </c>
      <c r="L410" s="159">
        <v>6</v>
      </c>
      <c r="M410" s="260"/>
      <c r="N410" s="260">
        <f t="shared" si="74"/>
        <v>0</v>
      </c>
      <c r="O410" s="260">
        <f t="shared" si="75"/>
        <v>0</v>
      </c>
      <c r="P410" s="260">
        <f t="shared" si="65"/>
        <v>0</v>
      </c>
      <c r="Q410" s="170"/>
      <c r="R410" s="170"/>
      <c r="S410" s="171"/>
      <c r="T410" s="104"/>
      <c r="U410" s="104"/>
      <c r="V410" s="104"/>
      <c r="W410" s="104"/>
      <c r="X410" s="104"/>
      <c r="Y410" s="104"/>
      <c r="Z410" s="104"/>
      <c r="AA410" s="104"/>
      <c r="AB410" s="104"/>
      <c r="AC410" s="104"/>
      <c r="AD410" s="104"/>
      <c r="AE410" s="104"/>
      <c r="AF410" s="104"/>
      <c r="AG410" s="104"/>
      <c r="AH410" s="104"/>
      <c r="AI410" s="104"/>
      <c r="AJ410" s="104"/>
      <c r="AK410" s="104"/>
      <c r="AL410" s="104"/>
      <c r="AM410" s="104"/>
      <c r="AN410" s="104"/>
      <c r="AO410" s="104"/>
      <c r="AP410" s="104"/>
      <c r="AQ410" s="104"/>
      <c r="AR410" s="104"/>
      <c r="AS410" s="104"/>
      <c r="AT410" s="104"/>
      <c r="AU410" s="104"/>
      <c r="AV410" s="104"/>
      <c r="AW410" s="104"/>
      <c r="AX410" s="104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BM410" s="104"/>
      <c r="BN410" s="104"/>
      <c r="BO410" s="104"/>
      <c r="BP410" s="104"/>
      <c r="BQ410" s="104"/>
      <c r="BR410" s="104"/>
      <c r="BS410" s="104"/>
      <c r="BT410" s="104"/>
      <c r="BU410" s="104"/>
      <c r="BV410" s="104"/>
      <c r="BW410" s="104"/>
      <c r="BX410" s="104"/>
      <c r="BY410" s="104"/>
      <c r="BZ410" s="104"/>
      <c r="CA410" s="104"/>
      <c r="CB410" s="104"/>
      <c r="CC410" s="104"/>
      <c r="CD410" s="104"/>
      <c r="CE410" s="104"/>
      <c r="CF410" s="104"/>
      <c r="CG410" s="104"/>
      <c r="CH410" s="104"/>
      <c r="CI410" s="104"/>
      <c r="CJ410" s="104"/>
      <c r="CK410" s="104"/>
      <c r="CL410" s="104"/>
      <c r="CM410" s="104"/>
      <c r="CN410" s="104"/>
      <c r="CO410" s="104"/>
      <c r="CP410" s="104"/>
      <c r="CQ410" s="104"/>
      <c r="CR410" s="104"/>
      <c r="CS410" s="104"/>
      <c r="CT410" s="104"/>
      <c r="CU410" s="104"/>
      <c r="CV410" s="104"/>
      <c r="CW410" s="104"/>
      <c r="CX410" s="104"/>
      <c r="CY410" s="104"/>
      <c r="CZ410" s="104"/>
      <c r="DA410" s="104"/>
      <c r="DB410" s="104"/>
      <c r="DC410" s="104"/>
      <c r="DD410" s="104"/>
      <c r="DE410" s="104"/>
      <c r="DF410" s="104"/>
      <c r="DG410" s="104"/>
      <c r="DH410" s="104"/>
      <c r="DI410" s="104"/>
      <c r="DJ410" s="104"/>
      <c r="DK410" s="104"/>
      <c r="DL410" s="104"/>
      <c r="DM410" s="104"/>
      <c r="DN410" s="104"/>
      <c r="DO410" s="104"/>
      <c r="DP410" s="104"/>
      <c r="DQ410" s="104"/>
      <c r="DR410" s="104"/>
      <c r="DS410" s="104"/>
      <c r="DT410" s="104"/>
      <c r="DU410" s="104"/>
      <c r="DV410" s="104"/>
      <c r="DW410" s="104"/>
      <c r="DX410" s="104"/>
      <c r="DY410" s="104"/>
      <c r="DZ410" s="104"/>
      <c r="EA410" s="104"/>
      <c r="EB410" s="104"/>
      <c r="EC410" s="104"/>
      <c r="ED410" s="104"/>
      <c r="EE410" s="104"/>
      <c r="EF410" s="104"/>
      <c r="EG410" s="104"/>
      <c r="EH410" s="104"/>
      <c r="EI410" s="104"/>
      <c r="EJ410" s="104"/>
      <c r="EK410" s="104"/>
      <c r="EL410" s="104"/>
      <c r="EM410" s="104"/>
      <c r="EN410" s="104"/>
      <c r="EO410" s="104"/>
      <c r="EP410" s="104"/>
      <c r="EQ410" s="104"/>
      <c r="ER410" s="104"/>
      <c r="ES410" s="104"/>
      <c r="ET410" s="104"/>
      <c r="EU410" s="104"/>
      <c r="EV410" s="104"/>
      <c r="EW410" s="104"/>
      <c r="EX410" s="104"/>
      <c r="EY410" s="104"/>
      <c r="EZ410" s="104"/>
      <c r="FA410" s="104"/>
      <c r="FB410" s="104"/>
      <c r="FC410" s="104"/>
      <c r="FD410" s="104"/>
      <c r="FE410" s="104"/>
      <c r="FF410" s="104"/>
      <c r="FG410" s="104"/>
      <c r="FH410" s="104"/>
      <c r="FI410" s="104"/>
      <c r="FJ410" s="104"/>
      <c r="FK410" s="104"/>
      <c r="FL410" s="104"/>
      <c r="FM410" s="104"/>
      <c r="FN410" s="104"/>
      <c r="FO410" s="104"/>
      <c r="FP410" s="104"/>
      <c r="FQ410" s="104"/>
      <c r="FR410" s="104"/>
      <c r="FS410" s="104"/>
      <c r="FT410" s="104"/>
      <c r="FU410" s="104"/>
      <c r="FV410" s="104"/>
      <c r="FW410" s="104"/>
      <c r="FX410" s="104"/>
      <c r="FY410" s="104"/>
      <c r="FZ410" s="104"/>
      <c r="GA410" s="104"/>
      <c r="GB410" s="104"/>
      <c r="GC410" s="104"/>
      <c r="GD410" s="104"/>
      <c r="GE410" s="104"/>
      <c r="GF410" s="104"/>
      <c r="GG410" s="104"/>
      <c r="GH410" s="104"/>
      <c r="GI410" s="104"/>
      <c r="GJ410" s="104"/>
      <c r="GK410" s="104"/>
      <c r="GL410" s="104"/>
      <c r="GM410" s="104"/>
      <c r="GN410" s="104"/>
      <c r="GO410" s="104"/>
      <c r="GP410" s="104"/>
      <c r="GQ410" s="104"/>
      <c r="GR410" s="104"/>
      <c r="GS410" s="104"/>
      <c r="GT410" s="104"/>
      <c r="GU410" s="104"/>
      <c r="GV410" s="104"/>
      <c r="GW410" s="104"/>
      <c r="GX410" s="104"/>
      <c r="GY410" s="104"/>
      <c r="GZ410" s="104"/>
      <c r="HA410" s="104"/>
      <c r="HB410" s="104"/>
      <c r="HC410" s="104"/>
      <c r="HD410" s="104"/>
      <c r="HE410" s="104"/>
      <c r="HF410" s="104"/>
      <c r="HG410" s="104"/>
      <c r="HH410" s="104"/>
      <c r="HI410" s="104"/>
      <c r="HJ410" s="104"/>
      <c r="HK410" s="104"/>
      <c r="HL410" s="104"/>
      <c r="HM410" s="104"/>
      <c r="HN410" s="104"/>
      <c r="HO410" s="104"/>
      <c r="HP410" s="104"/>
      <c r="HQ410" s="104"/>
      <c r="HR410" s="104"/>
      <c r="HS410" s="104"/>
      <c r="HT410" s="104"/>
      <c r="HU410" s="104"/>
      <c r="HV410" s="104"/>
      <c r="HW410" s="104"/>
      <c r="HX410" s="104"/>
      <c r="HY410" s="104"/>
      <c r="HZ410" s="104"/>
      <c r="IA410" s="104"/>
      <c r="IB410" s="104"/>
      <c r="IC410" s="104"/>
      <c r="ID410" s="104"/>
      <c r="IE410" s="104"/>
      <c r="IF410" s="104"/>
      <c r="IG410" s="104"/>
      <c r="IH410" s="104"/>
      <c r="II410" s="104"/>
      <c r="IJ410" s="104"/>
      <c r="IK410" s="104"/>
      <c r="IL410" s="104"/>
      <c r="IM410" s="104"/>
      <c r="IN410" s="104"/>
      <c r="IO410" s="104"/>
      <c r="IP410" s="104"/>
      <c r="IQ410" s="104"/>
      <c r="IR410" s="104"/>
      <c r="IS410" s="104"/>
      <c r="IT410" s="104"/>
      <c r="IU410" s="104"/>
      <c r="IV410" s="104"/>
      <c r="IW410" s="104"/>
      <c r="IX410" s="104"/>
      <c r="IY410" s="104"/>
      <c r="IZ410" s="104"/>
      <c r="JA410" s="104"/>
      <c r="JB410" s="104"/>
      <c r="JC410" s="104"/>
      <c r="JD410" s="104"/>
      <c r="JE410" s="104"/>
      <c r="JF410" s="104"/>
      <c r="JG410" s="104"/>
      <c r="JH410" s="104"/>
      <c r="JI410" s="104"/>
      <c r="JJ410" s="104"/>
      <c r="JK410" s="104"/>
      <c r="JL410" s="104"/>
      <c r="JM410" s="104"/>
      <c r="JN410" s="104"/>
      <c r="JO410" s="104"/>
      <c r="JP410" s="104"/>
      <c r="JQ410" s="104"/>
      <c r="JR410" s="104"/>
      <c r="JS410" s="104"/>
      <c r="JT410" s="104"/>
      <c r="JU410" s="104"/>
      <c r="JV410" s="104"/>
      <c r="JW410" s="104"/>
      <c r="JX410" s="104"/>
      <c r="JY410" s="104"/>
      <c r="JZ410" s="104"/>
      <c r="KA410" s="104"/>
      <c r="KB410" s="104"/>
      <c r="KC410" s="104"/>
      <c r="KD410" s="104"/>
      <c r="KE410" s="104"/>
      <c r="KF410" s="104"/>
      <c r="KG410" s="104"/>
      <c r="KH410" s="104"/>
      <c r="KI410" s="104"/>
      <c r="KJ410" s="104"/>
      <c r="KK410" s="104"/>
      <c r="KL410" s="104"/>
      <c r="KM410" s="104"/>
      <c r="KN410" s="104"/>
      <c r="KO410" s="104"/>
      <c r="KP410" s="104"/>
      <c r="KQ410" s="104"/>
      <c r="KR410" s="104"/>
      <c r="KS410" s="104"/>
      <c r="KT410" s="104"/>
      <c r="KU410" s="104"/>
      <c r="KV410" s="104"/>
      <c r="KW410" s="104"/>
      <c r="KX410" s="104"/>
      <c r="KY410" s="104"/>
      <c r="KZ410" s="104"/>
      <c r="LA410" s="104"/>
      <c r="LB410" s="104"/>
      <c r="LC410" s="104"/>
      <c r="LD410" s="104"/>
      <c r="LE410" s="104"/>
      <c r="LF410" s="104"/>
      <c r="LG410" s="104"/>
      <c r="LH410" s="104"/>
      <c r="LI410" s="104"/>
      <c r="LJ410" s="104"/>
      <c r="LK410" s="104"/>
      <c r="LL410" s="104"/>
      <c r="LM410" s="104"/>
      <c r="LN410" s="104"/>
      <c r="LO410" s="104"/>
      <c r="LP410" s="104"/>
      <c r="LQ410" s="104"/>
      <c r="LR410" s="104"/>
      <c r="LS410" s="104"/>
      <c r="LT410" s="104"/>
      <c r="LU410" s="104"/>
      <c r="LV410" s="104"/>
      <c r="LW410" s="104"/>
      <c r="LX410" s="104"/>
      <c r="LY410" s="104"/>
      <c r="LZ410" s="104"/>
      <c r="MA410" s="104"/>
      <c r="MB410" s="104"/>
      <c r="MC410" s="104"/>
      <c r="MD410" s="104"/>
      <c r="ME410" s="104"/>
      <c r="MF410" s="104"/>
      <c r="MG410" s="104"/>
      <c r="MH410" s="104"/>
      <c r="MI410" s="104"/>
      <c r="MJ410" s="104"/>
      <c r="MK410" s="104"/>
      <c r="ML410" s="104"/>
      <c r="MM410" s="104"/>
      <c r="MN410" s="104"/>
      <c r="MO410" s="104"/>
      <c r="MP410" s="104"/>
      <c r="MQ410" s="104"/>
      <c r="MR410" s="104"/>
      <c r="MS410" s="104"/>
      <c r="MT410" s="104"/>
      <c r="MU410" s="104"/>
      <c r="MV410" s="104"/>
      <c r="MW410" s="104"/>
      <c r="MX410" s="104"/>
      <c r="MY410" s="104"/>
      <c r="MZ410" s="104"/>
      <c r="NA410" s="104"/>
      <c r="NB410" s="104"/>
      <c r="NC410" s="104"/>
      <c r="ND410" s="104"/>
      <c r="NE410" s="104"/>
      <c r="NF410" s="104"/>
      <c r="NG410" s="104"/>
      <c r="NH410" s="104"/>
      <c r="NI410" s="104"/>
      <c r="NJ410" s="104"/>
      <c r="NK410" s="104"/>
      <c r="NL410" s="104"/>
      <c r="NM410" s="104"/>
      <c r="NN410" s="104"/>
      <c r="NO410" s="104"/>
      <c r="NP410" s="104"/>
      <c r="NQ410" s="104"/>
      <c r="NR410" s="104"/>
      <c r="NS410" s="104"/>
      <c r="NT410" s="104"/>
      <c r="NU410" s="104"/>
    </row>
    <row r="411" spans="1:385" s="172" customFormat="1" outlineLevel="1">
      <c r="A411" s="375"/>
      <c r="B411" s="231" t="s">
        <v>734</v>
      </c>
      <c r="C411" s="166" t="s">
        <v>254</v>
      </c>
      <c r="D411" s="159" t="s">
        <v>800</v>
      </c>
      <c r="E411" s="159" t="s">
        <v>255</v>
      </c>
      <c r="F411" s="160" t="s">
        <v>294</v>
      </c>
      <c r="G411" s="173"/>
      <c r="H411" s="173"/>
      <c r="I411" s="174"/>
      <c r="J411" s="174"/>
      <c r="K411" s="162" t="s">
        <v>57</v>
      </c>
      <c r="L411" s="159" t="s">
        <v>162</v>
      </c>
      <c r="M411" s="260"/>
      <c r="N411" s="260">
        <f t="shared" si="74"/>
        <v>0</v>
      </c>
      <c r="O411" s="260">
        <f t="shared" si="75"/>
        <v>0</v>
      </c>
      <c r="P411" s="260">
        <f t="shared" si="65"/>
        <v>0</v>
      </c>
      <c r="Q411" s="175"/>
      <c r="R411" s="175"/>
      <c r="S411" s="121"/>
      <c r="T411" s="104"/>
      <c r="U411" s="104"/>
      <c r="V411" s="104"/>
      <c r="W411" s="104"/>
      <c r="X411" s="104"/>
      <c r="Y411" s="104"/>
      <c r="Z411" s="104"/>
      <c r="AA411" s="104"/>
      <c r="AB411" s="104"/>
      <c r="AC411" s="104"/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04"/>
      <c r="AN411" s="104"/>
      <c r="AO411" s="104"/>
      <c r="AP411" s="104"/>
      <c r="AQ411" s="104"/>
      <c r="AR411" s="104"/>
      <c r="AS411" s="104"/>
      <c r="AT411" s="104"/>
      <c r="AU411" s="104"/>
      <c r="AV411" s="104"/>
      <c r="AW411" s="104"/>
      <c r="AX411" s="104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BM411" s="104"/>
      <c r="BN411" s="104"/>
      <c r="BO411" s="104"/>
      <c r="BP411" s="104"/>
      <c r="BQ411" s="104"/>
      <c r="BR411" s="104"/>
      <c r="BS411" s="104"/>
      <c r="BT411" s="104"/>
      <c r="BU411" s="104"/>
      <c r="BV411" s="104"/>
      <c r="BW411" s="104"/>
      <c r="BX411" s="104"/>
      <c r="BY411" s="104"/>
      <c r="BZ411" s="104"/>
      <c r="CA411" s="104"/>
      <c r="CB411" s="104"/>
      <c r="CC411" s="104"/>
      <c r="CD411" s="104"/>
      <c r="CE411" s="104"/>
      <c r="CF411" s="104"/>
      <c r="CG411" s="104"/>
      <c r="CH411" s="104"/>
      <c r="CI411" s="104"/>
      <c r="CJ411" s="104"/>
      <c r="CK411" s="104"/>
      <c r="CL411" s="104"/>
      <c r="CM411" s="104"/>
      <c r="CN411" s="104"/>
      <c r="CO411" s="104"/>
      <c r="CP411" s="104"/>
      <c r="CQ411" s="104"/>
      <c r="CR411" s="104"/>
      <c r="CS411" s="104"/>
      <c r="CT411" s="104"/>
      <c r="CU411" s="104"/>
      <c r="CV411" s="104"/>
      <c r="CW411" s="104"/>
      <c r="CX411" s="104"/>
      <c r="CY411" s="104"/>
      <c r="CZ411" s="104"/>
      <c r="DA411" s="104"/>
      <c r="DB411" s="104"/>
      <c r="DC411" s="104"/>
      <c r="DD411" s="104"/>
      <c r="DE411" s="104"/>
      <c r="DF411" s="104"/>
      <c r="DG411" s="104"/>
      <c r="DH411" s="104"/>
      <c r="DI411" s="104"/>
      <c r="DJ411" s="104"/>
      <c r="DK411" s="104"/>
      <c r="DL411" s="104"/>
      <c r="DM411" s="104"/>
      <c r="DN411" s="104"/>
      <c r="DO411" s="104"/>
      <c r="DP411" s="104"/>
      <c r="DQ411" s="104"/>
      <c r="DR411" s="104"/>
      <c r="DS411" s="104"/>
      <c r="DT411" s="104"/>
      <c r="DU411" s="104"/>
      <c r="DV411" s="104"/>
      <c r="DW411" s="104"/>
      <c r="DX411" s="104"/>
      <c r="DY411" s="104"/>
      <c r="DZ411" s="104"/>
      <c r="EA411" s="104"/>
      <c r="EB411" s="104"/>
      <c r="EC411" s="104"/>
      <c r="ED411" s="104"/>
      <c r="EE411" s="104"/>
      <c r="EF411" s="104"/>
      <c r="EG411" s="104"/>
      <c r="EH411" s="104"/>
      <c r="EI411" s="104"/>
      <c r="EJ411" s="104"/>
      <c r="EK411" s="104"/>
      <c r="EL411" s="104"/>
      <c r="EM411" s="104"/>
      <c r="EN411" s="104"/>
      <c r="EO411" s="104"/>
      <c r="EP411" s="104"/>
      <c r="EQ411" s="104"/>
      <c r="ER411" s="104"/>
      <c r="ES411" s="104"/>
      <c r="ET411" s="104"/>
      <c r="EU411" s="104"/>
      <c r="EV411" s="104"/>
      <c r="EW411" s="104"/>
      <c r="EX411" s="104"/>
      <c r="EY411" s="104"/>
      <c r="EZ411" s="104"/>
      <c r="FA411" s="104"/>
      <c r="FB411" s="104"/>
      <c r="FC411" s="104"/>
      <c r="FD411" s="104"/>
      <c r="FE411" s="104"/>
      <c r="FF411" s="104"/>
      <c r="FG411" s="104"/>
      <c r="FH411" s="104"/>
      <c r="FI411" s="104"/>
      <c r="FJ411" s="104"/>
      <c r="FK411" s="104"/>
      <c r="FL411" s="104"/>
      <c r="FM411" s="104"/>
      <c r="FN411" s="104"/>
      <c r="FO411" s="104"/>
      <c r="FP411" s="104"/>
      <c r="FQ411" s="104"/>
      <c r="FR411" s="104"/>
      <c r="FS411" s="104"/>
      <c r="FT411" s="104"/>
      <c r="FU411" s="104"/>
      <c r="FV411" s="104"/>
      <c r="FW411" s="104"/>
      <c r="FX411" s="104"/>
      <c r="FY411" s="104"/>
      <c r="FZ411" s="104"/>
      <c r="GA411" s="104"/>
      <c r="GB411" s="104"/>
      <c r="GC411" s="104"/>
      <c r="GD411" s="104"/>
      <c r="GE411" s="104"/>
      <c r="GF411" s="104"/>
      <c r="GG411" s="104"/>
      <c r="GH411" s="104"/>
      <c r="GI411" s="104"/>
      <c r="GJ411" s="104"/>
      <c r="GK411" s="104"/>
      <c r="GL411" s="104"/>
      <c r="GM411" s="104"/>
      <c r="GN411" s="104"/>
      <c r="GO411" s="104"/>
      <c r="GP411" s="104"/>
      <c r="GQ411" s="104"/>
      <c r="GR411" s="104"/>
      <c r="GS411" s="104"/>
      <c r="GT411" s="104"/>
      <c r="GU411" s="104"/>
      <c r="GV411" s="104"/>
      <c r="GW411" s="104"/>
      <c r="GX411" s="104"/>
      <c r="GY411" s="104"/>
      <c r="GZ411" s="104"/>
      <c r="HA411" s="104"/>
      <c r="HB411" s="104"/>
      <c r="HC411" s="104"/>
      <c r="HD411" s="104"/>
      <c r="HE411" s="104"/>
      <c r="HF411" s="104"/>
      <c r="HG411" s="104"/>
      <c r="HH411" s="104"/>
      <c r="HI411" s="104"/>
      <c r="HJ411" s="104"/>
      <c r="HK411" s="104"/>
      <c r="HL411" s="104"/>
      <c r="HM411" s="104"/>
      <c r="HN411" s="104"/>
      <c r="HO411" s="104"/>
      <c r="HP411" s="104"/>
      <c r="HQ411" s="104"/>
      <c r="HR411" s="104"/>
      <c r="HS411" s="104"/>
      <c r="HT411" s="104"/>
      <c r="HU411" s="104"/>
      <c r="HV411" s="104"/>
      <c r="HW411" s="104"/>
      <c r="HX411" s="104"/>
      <c r="HY411" s="104"/>
      <c r="HZ411" s="104"/>
      <c r="IA411" s="104"/>
      <c r="IB411" s="104"/>
      <c r="IC411" s="104"/>
      <c r="ID411" s="104"/>
      <c r="IE411" s="104"/>
      <c r="IF411" s="104"/>
      <c r="IG411" s="104"/>
      <c r="IH411" s="104"/>
      <c r="II411" s="104"/>
      <c r="IJ411" s="104"/>
      <c r="IK411" s="104"/>
      <c r="IL411" s="104"/>
      <c r="IM411" s="104"/>
      <c r="IN411" s="104"/>
      <c r="IO411" s="104"/>
      <c r="IP411" s="104"/>
      <c r="IQ411" s="104"/>
      <c r="IR411" s="104"/>
      <c r="IS411" s="104"/>
      <c r="IT411" s="104"/>
      <c r="IU411" s="104"/>
      <c r="IV411" s="104"/>
      <c r="IW411" s="104"/>
      <c r="IX411" s="104"/>
      <c r="IY411" s="104"/>
      <c r="IZ411" s="104"/>
      <c r="JA411" s="104"/>
      <c r="JB411" s="104"/>
      <c r="JC411" s="104"/>
      <c r="JD411" s="104"/>
      <c r="JE411" s="104"/>
      <c r="JF411" s="104"/>
      <c r="JG411" s="104"/>
      <c r="JH411" s="104"/>
      <c r="JI411" s="104"/>
      <c r="JJ411" s="104"/>
      <c r="JK411" s="104"/>
      <c r="JL411" s="104"/>
      <c r="JM411" s="104"/>
      <c r="JN411" s="104"/>
      <c r="JO411" s="104"/>
      <c r="JP411" s="104"/>
      <c r="JQ411" s="104"/>
      <c r="JR411" s="104"/>
      <c r="JS411" s="104"/>
      <c r="JT411" s="104"/>
      <c r="JU411" s="104"/>
      <c r="JV411" s="104"/>
      <c r="JW411" s="104"/>
      <c r="JX411" s="104"/>
      <c r="JY411" s="104"/>
      <c r="JZ411" s="104"/>
      <c r="KA411" s="104"/>
      <c r="KB411" s="104"/>
      <c r="KC411" s="104"/>
      <c r="KD411" s="104"/>
      <c r="KE411" s="104"/>
      <c r="KF411" s="104"/>
      <c r="KG411" s="104"/>
      <c r="KH411" s="104"/>
      <c r="KI411" s="104"/>
      <c r="KJ411" s="104"/>
      <c r="KK411" s="104"/>
      <c r="KL411" s="104"/>
      <c r="KM411" s="104"/>
      <c r="KN411" s="104"/>
      <c r="KO411" s="104"/>
      <c r="KP411" s="104"/>
      <c r="KQ411" s="104"/>
      <c r="KR411" s="104"/>
      <c r="KS411" s="104"/>
      <c r="KT411" s="104"/>
      <c r="KU411" s="104"/>
      <c r="KV411" s="104"/>
      <c r="KW411" s="104"/>
      <c r="KX411" s="104"/>
      <c r="KY411" s="104"/>
      <c r="KZ411" s="104"/>
      <c r="LA411" s="104"/>
      <c r="LB411" s="104"/>
      <c r="LC411" s="104"/>
      <c r="LD411" s="104"/>
      <c r="LE411" s="104"/>
      <c r="LF411" s="104"/>
      <c r="LG411" s="104"/>
      <c r="LH411" s="104"/>
      <c r="LI411" s="104"/>
      <c r="LJ411" s="104"/>
      <c r="LK411" s="104"/>
      <c r="LL411" s="104"/>
      <c r="LM411" s="104"/>
      <c r="LN411" s="104"/>
      <c r="LO411" s="104"/>
      <c r="LP411" s="104"/>
      <c r="LQ411" s="104"/>
      <c r="LR411" s="104"/>
      <c r="LS411" s="104"/>
      <c r="LT411" s="104"/>
      <c r="LU411" s="104"/>
      <c r="LV411" s="104"/>
      <c r="LW411" s="104"/>
      <c r="LX411" s="104"/>
      <c r="LY411" s="104"/>
      <c r="LZ411" s="104"/>
      <c r="MA411" s="104"/>
      <c r="MB411" s="104"/>
      <c r="MC411" s="104"/>
      <c r="MD411" s="104"/>
      <c r="ME411" s="104"/>
      <c r="MF411" s="104"/>
      <c r="MG411" s="104"/>
      <c r="MH411" s="104"/>
      <c r="MI411" s="104"/>
      <c r="MJ411" s="104"/>
      <c r="MK411" s="104"/>
      <c r="ML411" s="104"/>
      <c r="MM411" s="104"/>
      <c r="MN411" s="104"/>
      <c r="MO411" s="104"/>
      <c r="MP411" s="104"/>
      <c r="MQ411" s="104"/>
      <c r="MR411" s="104"/>
      <c r="MS411" s="104"/>
      <c r="MT411" s="104"/>
      <c r="MU411" s="104"/>
      <c r="MV411" s="104"/>
      <c r="MW411" s="104"/>
      <c r="MX411" s="104"/>
      <c r="MY411" s="104"/>
      <c r="MZ411" s="104"/>
      <c r="NA411" s="104"/>
      <c r="NB411" s="104"/>
      <c r="NC411" s="104"/>
      <c r="ND411" s="104"/>
      <c r="NE411" s="104"/>
      <c r="NF411" s="104"/>
      <c r="NG411" s="104"/>
      <c r="NH411" s="104"/>
      <c r="NI411" s="104"/>
      <c r="NJ411" s="104"/>
      <c r="NK411" s="104"/>
      <c r="NL411" s="104"/>
      <c r="NM411" s="104"/>
      <c r="NN411" s="104"/>
      <c r="NO411" s="104"/>
      <c r="NP411" s="104"/>
      <c r="NQ411" s="104"/>
      <c r="NR411" s="104"/>
      <c r="NS411" s="104"/>
      <c r="NT411" s="104"/>
      <c r="NU411" s="104"/>
    </row>
    <row r="412" spans="1:385" s="172" customFormat="1" outlineLevel="1">
      <c r="A412" s="375"/>
      <c r="B412" s="231" t="s">
        <v>735</v>
      </c>
      <c r="C412" s="166" t="s">
        <v>256</v>
      </c>
      <c r="D412" s="159" t="s">
        <v>798</v>
      </c>
      <c r="E412" s="159"/>
      <c r="F412" s="160"/>
      <c r="G412" s="173"/>
      <c r="H412" s="173"/>
      <c r="I412" s="174"/>
      <c r="J412" s="174"/>
      <c r="K412" s="162" t="s">
        <v>78</v>
      </c>
      <c r="L412" s="159">
        <v>1</v>
      </c>
      <c r="M412" s="175"/>
      <c r="N412" s="175"/>
      <c r="O412" s="175">
        <f t="shared" si="75"/>
        <v>0</v>
      </c>
      <c r="P412" s="175">
        <f t="shared" si="65"/>
        <v>0</v>
      </c>
      <c r="Q412" s="175"/>
      <c r="R412" s="175"/>
      <c r="S412" s="121"/>
      <c r="T412" s="104"/>
      <c r="U412" s="104"/>
      <c r="V412" s="104"/>
      <c r="W412" s="104"/>
      <c r="X412" s="104"/>
      <c r="Y412" s="104"/>
      <c r="Z412" s="104"/>
      <c r="AA412" s="104"/>
      <c r="AB412" s="104"/>
      <c r="AC412" s="104"/>
      <c r="AD412" s="104"/>
      <c r="AE412" s="104"/>
      <c r="AF412" s="104"/>
      <c r="AG412" s="104"/>
      <c r="AH412" s="104"/>
      <c r="AI412" s="104"/>
      <c r="AJ412" s="104"/>
      <c r="AK412" s="104"/>
      <c r="AL412" s="104"/>
      <c r="AM412" s="104"/>
      <c r="AN412" s="104"/>
      <c r="AO412" s="104"/>
      <c r="AP412" s="104"/>
      <c r="AQ412" s="104"/>
      <c r="AR412" s="104"/>
      <c r="AS412" s="104"/>
      <c r="AT412" s="104"/>
      <c r="AU412" s="104"/>
      <c r="AV412" s="104"/>
      <c r="AW412" s="104"/>
      <c r="AX412" s="104"/>
      <c r="AY412" s="104"/>
      <c r="AZ412" s="104"/>
      <c r="BA412" s="104"/>
      <c r="BB412" s="104"/>
      <c r="BC412" s="104"/>
      <c r="BD412" s="104"/>
      <c r="BE412" s="104"/>
      <c r="BF412" s="104"/>
      <c r="BG412" s="104"/>
      <c r="BH412" s="104"/>
      <c r="BI412" s="104"/>
      <c r="BJ412" s="104"/>
      <c r="BK412" s="104"/>
      <c r="BL412" s="104"/>
      <c r="BM412" s="104"/>
      <c r="BN412" s="104"/>
      <c r="BO412" s="104"/>
      <c r="BP412" s="104"/>
      <c r="BQ412" s="104"/>
      <c r="BR412" s="104"/>
      <c r="BS412" s="104"/>
      <c r="BT412" s="104"/>
      <c r="BU412" s="104"/>
      <c r="BV412" s="104"/>
      <c r="BW412" s="104"/>
      <c r="BX412" s="104"/>
      <c r="BY412" s="104"/>
      <c r="BZ412" s="104"/>
      <c r="CA412" s="104"/>
      <c r="CB412" s="104"/>
      <c r="CC412" s="104"/>
      <c r="CD412" s="104"/>
      <c r="CE412" s="104"/>
      <c r="CF412" s="104"/>
      <c r="CG412" s="104"/>
      <c r="CH412" s="104"/>
      <c r="CI412" s="104"/>
      <c r="CJ412" s="104"/>
      <c r="CK412" s="104"/>
      <c r="CL412" s="104"/>
      <c r="CM412" s="104"/>
      <c r="CN412" s="104"/>
      <c r="CO412" s="104"/>
      <c r="CP412" s="104"/>
      <c r="CQ412" s="104"/>
      <c r="CR412" s="104"/>
      <c r="CS412" s="104"/>
      <c r="CT412" s="104"/>
      <c r="CU412" s="104"/>
      <c r="CV412" s="104"/>
      <c r="CW412" s="104"/>
      <c r="CX412" s="104"/>
      <c r="CY412" s="104"/>
      <c r="CZ412" s="104"/>
      <c r="DA412" s="104"/>
      <c r="DB412" s="104"/>
      <c r="DC412" s="104"/>
      <c r="DD412" s="104"/>
      <c r="DE412" s="104"/>
      <c r="DF412" s="104"/>
      <c r="DG412" s="104"/>
      <c r="DH412" s="104"/>
      <c r="DI412" s="104"/>
      <c r="DJ412" s="104"/>
      <c r="DK412" s="104"/>
      <c r="DL412" s="104"/>
      <c r="DM412" s="104"/>
      <c r="DN412" s="104"/>
      <c r="DO412" s="104"/>
      <c r="DP412" s="104"/>
      <c r="DQ412" s="104"/>
      <c r="DR412" s="104"/>
      <c r="DS412" s="104"/>
      <c r="DT412" s="104"/>
      <c r="DU412" s="104"/>
      <c r="DV412" s="104"/>
      <c r="DW412" s="104"/>
      <c r="DX412" s="104"/>
      <c r="DY412" s="104"/>
      <c r="DZ412" s="104"/>
      <c r="EA412" s="104"/>
      <c r="EB412" s="104"/>
      <c r="EC412" s="104"/>
      <c r="ED412" s="104"/>
      <c r="EE412" s="104"/>
      <c r="EF412" s="104"/>
      <c r="EG412" s="104"/>
      <c r="EH412" s="104"/>
      <c r="EI412" s="104"/>
      <c r="EJ412" s="104"/>
      <c r="EK412" s="104"/>
      <c r="EL412" s="104"/>
      <c r="EM412" s="104"/>
      <c r="EN412" s="104"/>
      <c r="EO412" s="104"/>
      <c r="EP412" s="104"/>
      <c r="EQ412" s="104"/>
      <c r="ER412" s="104"/>
      <c r="ES412" s="104"/>
      <c r="ET412" s="104"/>
      <c r="EU412" s="104"/>
      <c r="EV412" s="104"/>
      <c r="EW412" s="104"/>
      <c r="EX412" s="104"/>
      <c r="EY412" s="104"/>
      <c r="EZ412" s="104"/>
      <c r="FA412" s="104"/>
      <c r="FB412" s="104"/>
      <c r="FC412" s="104"/>
      <c r="FD412" s="104"/>
      <c r="FE412" s="104"/>
      <c r="FF412" s="104"/>
      <c r="FG412" s="104"/>
      <c r="FH412" s="104"/>
      <c r="FI412" s="104"/>
      <c r="FJ412" s="104"/>
      <c r="FK412" s="104"/>
      <c r="FL412" s="104"/>
      <c r="FM412" s="104"/>
      <c r="FN412" s="104"/>
      <c r="FO412" s="104"/>
      <c r="FP412" s="104"/>
      <c r="FQ412" s="104"/>
      <c r="FR412" s="104"/>
      <c r="FS412" s="104"/>
      <c r="FT412" s="104"/>
      <c r="FU412" s="104"/>
      <c r="FV412" s="104"/>
      <c r="FW412" s="104"/>
      <c r="FX412" s="104"/>
      <c r="FY412" s="104"/>
      <c r="FZ412" s="104"/>
      <c r="GA412" s="104"/>
      <c r="GB412" s="104"/>
      <c r="GC412" s="104"/>
      <c r="GD412" s="104"/>
      <c r="GE412" s="104"/>
      <c r="GF412" s="104"/>
      <c r="GG412" s="104"/>
      <c r="GH412" s="104"/>
      <c r="GI412" s="104"/>
      <c r="GJ412" s="104"/>
      <c r="GK412" s="104"/>
      <c r="GL412" s="104"/>
      <c r="GM412" s="104"/>
      <c r="GN412" s="104"/>
      <c r="GO412" s="104"/>
      <c r="GP412" s="104"/>
      <c r="GQ412" s="104"/>
      <c r="GR412" s="104"/>
      <c r="GS412" s="104"/>
      <c r="GT412" s="104"/>
      <c r="GU412" s="104"/>
      <c r="GV412" s="104"/>
      <c r="GW412" s="104"/>
      <c r="GX412" s="104"/>
      <c r="GY412" s="104"/>
      <c r="GZ412" s="104"/>
      <c r="HA412" s="104"/>
      <c r="HB412" s="104"/>
      <c r="HC412" s="104"/>
      <c r="HD412" s="104"/>
      <c r="HE412" s="104"/>
      <c r="HF412" s="104"/>
      <c r="HG412" s="104"/>
      <c r="HH412" s="104"/>
      <c r="HI412" s="104"/>
      <c r="HJ412" s="104"/>
      <c r="HK412" s="104"/>
      <c r="HL412" s="104"/>
      <c r="HM412" s="104"/>
      <c r="HN412" s="104"/>
      <c r="HO412" s="104"/>
      <c r="HP412" s="104"/>
      <c r="HQ412" s="104"/>
      <c r="HR412" s="104"/>
      <c r="HS412" s="104"/>
      <c r="HT412" s="104"/>
      <c r="HU412" s="104"/>
      <c r="HV412" s="104"/>
      <c r="HW412" s="104"/>
      <c r="HX412" s="104"/>
      <c r="HY412" s="104"/>
      <c r="HZ412" s="104"/>
      <c r="IA412" s="104"/>
      <c r="IB412" s="104"/>
      <c r="IC412" s="104"/>
      <c r="ID412" s="104"/>
      <c r="IE412" s="104"/>
      <c r="IF412" s="104"/>
      <c r="IG412" s="104"/>
      <c r="IH412" s="104"/>
      <c r="II412" s="104"/>
      <c r="IJ412" s="104"/>
      <c r="IK412" s="104"/>
      <c r="IL412" s="104"/>
      <c r="IM412" s="104"/>
      <c r="IN412" s="104"/>
      <c r="IO412" s="104"/>
      <c r="IP412" s="104"/>
      <c r="IQ412" s="104"/>
      <c r="IR412" s="104"/>
      <c r="IS412" s="104"/>
      <c r="IT412" s="104"/>
      <c r="IU412" s="104"/>
      <c r="IV412" s="104"/>
      <c r="IW412" s="104"/>
      <c r="IX412" s="104"/>
      <c r="IY412" s="104"/>
      <c r="IZ412" s="104"/>
      <c r="JA412" s="104"/>
      <c r="JB412" s="104"/>
      <c r="JC412" s="104"/>
      <c r="JD412" s="104"/>
      <c r="JE412" s="104"/>
      <c r="JF412" s="104"/>
      <c r="JG412" s="104"/>
      <c r="JH412" s="104"/>
      <c r="JI412" s="104"/>
      <c r="JJ412" s="104"/>
      <c r="JK412" s="104"/>
      <c r="JL412" s="104"/>
      <c r="JM412" s="104"/>
      <c r="JN412" s="104"/>
      <c r="JO412" s="104"/>
      <c r="JP412" s="104"/>
      <c r="JQ412" s="104"/>
      <c r="JR412" s="104"/>
      <c r="JS412" s="104"/>
      <c r="JT412" s="104"/>
      <c r="JU412" s="104"/>
      <c r="JV412" s="104"/>
      <c r="JW412" s="104"/>
      <c r="JX412" s="104"/>
      <c r="JY412" s="104"/>
      <c r="JZ412" s="104"/>
      <c r="KA412" s="104"/>
      <c r="KB412" s="104"/>
      <c r="KC412" s="104"/>
      <c r="KD412" s="104"/>
      <c r="KE412" s="104"/>
      <c r="KF412" s="104"/>
      <c r="KG412" s="104"/>
      <c r="KH412" s="104"/>
      <c r="KI412" s="104"/>
      <c r="KJ412" s="104"/>
      <c r="KK412" s="104"/>
      <c r="KL412" s="104"/>
      <c r="KM412" s="104"/>
      <c r="KN412" s="104"/>
      <c r="KO412" s="104"/>
      <c r="KP412" s="104"/>
      <c r="KQ412" s="104"/>
      <c r="KR412" s="104"/>
      <c r="KS412" s="104"/>
      <c r="KT412" s="104"/>
      <c r="KU412" s="104"/>
      <c r="KV412" s="104"/>
      <c r="KW412" s="104"/>
      <c r="KX412" s="104"/>
      <c r="KY412" s="104"/>
      <c r="KZ412" s="104"/>
      <c r="LA412" s="104"/>
      <c r="LB412" s="104"/>
      <c r="LC412" s="104"/>
      <c r="LD412" s="104"/>
      <c r="LE412" s="104"/>
      <c r="LF412" s="104"/>
      <c r="LG412" s="104"/>
      <c r="LH412" s="104"/>
      <c r="LI412" s="104"/>
      <c r="LJ412" s="104"/>
      <c r="LK412" s="104"/>
      <c r="LL412" s="104"/>
      <c r="LM412" s="104"/>
      <c r="LN412" s="104"/>
      <c r="LO412" s="104"/>
      <c r="LP412" s="104"/>
      <c r="LQ412" s="104"/>
      <c r="LR412" s="104"/>
      <c r="LS412" s="104"/>
      <c r="LT412" s="104"/>
      <c r="LU412" s="104"/>
      <c r="LV412" s="104"/>
      <c r="LW412" s="104"/>
      <c r="LX412" s="104"/>
      <c r="LY412" s="104"/>
      <c r="LZ412" s="104"/>
      <c r="MA412" s="104"/>
      <c r="MB412" s="104"/>
      <c r="MC412" s="104"/>
      <c r="MD412" s="104"/>
      <c r="ME412" s="104"/>
      <c r="MF412" s="104"/>
      <c r="MG412" s="104"/>
      <c r="MH412" s="104"/>
      <c r="MI412" s="104"/>
      <c r="MJ412" s="104"/>
      <c r="MK412" s="104"/>
      <c r="ML412" s="104"/>
      <c r="MM412" s="104"/>
      <c r="MN412" s="104"/>
      <c r="MO412" s="104"/>
      <c r="MP412" s="104"/>
      <c r="MQ412" s="104"/>
      <c r="MR412" s="104"/>
      <c r="MS412" s="104"/>
      <c r="MT412" s="104"/>
      <c r="MU412" s="104"/>
      <c r="MV412" s="104"/>
      <c r="MW412" s="104"/>
      <c r="MX412" s="104"/>
      <c r="MY412" s="104"/>
      <c r="MZ412" s="104"/>
      <c r="NA412" s="104"/>
      <c r="NB412" s="104"/>
      <c r="NC412" s="104"/>
      <c r="ND412" s="104"/>
      <c r="NE412" s="104"/>
      <c r="NF412" s="104"/>
      <c r="NG412" s="104"/>
      <c r="NH412" s="104"/>
      <c r="NI412" s="104"/>
      <c r="NJ412" s="104"/>
      <c r="NK412" s="104"/>
      <c r="NL412" s="104"/>
      <c r="NM412" s="104"/>
      <c r="NN412" s="104"/>
      <c r="NO412" s="104"/>
      <c r="NP412" s="104"/>
      <c r="NQ412" s="104"/>
      <c r="NR412" s="104"/>
      <c r="NS412" s="104"/>
      <c r="NT412" s="104"/>
      <c r="NU412" s="104"/>
    </row>
    <row r="413" spans="1:385" s="172" customFormat="1" ht="26" outlineLevel="1">
      <c r="A413" s="375"/>
      <c r="B413" s="231" t="s">
        <v>736</v>
      </c>
      <c r="C413" s="158" t="s">
        <v>801</v>
      </c>
      <c r="D413" s="159" t="s">
        <v>798</v>
      </c>
      <c r="E413" s="159" t="s">
        <v>802</v>
      </c>
      <c r="F413" s="160" t="s">
        <v>295</v>
      </c>
      <c r="G413" s="173"/>
      <c r="H413" s="173"/>
      <c r="I413" s="174"/>
      <c r="J413" s="174"/>
      <c r="K413" s="162" t="s">
        <v>57</v>
      </c>
      <c r="L413" s="159">
        <v>1</v>
      </c>
      <c r="M413" s="260"/>
      <c r="N413" s="260">
        <f t="shared" si="74"/>
        <v>0</v>
      </c>
      <c r="O413" s="260">
        <f t="shared" si="75"/>
        <v>0</v>
      </c>
      <c r="P413" s="260">
        <f t="shared" si="65"/>
        <v>0</v>
      </c>
      <c r="Q413" s="175"/>
      <c r="R413" s="175"/>
      <c r="S413" s="121"/>
      <c r="T413" s="104"/>
      <c r="U413" s="104"/>
      <c r="V413" s="104"/>
      <c r="W413" s="104"/>
      <c r="X413" s="104"/>
      <c r="Y413" s="104"/>
      <c r="Z413" s="104"/>
      <c r="AA413" s="104"/>
      <c r="AB413" s="104"/>
      <c r="AC413" s="104"/>
      <c r="AD413" s="104"/>
      <c r="AE413" s="104"/>
      <c r="AF413" s="104"/>
      <c r="AG413" s="104"/>
      <c r="AH413" s="104"/>
      <c r="AI413" s="104"/>
      <c r="AJ413" s="104"/>
      <c r="AK413" s="104"/>
      <c r="AL413" s="104"/>
      <c r="AM413" s="104"/>
      <c r="AN413" s="104"/>
      <c r="AO413" s="104"/>
      <c r="AP413" s="104"/>
      <c r="AQ413" s="104"/>
      <c r="AR413" s="104"/>
      <c r="AS413" s="104"/>
      <c r="AT413" s="104"/>
      <c r="AU413" s="104"/>
      <c r="AV413" s="104"/>
      <c r="AW413" s="104"/>
      <c r="AX413" s="104"/>
      <c r="AY413" s="104"/>
      <c r="AZ413" s="104"/>
      <c r="BA413" s="104"/>
      <c r="BB413" s="104"/>
      <c r="BC413" s="104"/>
      <c r="BD413" s="104"/>
      <c r="BE413" s="104"/>
      <c r="BF413" s="104"/>
      <c r="BG413" s="104"/>
      <c r="BH413" s="104"/>
      <c r="BI413" s="104"/>
      <c r="BJ413" s="104"/>
      <c r="BK413" s="104"/>
      <c r="BL413" s="104"/>
      <c r="BM413" s="104"/>
      <c r="BN413" s="104"/>
      <c r="BO413" s="104"/>
      <c r="BP413" s="104"/>
      <c r="BQ413" s="104"/>
      <c r="BR413" s="104"/>
      <c r="BS413" s="104"/>
      <c r="BT413" s="104"/>
      <c r="BU413" s="104"/>
      <c r="BV413" s="104"/>
      <c r="BW413" s="104"/>
      <c r="BX413" s="104"/>
      <c r="BY413" s="104"/>
      <c r="BZ413" s="104"/>
      <c r="CA413" s="104"/>
      <c r="CB413" s="104"/>
      <c r="CC413" s="104"/>
      <c r="CD413" s="104"/>
      <c r="CE413" s="104"/>
      <c r="CF413" s="104"/>
      <c r="CG413" s="104"/>
      <c r="CH413" s="104"/>
      <c r="CI413" s="104"/>
      <c r="CJ413" s="104"/>
      <c r="CK413" s="104"/>
      <c r="CL413" s="104"/>
      <c r="CM413" s="104"/>
      <c r="CN413" s="104"/>
      <c r="CO413" s="104"/>
      <c r="CP413" s="104"/>
      <c r="CQ413" s="104"/>
      <c r="CR413" s="104"/>
      <c r="CS413" s="104"/>
      <c r="CT413" s="104"/>
      <c r="CU413" s="104"/>
      <c r="CV413" s="104"/>
      <c r="CW413" s="104"/>
      <c r="CX413" s="104"/>
      <c r="CY413" s="104"/>
      <c r="CZ413" s="104"/>
      <c r="DA413" s="104"/>
      <c r="DB413" s="104"/>
      <c r="DC413" s="104"/>
      <c r="DD413" s="104"/>
      <c r="DE413" s="104"/>
      <c r="DF413" s="104"/>
      <c r="DG413" s="104"/>
      <c r="DH413" s="104"/>
      <c r="DI413" s="104"/>
      <c r="DJ413" s="104"/>
      <c r="DK413" s="104"/>
      <c r="DL413" s="104"/>
      <c r="DM413" s="104"/>
      <c r="DN413" s="104"/>
      <c r="DO413" s="104"/>
      <c r="DP413" s="104"/>
      <c r="DQ413" s="104"/>
      <c r="DR413" s="104"/>
      <c r="DS413" s="104"/>
      <c r="DT413" s="104"/>
      <c r="DU413" s="104"/>
      <c r="DV413" s="104"/>
      <c r="DW413" s="104"/>
      <c r="DX413" s="104"/>
      <c r="DY413" s="104"/>
      <c r="DZ413" s="104"/>
      <c r="EA413" s="104"/>
      <c r="EB413" s="104"/>
      <c r="EC413" s="104"/>
      <c r="ED413" s="104"/>
      <c r="EE413" s="104"/>
      <c r="EF413" s="104"/>
      <c r="EG413" s="104"/>
      <c r="EH413" s="104"/>
      <c r="EI413" s="104"/>
      <c r="EJ413" s="104"/>
      <c r="EK413" s="104"/>
      <c r="EL413" s="104"/>
      <c r="EM413" s="104"/>
      <c r="EN413" s="104"/>
      <c r="EO413" s="104"/>
      <c r="EP413" s="104"/>
      <c r="EQ413" s="104"/>
      <c r="ER413" s="104"/>
      <c r="ES413" s="104"/>
      <c r="ET413" s="104"/>
      <c r="EU413" s="104"/>
      <c r="EV413" s="104"/>
      <c r="EW413" s="104"/>
      <c r="EX413" s="104"/>
      <c r="EY413" s="104"/>
      <c r="EZ413" s="104"/>
      <c r="FA413" s="104"/>
      <c r="FB413" s="104"/>
      <c r="FC413" s="104"/>
      <c r="FD413" s="104"/>
      <c r="FE413" s="104"/>
      <c r="FF413" s="104"/>
      <c r="FG413" s="104"/>
      <c r="FH413" s="104"/>
      <c r="FI413" s="104"/>
      <c r="FJ413" s="104"/>
      <c r="FK413" s="104"/>
      <c r="FL413" s="104"/>
      <c r="FM413" s="104"/>
      <c r="FN413" s="104"/>
      <c r="FO413" s="104"/>
      <c r="FP413" s="104"/>
      <c r="FQ413" s="104"/>
      <c r="FR413" s="104"/>
      <c r="FS413" s="104"/>
      <c r="FT413" s="104"/>
      <c r="FU413" s="104"/>
      <c r="FV413" s="104"/>
      <c r="FW413" s="104"/>
      <c r="FX413" s="104"/>
      <c r="FY413" s="104"/>
      <c r="FZ413" s="104"/>
      <c r="GA413" s="104"/>
      <c r="GB413" s="104"/>
      <c r="GC413" s="104"/>
      <c r="GD413" s="104"/>
      <c r="GE413" s="104"/>
      <c r="GF413" s="104"/>
      <c r="GG413" s="104"/>
      <c r="GH413" s="104"/>
      <c r="GI413" s="104"/>
      <c r="GJ413" s="104"/>
      <c r="GK413" s="104"/>
      <c r="GL413" s="104"/>
      <c r="GM413" s="104"/>
      <c r="GN413" s="104"/>
      <c r="GO413" s="104"/>
      <c r="GP413" s="104"/>
      <c r="GQ413" s="104"/>
      <c r="GR413" s="104"/>
      <c r="GS413" s="104"/>
      <c r="GT413" s="104"/>
      <c r="GU413" s="104"/>
      <c r="GV413" s="104"/>
      <c r="GW413" s="104"/>
      <c r="GX413" s="104"/>
      <c r="GY413" s="104"/>
      <c r="GZ413" s="104"/>
      <c r="HA413" s="104"/>
      <c r="HB413" s="104"/>
      <c r="HC413" s="104"/>
      <c r="HD413" s="104"/>
      <c r="HE413" s="104"/>
      <c r="HF413" s="104"/>
      <c r="HG413" s="104"/>
      <c r="HH413" s="104"/>
      <c r="HI413" s="104"/>
      <c r="HJ413" s="104"/>
      <c r="HK413" s="104"/>
      <c r="HL413" s="104"/>
      <c r="HM413" s="104"/>
      <c r="HN413" s="104"/>
      <c r="HO413" s="104"/>
      <c r="HP413" s="104"/>
      <c r="HQ413" s="104"/>
      <c r="HR413" s="104"/>
      <c r="HS413" s="104"/>
      <c r="HT413" s="104"/>
      <c r="HU413" s="104"/>
      <c r="HV413" s="104"/>
      <c r="HW413" s="104"/>
      <c r="HX413" s="104"/>
      <c r="HY413" s="104"/>
      <c r="HZ413" s="104"/>
      <c r="IA413" s="104"/>
      <c r="IB413" s="104"/>
      <c r="IC413" s="104"/>
      <c r="ID413" s="104"/>
      <c r="IE413" s="104"/>
      <c r="IF413" s="104"/>
      <c r="IG413" s="104"/>
      <c r="IH413" s="104"/>
      <c r="II413" s="104"/>
      <c r="IJ413" s="104"/>
      <c r="IK413" s="104"/>
      <c r="IL413" s="104"/>
      <c r="IM413" s="104"/>
      <c r="IN413" s="104"/>
      <c r="IO413" s="104"/>
      <c r="IP413" s="104"/>
      <c r="IQ413" s="104"/>
      <c r="IR413" s="104"/>
      <c r="IS413" s="104"/>
      <c r="IT413" s="104"/>
      <c r="IU413" s="104"/>
      <c r="IV413" s="104"/>
      <c r="IW413" s="104"/>
      <c r="IX413" s="104"/>
      <c r="IY413" s="104"/>
      <c r="IZ413" s="104"/>
      <c r="JA413" s="104"/>
      <c r="JB413" s="104"/>
      <c r="JC413" s="104"/>
      <c r="JD413" s="104"/>
      <c r="JE413" s="104"/>
      <c r="JF413" s="104"/>
      <c r="JG413" s="104"/>
      <c r="JH413" s="104"/>
      <c r="JI413" s="104"/>
      <c r="JJ413" s="104"/>
      <c r="JK413" s="104"/>
      <c r="JL413" s="104"/>
      <c r="JM413" s="104"/>
      <c r="JN413" s="104"/>
      <c r="JO413" s="104"/>
      <c r="JP413" s="104"/>
      <c r="JQ413" s="104"/>
      <c r="JR413" s="104"/>
      <c r="JS413" s="104"/>
      <c r="JT413" s="104"/>
      <c r="JU413" s="104"/>
      <c r="JV413" s="104"/>
      <c r="JW413" s="104"/>
      <c r="JX413" s="104"/>
      <c r="JY413" s="104"/>
      <c r="JZ413" s="104"/>
      <c r="KA413" s="104"/>
      <c r="KB413" s="104"/>
      <c r="KC413" s="104"/>
      <c r="KD413" s="104"/>
      <c r="KE413" s="104"/>
      <c r="KF413" s="104"/>
      <c r="KG413" s="104"/>
      <c r="KH413" s="104"/>
      <c r="KI413" s="104"/>
      <c r="KJ413" s="104"/>
      <c r="KK413" s="104"/>
      <c r="KL413" s="104"/>
      <c r="KM413" s="104"/>
      <c r="KN413" s="104"/>
      <c r="KO413" s="104"/>
      <c r="KP413" s="104"/>
      <c r="KQ413" s="104"/>
      <c r="KR413" s="104"/>
      <c r="KS413" s="104"/>
      <c r="KT413" s="104"/>
      <c r="KU413" s="104"/>
      <c r="KV413" s="104"/>
      <c r="KW413" s="104"/>
      <c r="KX413" s="104"/>
      <c r="KY413" s="104"/>
      <c r="KZ413" s="104"/>
      <c r="LA413" s="104"/>
      <c r="LB413" s="104"/>
      <c r="LC413" s="104"/>
      <c r="LD413" s="104"/>
      <c r="LE413" s="104"/>
      <c r="LF413" s="104"/>
      <c r="LG413" s="104"/>
      <c r="LH413" s="104"/>
      <c r="LI413" s="104"/>
      <c r="LJ413" s="104"/>
      <c r="LK413" s="104"/>
      <c r="LL413" s="104"/>
      <c r="LM413" s="104"/>
      <c r="LN413" s="104"/>
      <c r="LO413" s="104"/>
      <c r="LP413" s="104"/>
      <c r="LQ413" s="104"/>
      <c r="LR413" s="104"/>
      <c r="LS413" s="104"/>
      <c r="LT413" s="104"/>
      <c r="LU413" s="104"/>
      <c r="LV413" s="104"/>
      <c r="LW413" s="104"/>
      <c r="LX413" s="104"/>
      <c r="LY413" s="104"/>
      <c r="LZ413" s="104"/>
      <c r="MA413" s="104"/>
      <c r="MB413" s="104"/>
      <c r="MC413" s="104"/>
      <c r="MD413" s="104"/>
      <c r="ME413" s="104"/>
      <c r="MF413" s="104"/>
      <c r="MG413" s="104"/>
      <c r="MH413" s="104"/>
      <c r="MI413" s="104"/>
      <c r="MJ413" s="104"/>
      <c r="MK413" s="104"/>
      <c r="ML413" s="104"/>
      <c r="MM413" s="104"/>
      <c r="MN413" s="104"/>
      <c r="MO413" s="104"/>
      <c r="MP413" s="104"/>
      <c r="MQ413" s="104"/>
      <c r="MR413" s="104"/>
      <c r="MS413" s="104"/>
      <c r="MT413" s="104"/>
      <c r="MU413" s="104"/>
      <c r="MV413" s="104"/>
      <c r="MW413" s="104"/>
      <c r="MX413" s="104"/>
      <c r="MY413" s="104"/>
      <c r="MZ413" s="104"/>
      <c r="NA413" s="104"/>
      <c r="NB413" s="104"/>
      <c r="NC413" s="104"/>
      <c r="ND413" s="104"/>
      <c r="NE413" s="104"/>
      <c r="NF413" s="104"/>
      <c r="NG413" s="104"/>
      <c r="NH413" s="104"/>
      <c r="NI413" s="104"/>
      <c r="NJ413" s="104"/>
      <c r="NK413" s="104"/>
      <c r="NL413" s="104"/>
      <c r="NM413" s="104"/>
      <c r="NN413" s="104"/>
      <c r="NO413" s="104"/>
      <c r="NP413" s="104"/>
      <c r="NQ413" s="104"/>
      <c r="NR413" s="104"/>
      <c r="NS413" s="104"/>
      <c r="NT413" s="104"/>
      <c r="NU413" s="104"/>
    </row>
    <row r="414" spans="1:385" s="172" customFormat="1" outlineLevel="1">
      <c r="A414" s="375"/>
      <c r="B414" s="231" t="s">
        <v>737</v>
      </c>
      <c r="C414" s="158" t="s">
        <v>171</v>
      </c>
      <c r="D414" s="159" t="s">
        <v>798</v>
      </c>
      <c r="E414" s="159" t="s">
        <v>170</v>
      </c>
      <c r="F414" s="160" t="s">
        <v>295</v>
      </c>
      <c r="G414" s="173"/>
      <c r="H414" s="173"/>
      <c r="I414" s="174"/>
      <c r="J414" s="174"/>
      <c r="K414" s="162" t="s">
        <v>57</v>
      </c>
      <c r="L414" s="159">
        <v>2</v>
      </c>
      <c r="M414" s="260"/>
      <c r="N414" s="260">
        <f>L414*M414</f>
        <v>0</v>
      </c>
      <c r="O414" s="260">
        <f t="shared" si="75"/>
        <v>0</v>
      </c>
      <c r="P414" s="260">
        <f t="shared" si="65"/>
        <v>0</v>
      </c>
      <c r="Q414" s="175"/>
      <c r="R414" s="175"/>
      <c r="S414" s="121"/>
      <c r="T414" s="104"/>
      <c r="U414" s="104"/>
      <c r="V414" s="104"/>
      <c r="W414" s="104"/>
      <c r="X414" s="104"/>
      <c r="Y414" s="104"/>
      <c r="Z414" s="104"/>
      <c r="AA414" s="104"/>
      <c r="AB414" s="104"/>
      <c r="AC414" s="104"/>
      <c r="AD414" s="104"/>
      <c r="AE414" s="104"/>
      <c r="AF414" s="104"/>
      <c r="AG414" s="104"/>
      <c r="AH414" s="104"/>
      <c r="AI414" s="104"/>
      <c r="AJ414" s="104"/>
      <c r="AK414" s="104"/>
      <c r="AL414" s="104"/>
      <c r="AM414" s="104"/>
      <c r="AN414" s="104"/>
      <c r="AO414" s="104"/>
      <c r="AP414" s="104"/>
      <c r="AQ414" s="104"/>
      <c r="AR414" s="104"/>
      <c r="AS414" s="104"/>
      <c r="AT414" s="104"/>
      <c r="AU414" s="104"/>
      <c r="AV414" s="104"/>
      <c r="AW414" s="104"/>
      <c r="AX414" s="104"/>
      <c r="AY414" s="104"/>
      <c r="AZ414" s="104"/>
      <c r="BA414" s="104"/>
      <c r="BB414" s="104"/>
      <c r="BC414" s="104"/>
      <c r="BD414" s="104"/>
      <c r="BE414" s="104"/>
      <c r="BF414" s="104"/>
      <c r="BG414" s="104"/>
      <c r="BH414" s="104"/>
      <c r="BI414" s="104"/>
      <c r="BJ414" s="104"/>
      <c r="BK414" s="104"/>
      <c r="BL414" s="104"/>
      <c r="BM414" s="104"/>
      <c r="BN414" s="104"/>
      <c r="BO414" s="104"/>
      <c r="BP414" s="104"/>
      <c r="BQ414" s="104"/>
      <c r="BR414" s="104"/>
      <c r="BS414" s="104"/>
      <c r="BT414" s="104"/>
      <c r="BU414" s="104"/>
      <c r="BV414" s="104"/>
      <c r="BW414" s="104"/>
      <c r="BX414" s="104"/>
      <c r="BY414" s="104"/>
      <c r="BZ414" s="104"/>
      <c r="CA414" s="104"/>
      <c r="CB414" s="104"/>
      <c r="CC414" s="104"/>
      <c r="CD414" s="104"/>
      <c r="CE414" s="104"/>
      <c r="CF414" s="104"/>
      <c r="CG414" s="104"/>
      <c r="CH414" s="104"/>
      <c r="CI414" s="104"/>
      <c r="CJ414" s="104"/>
      <c r="CK414" s="104"/>
      <c r="CL414" s="104"/>
      <c r="CM414" s="104"/>
      <c r="CN414" s="104"/>
      <c r="CO414" s="104"/>
      <c r="CP414" s="104"/>
      <c r="CQ414" s="104"/>
      <c r="CR414" s="104"/>
      <c r="CS414" s="104"/>
      <c r="CT414" s="104"/>
      <c r="CU414" s="104"/>
      <c r="CV414" s="104"/>
      <c r="CW414" s="104"/>
      <c r="CX414" s="104"/>
      <c r="CY414" s="104"/>
      <c r="CZ414" s="104"/>
      <c r="DA414" s="104"/>
      <c r="DB414" s="104"/>
      <c r="DC414" s="104"/>
      <c r="DD414" s="104"/>
      <c r="DE414" s="104"/>
      <c r="DF414" s="104"/>
      <c r="DG414" s="104"/>
      <c r="DH414" s="104"/>
      <c r="DI414" s="104"/>
      <c r="DJ414" s="104"/>
      <c r="DK414" s="104"/>
      <c r="DL414" s="104"/>
      <c r="DM414" s="104"/>
      <c r="DN414" s="104"/>
      <c r="DO414" s="104"/>
      <c r="DP414" s="104"/>
      <c r="DQ414" s="104"/>
      <c r="DR414" s="104"/>
      <c r="DS414" s="104"/>
      <c r="DT414" s="104"/>
      <c r="DU414" s="104"/>
      <c r="DV414" s="104"/>
      <c r="DW414" s="104"/>
      <c r="DX414" s="104"/>
      <c r="DY414" s="104"/>
      <c r="DZ414" s="104"/>
      <c r="EA414" s="104"/>
      <c r="EB414" s="104"/>
      <c r="EC414" s="104"/>
      <c r="ED414" s="104"/>
      <c r="EE414" s="104"/>
      <c r="EF414" s="104"/>
      <c r="EG414" s="104"/>
      <c r="EH414" s="104"/>
      <c r="EI414" s="104"/>
      <c r="EJ414" s="104"/>
      <c r="EK414" s="104"/>
      <c r="EL414" s="104"/>
      <c r="EM414" s="104"/>
      <c r="EN414" s="104"/>
      <c r="EO414" s="104"/>
      <c r="EP414" s="104"/>
      <c r="EQ414" s="104"/>
      <c r="ER414" s="104"/>
      <c r="ES414" s="104"/>
      <c r="ET414" s="104"/>
      <c r="EU414" s="104"/>
      <c r="EV414" s="104"/>
      <c r="EW414" s="104"/>
      <c r="EX414" s="104"/>
      <c r="EY414" s="104"/>
      <c r="EZ414" s="104"/>
      <c r="FA414" s="104"/>
      <c r="FB414" s="104"/>
      <c r="FC414" s="104"/>
      <c r="FD414" s="104"/>
      <c r="FE414" s="104"/>
      <c r="FF414" s="104"/>
      <c r="FG414" s="104"/>
      <c r="FH414" s="104"/>
      <c r="FI414" s="104"/>
      <c r="FJ414" s="104"/>
      <c r="FK414" s="104"/>
      <c r="FL414" s="104"/>
      <c r="FM414" s="104"/>
      <c r="FN414" s="104"/>
      <c r="FO414" s="104"/>
      <c r="FP414" s="104"/>
      <c r="FQ414" s="104"/>
      <c r="FR414" s="104"/>
      <c r="FS414" s="104"/>
      <c r="FT414" s="104"/>
      <c r="FU414" s="104"/>
      <c r="FV414" s="104"/>
      <c r="FW414" s="104"/>
      <c r="FX414" s="104"/>
      <c r="FY414" s="104"/>
      <c r="FZ414" s="104"/>
      <c r="GA414" s="104"/>
      <c r="GB414" s="104"/>
      <c r="GC414" s="104"/>
      <c r="GD414" s="104"/>
      <c r="GE414" s="104"/>
      <c r="GF414" s="104"/>
      <c r="GG414" s="104"/>
      <c r="GH414" s="104"/>
      <c r="GI414" s="104"/>
      <c r="GJ414" s="104"/>
      <c r="GK414" s="104"/>
      <c r="GL414" s="104"/>
      <c r="GM414" s="104"/>
      <c r="GN414" s="104"/>
      <c r="GO414" s="104"/>
      <c r="GP414" s="104"/>
      <c r="GQ414" s="104"/>
      <c r="GR414" s="104"/>
      <c r="GS414" s="104"/>
      <c r="GT414" s="104"/>
      <c r="GU414" s="104"/>
      <c r="GV414" s="104"/>
      <c r="GW414" s="104"/>
      <c r="GX414" s="104"/>
      <c r="GY414" s="104"/>
      <c r="GZ414" s="104"/>
      <c r="HA414" s="104"/>
      <c r="HB414" s="104"/>
      <c r="HC414" s="104"/>
      <c r="HD414" s="104"/>
      <c r="HE414" s="104"/>
      <c r="HF414" s="104"/>
      <c r="HG414" s="104"/>
      <c r="HH414" s="104"/>
      <c r="HI414" s="104"/>
      <c r="HJ414" s="104"/>
      <c r="HK414" s="104"/>
      <c r="HL414" s="104"/>
      <c r="HM414" s="104"/>
      <c r="HN414" s="104"/>
      <c r="HO414" s="104"/>
      <c r="HP414" s="104"/>
      <c r="HQ414" s="104"/>
      <c r="HR414" s="104"/>
      <c r="HS414" s="104"/>
      <c r="HT414" s="104"/>
      <c r="HU414" s="104"/>
      <c r="HV414" s="104"/>
      <c r="HW414" s="104"/>
      <c r="HX414" s="104"/>
      <c r="HY414" s="104"/>
      <c r="HZ414" s="104"/>
      <c r="IA414" s="104"/>
      <c r="IB414" s="104"/>
      <c r="IC414" s="104"/>
      <c r="ID414" s="104"/>
      <c r="IE414" s="104"/>
      <c r="IF414" s="104"/>
      <c r="IG414" s="104"/>
      <c r="IH414" s="104"/>
      <c r="II414" s="104"/>
      <c r="IJ414" s="104"/>
      <c r="IK414" s="104"/>
      <c r="IL414" s="104"/>
      <c r="IM414" s="104"/>
      <c r="IN414" s="104"/>
      <c r="IO414" s="104"/>
      <c r="IP414" s="104"/>
      <c r="IQ414" s="104"/>
      <c r="IR414" s="104"/>
      <c r="IS414" s="104"/>
      <c r="IT414" s="104"/>
      <c r="IU414" s="104"/>
      <c r="IV414" s="104"/>
      <c r="IW414" s="104"/>
      <c r="IX414" s="104"/>
      <c r="IY414" s="104"/>
      <c r="IZ414" s="104"/>
      <c r="JA414" s="104"/>
      <c r="JB414" s="104"/>
      <c r="JC414" s="104"/>
      <c r="JD414" s="104"/>
      <c r="JE414" s="104"/>
      <c r="JF414" s="104"/>
      <c r="JG414" s="104"/>
      <c r="JH414" s="104"/>
      <c r="JI414" s="104"/>
      <c r="JJ414" s="104"/>
      <c r="JK414" s="104"/>
      <c r="JL414" s="104"/>
      <c r="JM414" s="104"/>
      <c r="JN414" s="104"/>
      <c r="JO414" s="104"/>
      <c r="JP414" s="104"/>
      <c r="JQ414" s="104"/>
      <c r="JR414" s="104"/>
      <c r="JS414" s="104"/>
      <c r="JT414" s="104"/>
      <c r="JU414" s="104"/>
      <c r="JV414" s="104"/>
      <c r="JW414" s="104"/>
      <c r="JX414" s="104"/>
      <c r="JY414" s="104"/>
      <c r="JZ414" s="104"/>
      <c r="KA414" s="104"/>
      <c r="KB414" s="104"/>
      <c r="KC414" s="104"/>
      <c r="KD414" s="104"/>
      <c r="KE414" s="104"/>
      <c r="KF414" s="104"/>
      <c r="KG414" s="104"/>
      <c r="KH414" s="104"/>
      <c r="KI414" s="104"/>
      <c r="KJ414" s="104"/>
      <c r="KK414" s="104"/>
      <c r="KL414" s="104"/>
      <c r="KM414" s="104"/>
      <c r="KN414" s="104"/>
      <c r="KO414" s="104"/>
      <c r="KP414" s="104"/>
      <c r="KQ414" s="104"/>
      <c r="KR414" s="104"/>
      <c r="KS414" s="104"/>
      <c r="KT414" s="104"/>
      <c r="KU414" s="104"/>
      <c r="KV414" s="104"/>
      <c r="KW414" s="104"/>
      <c r="KX414" s="104"/>
      <c r="KY414" s="104"/>
      <c r="KZ414" s="104"/>
      <c r="LA414" s="104"/>
      <c r="LB414" s="104"/>
      <c r="LC414" s="104"/>
      <c r="LD414" s="104"/>
      <c r="LE414" s="104"/>
      <c r="LF414" s="104"/>
      <c r="LG414" s="104"/>
      <c r="LH414" s="104"/>
      <c r="LI414" s="104"/>
      <c r="LJ414" s="104"/>
      <c r="LK414" s="104"/>
      <c r="LL414" s="104"/>
      <c r="LM414" s="104"/>
      <c r="LN414" s="104"/>
      <c r="LO414" s="104"/>
      <c r="LP414" s="104"/>
      <c r="LQ414" s="104"/>
      <c r="LR414" s="104"/>
      <c r="LS414" s="104"/>
      <c r="LT414" s="104"/>
      <c r="LU414" s="104"/>
      <c r="LV414" s="104"/>
      <c r="LW414" s="104"/>
      <c r="LX414" s="104"/>
      <c r="LY414" s="104"/>
      <c r="LZ414" s="104"/>
      <c r="MA414" s="104"/>
      <c r="MB414" s="104"/>
      <c r="MC414" s="104"/>
      <c r="MD414" s="104"/>
      <c r="ME414" s="104"/>
      <c r="MF414" s="104"/>
      <c r="MG414" s="104"/>
      <c r="MH414" s="104"/>
      <c r="MI414" s="104"/>
      <c r="MJ414" s="104"/>
      <c r="MK414" s="104"/>
      <c r="ML414" s="104"/>
      <c r="MM414" s="104"/>
      <c r="MN414" s="104"/>
      <c r="MO414" s="104"/>
      <c r="MP414" s="104"/>
      <c r="MQ414" s="104"/>
      <c r="MR414" s="104"/>
      <c r="MS414" s="104"/>
      <c r="MT414" s="104"/>
      <c r="MU414" s="104"/>
      <c r="MV414" s="104"/>
      <c r="MW414" s="104"/>
      <c r="MX414" s="104"/>
      <c r="MY414" s="104"/>
      <c r="MZ414" s="104"/>
      <c r="NA414" s="104"/>
      <c r="NB414" s="104"/>
      <c r="NC414" s="104"/>
      <c r="ND414" s="104"/>
      <c r="NE414" s="104"/>
      <c r="NF414" s="104"/>
      <c r="NG414" s="104"/>
      <c r="NH414" s="104"/>
      <c r="NI414" s="104"/>
      <c r="NJ414" s="104"/>
      <c r="NK414" s="104"/>
      <c r="NL414" s="104"/>
      <c r="NM414" s="104"/>
      <c r="NN414" s="104"/>
      <c r="NO414" s="104"/>
      <c r="NP414" s="104"/>
      <c r="NQ414" s="104"/>
      <c r="NR414" s="104"/>
      <c r="NS414" s="104"/>
      <c r="NT414" s="104"/>
      <c r="NU414" s="104"/>
    </row>
    <row r="415" spans="1:385" s="172" customFormat="1" outlineLevel="1">
      <c r="A415" s="375"/>
      <c r="B415" s="231" t="s">
        <v>738</v>
      </c>
      <c r="C415" s="166" t="s">
        <v>261</v>
      </c>
      <c r="D415" s="159" t="s">
        <v>798</v>
      </c>
      <c r="E415" s="159"/>
      <c r="F415" s="160"/>
      <c r="G415" s="173"/>
      <c r="H415" s="173"/>
      <c r="I415" s="174"/>
      <c r="J415" s="174"/>
      <c r="K415" s="162" t="s">
        <v>78</v>
      </c>
      <c r="L415" s="159">
        <v>1</v>
      </c>
      <c r="M415" s="175"/>
      <c r="N415" s="175"/>
      <c r="O415" s="175">
        <f t="shared" si="75"/>
        <v>0</v>
      </c>
      <c r="P415" s="175">
        <f t="shared" si="65"/>
        <v>0</v>
      </c>
      <c r="Q415" s="175"/>
      <c r="R415" s="175"/>
      <c r="S415" s="121"/>
      <c r="T415" s="104"/>
      <c r="U415" s="104"/>
      <c r="V415" s="104"/>
      <c r="W415" s="104"/>
      <c r="X415" s="104"/>
      <c r="Y415" s="104"/>
      <c r="Z415" s="104"/>
      <c r="AA415" s="104"/>
      <c r="AB415" s="104"/>
      <c r="AC415" s="104"/>
      <c r="AD415" s="104"/>
      <c r="AE415" s="104"/>
      <c r="AF415" s="104"/>
      <c r="AG415" s="104"/>
      <c r="AH415" s="104"/>
      <c r="AI415" s="104"/>
      <c r="AJ415" s="104"/>
      <c r="AK415" s="104"/>
      <c r="AL415" s="104"/>
      <c r="AM415" s="104"/>
      <c r="AN415" s="104"/>
      <c r="AO415" s="104"/>
      <c r="AP415" s="104"/>
      <c r="AQ415" s="104"/>
      <c r="AR415" s="104"/>
      <c r="AS415" s="104"/>
      <c r="AT415" s="104"/>
      <c r="AU415" s="104"/>
      <c r="AV415" s="104"/>
      <c r="AW415" s="104"/>
      <c r="AX415" s="104"/>
      <c r="AY415" s="104"/>
      <c r="AZ415" s="104"/>
      <c r="BA415" s="104"/>
      <c r="BB415" s="104"/>
      <c r="BC415" s="104"/>
      <c r="BD415" s="104"/>
      <c r="BE415" s="104"/>
      <c r="BF415" s="104"/>
      <c r="BG415" s="104"/>
      <c r="BH415" s="104"/>
      <c r="BI415" s="104"/>
      <c r="BJ415" s="104"/>
      <c r="BK415" s="104"/>
      <c r="BL415" s="104"/>
      <c r="BM415" s="104"/>
      <c r="BN415" s="104"/>
      <c r="BO415" s="104"/>
      <c r="BP415" s="104"/>
      <c r="BQ415" s="104"/>
      <c r="BR415" s="104"/>
      <c r="BS415" s="104"/>
      <c r="BT415" s="104"/>
      <c r="BU415" s="104"/>
      <c r="BV415" s="104"/>
      <c r="BW415" s="104"/>
      <c r="BX415" s="104"/>
      <c r="BY415" s="104"/>
      <c r="BZ415" s="104"/>
      <c r="CA415" s="104"/>
      <c r="CB415" s="104"/>
      <c r="CC415" s="104"/>
      <c r="CD415" s="104"/>
      <c r="CE415" s="104"/>
      <c r="CF415" s="104"/>
      <c r="CG415" s="104"/>
      <c r="CH415" s="104"/>
      <c r="CI415" s="104"/>
      <c r="CJ415" s="104"/>
      <c r="CK415" s="104"/>
      <c r="CL415" s="104"/>
      <c r="CM415" s="104"/>
      <c r="CN415" s="104"/>
      <c r="CO415" s="104"/>
      <c r="CP415" s="104"/>
      <c r="CQ415" s="104"/>
      <c r="CR415" s="104"/>
      <c r="CS415" s="104"/>
      <c r="CT415" s="104"/>
      <c r="CU415" s="104"/>
      <c r="CV415" s="104"/>
      <c r="CW415" s="104"/>
      <c r="CX415" s="104"/>
      <c r="CY415" s="104"/>
      <c r="CZ415" s="104"/>
      <c r="DA415" s="104"/>
      <c r="DB415" s="104"/>
      <c r="DC415" s="104"/>
      <c r="DD415" s="104"/>
      <c r="DE415" s="104"/>
      <c r="DF415" s="104"/>
      <c r="DG415" s="104"/>
      <c r="DH415" s="104"/>
      <c r="DI415" s="104"/>
      <c r="DJ415" s="104"/>
      <c r="DK415" s="104"/>
      <c r="DL415" s="104"/>
      <c r="DM415" s="104"/>
      <c r="DN415" s="104"/>
      <c r="DO415" s="104"/>
      <c r="DP415" s="104"/>
      <c r="DQ415" s="104"/>
      <c r="DR415" s="104"/>
      <c r="DS415" s="104"/>
      <c r="DT415" s="104"/>
      <c r="DU415" s="104"/>
      <c r="DV415" s="104"/>
      <c r="DW415" s="104"/>
      <c r="DX415" s="104"/>
      <c r="DY415" s="104"/>
      <c r="DZ415" s="104"/>
      <c r="EA415" s="104"/>
      <c r="EB415" s="104"/>
      <c r="EC415" s="104"/>
      <c r="ED415" s="104"/>
      <c r="EE415" s="104"/>
      <c r="EF415" s="104"/>
      <c r="EG415" s="104"/>
      <c r="EH415" s="104"/>
      <c r="EI415" s="104"/>
      <c r="EJ415" s="104"/>
      <c r="EK415" s="104"/>
      <c r="EL415" s="104"/>
      <c r="EM415" s="104"/>
      <c r="EN415" s="104"/>
      <c r="EO415" s="104"/>
      <c r="EP415" s="104"/>
      <c r="EQ415" s="104"/>
      <c r="ER415" s="104"/>
      <c r="ES415" s="104"/>
      <c r="ET415" s="104"/>
      <c r="EU415" s="104"/>
      <c r="EV415" s="104"/>
      <c r="EW415" s="104"/>
      <c r="EX415" s="104"/>
      <c r="EY415" s="104"/>
      <c r="EZ415" s="104"/>
      <c r="FA415" s="104"/>
      <c r="FB415" s="104"/>
      <c r="FC415" s="104"/>
      <c r="FD415" s="104"/>
      <c r="FE415" s="104"/>
      <c r="FF415" s="104"/>
      <c r="FG415" s="104"/>
      <c r="FH415" s="104"/>
      <c r="FI415" s="104"/>
      <c r="FJ415" s="104"/>
      <c r="FK415" s="104"/>
      <c r="FL415" s="104"/>
      <c r="FM415" s="104"/>
      <c r="FN415" s="104"/>
      <c r="FO415" s="104"/>
      <c r="FP415" s="104"/>
      <c r="FQ415" s="104"/>
      <c r="FR415" s="104"/>
      <c r="FS415" s="104"/>
      <c r="FT415" s="104"/>
      <c r="FU415" s="104"/>
      <c r="FV415" s="104"/>
      <c r="FW415" s="104"/>
      <c r="FX415" s="104"/>
      <c r="FY415" s="104"/>
      <c r="FZ415" s="104"/>
      <c r="GA415" s="104"/>
      <c r="GB415" s="104"/>
      <c r="GC415" s="104"/>
      <c r="GD415" s="104"/>
      <c r="GE415" s="104"/>
      <c r="GF415" s="104"/>
      <c r="GG415" s="104"/>
      <c r="GH415" s="104"/>
      <c r="GI415" s="104"/>
      <c r="GJ415" s="104"/>
      <c r="GK415" s="104"/>
      <c r="GL415" s="104"/>
      <c r="GM415" s="104"/>
      <c r="GN415" s="104"/>
      <c r="GO415" s="104"/>
      <c r="GP415" s="104"/>
      <c r="GQ415" s="104"/>
      <c r="GR415" s="104"/>
      <c r="GS415" s="104"/>
      <c r="GT415" s="104"/>
      <c r="GU415" s="104"/>
      <c r="GV415" s="104"/>
      <c r="GW415" s="104"/>
      <c r="GX415" s="104"/>
      <c r="GY415" s="104"/>
      <c r="GZ415" s="104"/>
      <c r="HA415" s="104"/>
      <c r="HB415" s="104"/>
      <c r="HC415" s="104"/>
      <c r="HD415" s="104"/>
      <c r="HE415" s="104"/>
      <c r="HF415" s="104"/>
      <c r="HG415" s="104"/>
      <c r="HH415" s="104"/>
      <c r="HI415" s="104"/>
      <c r="HJ415" s="104"/>
      <c r="HK415" s="104"/>
      <c r="HL415" s="104"/>
      <c r="HM415" s="104"/>
      <c r="HN415" s="104"/>
      <c r="HO415" s="104"/>
      <c r="HP415" s="104"/>
      <c r="HQ415" s="104"/>
      <c r="HR415" s="104"/>
      <c r="HS415" s="104"/>
      <c r="HT415" s="104"/>
      <c r="HU415" s="104"/>
      <c r="HV415" s="104"/>
      <c r="HW415" s="104"/>
      <c r="HX415" s="104"/>
      <c r="HY415" s="104"/>
      <c r="HZ415" s="104"/>
      <c r="IA415" s="104"/>
      <c r="IB415" s="104"/>
      <c r="IC415" s="104"/>
      <c r="ID415" s="104"/>
      <c r="IE415" s="104"/>
      <c r="IF415" s="104"/>
      <c r="IG415" s="104"/>
      <c r="IH415" s="104"/>
      <c r="II415" s="104"/>
      <c r="IJ415" s="104"/>
      <c r="IK415" s="104"/>
      <c r="IL415" s="104"/>
      <c r="IM415" s="104"/>
      <c r="IN415" s="104"/>
      <c r="IO415" s="104"/>
      <c r="IP415" s="104"/>
      <c r="IQ415" s="104"/>
      <c r="IR415" s="104"/>
      <c r="IS415" s="104"/>
      <c r="IT415" s="104"/>
      <c r="IU415" s="104"/>
      <c r="IV415" s="104"/>
      <c r="IW415" s="104"/>
      <c r="IX415" s="104"/>
      <c r="IY415" s="104"/>
      <c r="IZ415" s="104"/>
      <c r="JA415" s="104"/>
      <c r="JB415" s="104"/>
      <c r="JC415" s="104"/>
      <c r="JD415" s="104"/>
      <c r="JE415" s="104"/>
      <c r="JF415" s="104"/>
      <c r="JG415" s="104"/>
      <c r="JH415" s="104"/>
      <c r="JI415" s="104"/>
      <c r="JJ415" s="104"/>
      <c r="JK415" s="104"/>
      <c r="JL415" s="104"/>
      <c r="JM415" s="104"/>
      <c r="JN415" s="104"/>
      <c r="JO415" s="104"/>
      <c r="JP415" s="104"/>
      <c r="JQ415" s="104"/>
      <c r="JR415" s="104"/>
      <c r="JS415" s="104"/>
      <c r="JT415" s="104"/>
      <c r="JU415" s="104"/>
      <c r="JV415" s="104"/>
      <c r="JW415" s="104"/>
      <c r="JX415" s="104"/>
      <c r="JY415" s="104"/>
      <c r="JZ415" s="104"/>
      <c r="KA415" s="104"/>
      <c r="KB415" s="104"/>
      <c r="KC415" s="104"/>
      <c r="KD415" s="104"/>
      <c r="KE415" s="104"/>
      <c r="KF415" s="104"/>
      <c r="KG415" s="104"/>
      <c r="KH415" s="104"/>
      <c r="KI415" s="104"/>
      <c r="KJ415" s="104"/>
      <c r="KK415" s="104"/>
      <c r="KL415" s="104"/>
      <c r="KM415" s="104"/>
      <c r="KN415" s="104"/>
      <c r="KO415" s="104"/>
      <c r="KP415" s="104"/>
      <c r="KQ415" s="104"/>
      <c r="KR415" s="104"/>
      <c r="KS415" s="104"/>
      <c r="KT415" s="104"/>
      <c r="KU415" s="104"/>
      <c r="KV415" s="104"/>
      <c r="KW415" s="104"/>
      <c r="KX415" s="104"/>
      <c r="KY415" s="104"/>
      <c r="KZ415" s="104"/>
      <c r="LA415" s="104"/>
      <c r="LB415" s="104"/>
      <c r="LC415" s="104"/>
      <c r="LD415" s="104"/>
      <c r="LE415" s="104"/>
      <c r="LF415" s="104"/>
      <c r="LG415" s="104"/>
      <c r="LH415" s="104"/>
      <c r="LI415" s="104"/>
      <c r="LJ415" s="104"/>
      <c r="LK415" s="104"/>
      <c r="LL415" s="104"/>
      <c r="LM415" s="104"/>
      <c r="LN415" s="104"/>
      <c r="LO415" s="104"/>
      <c r="LP415" s="104"/>
      <c r="LQ415" s="104"/>
      <c r="LR415" s="104"/>
      <c r="LS415" s="104"/>
      <c r="LT415" s="104"/>
      <c r="LU415" s="104"/>
      <c r="LV415" s="104"/>
      <c r="LW415" s="104"/>
      <c r="LX415" s="104"/>
      <c r="LY415" s="104"/>
      <c r="LZ415" s="104"/>
      <c r="MA415" s="104"/>
      <c r="MB415" s="104"/>
      <c r="MC415" s="104"/>
      <c r="MD415" s="104"/>
      <c r="ME415" s="104"/>
      <c r="MF415" s="104"/>
      <c r="MG415" s="104"/>
      <c r="MH415" s="104"/>
      <c r="MI415" s="104"/>
      <c r="MJ415" s="104"/>
      <c r="MK415" s="104"/>
      <c r="ML415" s="104"/>
      <c r="MM415" s="104"/>
      <c r="MN415" s="104"/>
      <c r="MO415" s="104"/>
      <c r="MP415" s="104"/>
      <c r="MQ415" s="104"/>
      <c r="MR415" s="104"/>
      <c r="MS415" s="104"/>
      <c r="MT415" s="104"/>
      <c r="MU415" s="104"/>
      <c r="MV415" s="104"/>
      <c r="MW415" s="104"/>
      <c r="MX415" s="104"/>
      <c r="MY415" s="104"/>
      <c r="MZ415" s="104"/>
      <c r="NA415" s="104"/>
      <c r="NB415" s="104"/>
      <c r="NC415" s="104"/>
      <c r="ND415" s="104"/>
      <c r="NE415" s="104"/>
      <c r="NF415" s="104"/>
      <c r="NG415" s="104"/>
      <c r="NH415" s="104"/>
      <c r="NI415" s="104"/>
      <c r="NJ415" s="104"/>
      <c r="NK415" s="104"/>
      <c r="NL415" s="104"/>
      <c r="NM415" s="104"/>
      <c r="NN415" s="104"/>
      <c r="NO415" s="104"/>
      <c r="NP415" s="104"/>
      <c r="NQ415" s="104"/>
      <c r="NR415" s="104"/>
      <c r="NS415" s="104"/>
      <c r="NT415" s="104"/>
      <c r="NU415" s="104"/>
    </row>
    <row r="416" spans="1:385" s="172" customFormat="1" ht="26" outlineLevel="1">
      <c r="A416" s="375"/>
      <c r="B416" s="231" t="s">
        <v>739</v>
      </c>
      <c r="C416" s="158" t="s">
        <v>801</v>
      </c>
      <c r="D416" s="159" t="s">
        <v>798</v>
      </c>
      <c r="E416" s="159" t="s">
        <v>802</v>
      </c>
      <c r="F416" s="160" t="s">
        <v>295</v>
      </c>
      <c r="G416" s="173"/>
      <c r="H416" s="173"/>
      <c r="I416" s="174"/>
      <c r="J416" s="174"/>
      <c r="K416" s="162" t="s">
        <v>57</v>
      </c>
      <c r="L416" s="159">
        <v>1</v>
      </c>
      <c r="M416" s="260"/>
      <c r="N416" s="260">
        <f t="shared" ref="N416" si="76">L416*M416</f>
        <v>0</v>
      </c>
      <c r="O416" s="260">
        <f t="shared" si="75"/>
        <v>0</v>
      </c>
      <c r="P416" s="260">
        <f t="shared" si="65"/>
        <v>0</v>
      </c>
      <c r="Q416" s="175"/>
      <c r="R416" s="175"/>
      <c r="S416" s="121"/>
      <c r="T416" s="104"/>
      <c r="U416" s="104"/>
      <c r="V416" s="104"/>
      <c r="W416" s="104"/>
      <c r="X416" s="104"/>
      <c r="Y416" s="104"/>
      <c r="Z416" s="104"/>
      <c r="AA416" s="104"/>
      <c r="AB416" s="104"/>
      <c r="AC416" s="104"/>
      <c r="AD416" s="104"/>
      <c r="AE416" s="104"/>
      <c r="AF416" s="104"/>
      <c r="AG416" s="104"/>
      <c r="AH416" s="104"/>
      <c r="AI416" s="104"/>
      <c r="AJ416" s="104"/>
      <c r="AK416" s="104"/>
      <c r="AL416" s="104"/>
      <c r="AM416" s="104"/>
      <c r="AN416" s="104"/>
      <c r="AO416" s="104"/>
      <c r="AP416" s="104"/>
      <c r="AQ416" s="104"/>
      <c r="AR416" s="104"/>
      <c r="AS416" s="104"/>
      <c r="AT416" s="104"/>
      <c r="AU416" s="104"/>
      <c r="AV416" s="104"/>
      <c r="AW416" s="104"/>
      <c r="AX416" s="104"/>
      <c r="AY416" s="104"/>
      <c r="AZ416" s="104"/>
      <c r="BA416" s="104"/>
      <c r="BB416" s="104"/>
      <c r="BC416" s="104"/>
      <c r="BD416" s="104"/>
      <c r="BE416" s="104"/>
      <c r="BF416" s="104"/>
      <c r="BG416" s="104"/>
      <c r="BH416" s="104"/>
      <c r="BI416" s="104"/>
      <c r="BJ416" s="104"/>
      <c r="BK416" s="104"/>
      <c r="BL416" s="104"/>
      <c r="BM416" s="104"/>
      <c r="BN416" s="104"/>
      <c r="BO416" s="104"/>
      <c r="BP416" s="104"/>
      <c r="BQ416" s="104"/>
      <c r="BR416" s="104"/>
      <c r="BS416" s="104"/>
      <c r="BT416" s="104"/>
      <c r="BU416" s="104"/>
      <c r="BV416" s="104"/>
      <c r="BW416" s="104"/>
      <c r="BX416" s="104"/>
      <c r="BY416" s="104"/>
      <c r="BZ416" s="104"/>
      <c r="CA416" s="104"/>
      <c r="CB416" s="104"/>
      <c r="CC416" s="104"/>
      <c r="CD416" s="104"/>
      <c r="CE416" s="104"/>
      <c r="CF416" s="104"/>
      <c r="CG416" s="104"/>
      <c r="CH416" s="104"/>
      <c r="CI416" s="104"/>
      <c r="CJ416" s="104"/>
      <c r="CK416" s="104"/>
      <c r="CL416" s="104"/>
      <c r="CM416" s="104"/>
      <c r="CN416" s="104"/>
      <c r="CO416" s="104"/>
      <c r="CP416" s="104"/>
      <c r="CQ416" s="104"/>
      <c r="CR416" s="104"/>
      <c r="CS416" s="104"/>
      <c r="CT416" s="104"/>
      <c r="CU416" s="104"/>
      <c r="CV416" s="104"/>
      <c r="CW416" s="104"/>
      <c r="CX416" s="104"/>
      <c r="CY416" s="104"/>
      <c r="CZ416" s="104"/>
      <c r="DA416" s="104"/>
      <c r="DB416" s="104"/>
      <c r="DC416" s="104"/>
      <c r="DD416" s="104"/>
      <c r="DE416" s="104"/>
      <c r="DF416" s="104"/>
      <c r="DG416" s="104"/>
      <c r="DH416" s="104"/>
      <c r="DI416" s="104"/>
      <c r="DJ416" s="104"/>
      <c r="DK416" s="104"/>
      <c r="DL416" s="104"/>
      <c r="DM416" s="104"/>
      <c r="DN416" s="104"/>
      <c r="DO416" s="104"/>
      <c r="DP416" s="104"/>
      <c r="DQ416" s="104"/>
      <c r="DR416" s="104"/>
      <c r="DS416" s="104"/>
      <c r="DT416" s="104"/>
      <c r="DU416" s="104"/>
      <c r="DV416" s="104"/>
      <c r="DW416" s="104"/>
      <c r="DX416" s="104"/>
      <c r="DY416" s="104"/>
      <c r="DZ416" s="104"/>
      <c r="EA416" s="104"/>
      <c r="EB416" s="104"/>
      <c r="EC416" s="104"/>
      <c r="ED416" s="104"/>
      <c r="EE416" s="104"/>
      <c r="EF416" s="104"/>
      <c r="EG416" s="104"/>
      <c r="EH416" s="104"/>
      <c r="EI416" s="104"/>
      <c r="EJ416" s="104"/>
      <c r="EK416" s="104"/>
      <c r="EL416" s="104"/>
      <c r="EM416" s="104"/>
      <c r="EN416" s="104"/>
      <c r="EO416" s="104"/>
      <c r="EP416" s="104"/>
      <c r="EQ416" s="104"/>
      <c r="ER416" s="104"/>
      <c r="ES416" s="104"/>
      <c r="ET416" s="104"/>
      <c r="EU416" s="104"/>
      <c r="EV416" s="104"/>
      <c r="EW416" s="104"/>
      <c r="EX416" s="104"/>
      <c r="EY416" s="104"/>
      <c r="EZ416" s="104"/>
      <c r="FA416" s="104"/>
      <c r="FB416" s="104"/>
      <c r="FC416" s="104"/>
      <c r="FD416" s="104"/>
      <c r="FE416" s="104"/>
      <c r="FF416" s="104"/>
      <c r="FG416" s="104"/>
      <c r="FH416" s="104"/>
      <c r="FI416" s="104"/>
      <c r="FJ416" s="104"/>
      <c r="FK416" s="104"/>
      <c r="FL416" s="104"/>
      <c r="FM416" s="104"/>
      <c r="FN416" s="104"/>
      <c r="FO416" s="104"/>
      <c r="FP416" s="104"/>
      <c r="FQ416" s="104"/>
      <c r="FR416" s="104"/>
      <c r="FS416" s="104"/>
      <c r="FT416" s="104"/>
      <c r="FU416" s="104"/>
      <c r="FV416" s="104"/>
      <c r="FW416" s="104"/>
      <c r="FX416" s="104"/>
      <c r="FY416" s="104"/>
      <c r="FZ416" s="104"/>
      <c r="GA416" s="104"/>
      <c r="GB416" s="104"/>
      <c r="GC416" s="104"/>
      <c r="GD416" s="104"/>
      <c r="GE416" s="104"/>
      <c r="GF416" s="104"/>
      <c r="GG416" s="104"/>
      <c r="GH416" s="104"/>
      <c r="GI416" s="104"/>
      <c r="GJ416" s="104"/>
      <c r="GK416" s="104"/>
      <c r="GL416" s="104"/>
      <c r="GM416" s="104"/>
      <c r="GN416" s="104"/>
      <c r="GO416" s="104"/>
      <c r="GP416" s="104"/>
      <c r="GQ416" s="104"/>
      <c r="GR416" s="104"/>
      <c r="GS416" s="104"/>
      <c r="GT416" s="104"/>
      <c r="GU416" s="104"/>
      <c r="GV416" s="104"/>
      <c r="GW416" s="104"/>
      <c r="GX416" s="104"/>
      <c r="GY416" s="104"/>
      <c r="GZ416" s="104"/>
      <c r="HA416" s="104"/>
      <c r="HB416" s="104"/>
      <c r="HC416" s="104"/>
      <c r="HD416" s="104"/>
      <c r="HE416" s="104"/>
      <c r="HF416" s="104"/>
      <c r="HG416" s="104"/>
      <c r="HH416" s="104"/>
      <c r="HI416" s="104"/>
      <c r="HJ416" s="104"/>
      <c r="HK416" s="104"/>
      <c r="HL416" s="104"/>
      <c r="HM416" s="104"/>
      <c r="HN416" s="104"/>
      <c r="HO416" s="104"/>
      <c r="HP416" s="104"/>
      <c r="HQ416" s="104"/>
      <c r="HR416" s="104"/>
      <c r="HS416" s="104"/>
      <c r="HT416" s="104"/>
      <c r="HU416" s="104"/>
      <c r="HV416" s="104"/>
      <c r="HW416" s="104"/>
      <c r="HX416" s="104"/>
      <c r="HY416" s="104"/>
      <c r="HZ416" s="104"/>
      <c r="IA416" s="104"/>
      <c r="IB416" s="104"/>
      <c r="IC416" s="104"/>
      <c r="ID416" s="104"/>
      <c r="IE416" s="104"/>
      <c r="IF416" s="104"/>
      <c r="IG416" s="104"/>
      <c r="IH416" s="104"/>
      <c r="II416" s="104"/>
      <c r="IJ416" s="104"/>
      <c r="IK416" s="104"/>
      <c r="IL416" s="104"/>
      <c r="IM416" s="104"/>
      <c r="IN416" s="104"/>
      <c r="IO416" s="104"/>
      <c r="IP416" s="104"/>
      <c r="IQ416" s="104"/>
      <c r="IR416" s="104"/>
      <c r="IS416" s="104"/>
      <c r="IT416" s="104"/>
      <c r="IU416" s="104"/>
      <c r="IV416" s="104"/>
      <c r="IW416" s="104"/>
      <c r="IX416" s="104"/>
      <c r="IY416" s="104"/>
      <c r="IZ416" s="104"/>
      <c r="JA416" s="104"/>
      <c r="JB416" s="104"/>
      <c r="JC416" s="104"/>
      <c r="JD416" s="104"/>
      <c r="JE416" s="104"/>
      <c r="JF416" s="104"/>
      <c r="JG416" s="104"/>
      <c r="JH416" s="104"/>
      <c r="JI416" s="104"/>
      <c r="JJ416" s="104"/>
      <c r="JK416" s="104"/>
      <c r="JL416" s="104"/>
      <c r="JM416" s="104"/>
      <c r="JN416" s="104"/>
      <c r="JO416" s="104"/>
      <c r="JP416" s="104"/>
      <c r="JQ416" s="104"/>
      <c r="JR416" s="104"/>
      <c r="JS416" s="104"/>
      <c r="JT416" s="104"/>
      <c r="JU416" s="104"/>
      <c r="JV416" s="104"/>
      <c r="JW416" s="104"/>
      <c r="JX416" s="104"/>
      <c r="JY416" s="104"/>
      <c r="JZ416" s="104"/>
      <c r="KA416" s="104"/>
      <c r="KB416" s="104"/>
      <c r="KC416" s="104"/>
      <c r="KD416" s="104"/>
      <c r="KE416" s="104"/>
      <c r="KF416" s="104"/>
      <c r="KG416" s="104"/>
      <c r="KH416" s="104"/>
      <c r="KI416" s="104"/>
      <c r="KJ416" s="104"/>
      <c r="KK416" s="104"/>
      <c r="KL416" s="104"/>
      <c r="KM416" s="104"/>
      <c r="KN416" s="104"/>
      <c r="KO416" s="104"/>
      <c r="KP416" s="104"/>
      <c r="KQ416" s="104"/>
      <c r="KR416" s="104"/>
      <c r="KS416" s="104"/>
      <c r="KT416" s="104"/>
      <c r="KU416" s="104"/>
      <c r="KV416" s="104"/>
      <c r="KW416" s="104"/>
      <c r="KX416" s="104"/>
      <c r="KY416" s="104"/>
      <c r="KZ416" s="104"/>
      <c r="LA416" s="104"/>
      <c r="LB416" s="104"/>
      <c r="LC416" s="104"/>
      <c r="LD416" s="104"/>
      <c r="LE416" s="104"/>
      <c r="LF416" s="104"/>
      <c r="LG416" s="104"/>
      <c r="LH416" s="104"/>
      <c r="LI416" s="104"/>
      <c r="LJ416" s="104"/>
      <c r="LK416" s="104"/>
      <c r="LL416" s="104"/>
      <c r="LM416" s="104"/>
      <c r="LN416" s="104"/>
      <c r="LO416" s="104"/>
      <c r="LP416" s="104"/>
      <c r="LQ416" s="104"/>
      <c r="LR416" s="104"/>
      <c r="LS416" s="104"/>
      <c r="LT416" s="104"/>
      <c r="LU416" s="104"/>
      <c r="LV416" s="104"/>
      <c r="LW416" s="104"/>
      <c r="LX416" s="104"/>
      <c r="LY416" s="104"/>
      <c r="LZ416" s="104"/>
      <c r="MA416" s="104"/>
      <c r="MB416" s="104"/>
      <c r="MC416" s="104"/>
      <c r="MD416" s="104"/>
      <c r="ME416" s="104"/>
      <c r="MF416" s="104"/>
      <c r="MG416" s="104"/>
      <c r="MH416" s="104"/>
      <c r="MI416" s="104"/>
      <c r="MJ416" s="104"/>
      <c r="MK416" s="104"/>
      <c r="ML416" s="104"/>
      <c r="MM416" s="104"/>
      <c r="MN416" s="104"/>
      <c r="MO416" s="104"/>
      <c r="MP416" s="104"/>
      <c r="MQ416" s="104"/>
      <c r="MR416" s="104"/>
      <c r="MS416" s="104"/>
      <c r="MT416" s="104"/>
      <c r="MU416" s="104"/>
      <c r="MV416" s="104"/>
      <c r="MW416" s="104"/>
      <c r="MX416" s="104"/>
      <c r="MY416" s="104"/>
      <c r="MZ416" s="104"/>
      <c r="NA416" s="104"/>
      <c r="NB416" s="104"/>
      <c r="NC416" s="104"/>
      <c r="ND416" s="104"/>
      <c r="NE416" s="104"/>
      <c r="NF416" s="104"/>
      <c r="NG416" s="104"/>
      <c r="NH416" s="104"/>
      <c r="NI416" s="104"/>
      <c r="NJ416" s="104"/>
      <c r="NK416" s="104"/>
      <c r="NL416" s="104"/>
      <c r="NM416" s="104"/>
      <c r="NN416" s="104"/>
      <c r="NO416" s="104"/>
      <c r="NP416" s="104"/>
      <c r="NQ416" s="104"/>
      <c r="NR416" s="104"/>
      <c r="NS416" s="104"/>
      <c r="NT416" s="104"/>
      <c r="NU416" s="104"/>
    </row>
    <row r="417" spans="1:385" s="172" customFormat="1" outlineLevel="1">
      <c r="A417" s="375"/>
      <c r="B417" s="231" t="s">
        <v>740</v>
      </c>
      <c r="C417" s="158" t="s">
        <v>171</v>
      </c>
      <c r="D417" s="159" t="s">
        <v>798</v>
      </c>
      <c r="E417" s="159" t="s">
        <v>170</v>
      </c>
      <c r="F417" s="160" t="s">
        <v>295</v>
      </c>
      <c r="G417" s="173"/>
      <c r="H417" s="173"/>
      <c r="I417" s="174"/>
      <c r="J417" s="174"/>
      <c r="K417" s="162" t="s">
        <v>57</v>
      </c>
      <c r="L417" s="159">
        <v>2</v>
      </c>
      <c r="M417" s="260"/>
      <c r="N417" s="260">
        <f>L417*M417</f>
        <v>0</v>
      </c>
      <c r="O417" s="260">
        <f t="shared" si="75"/>
        <v>0</v>
      </c>
      <c r="P417" s="260">
        <f t="shared" si="65"/>
        <v>0</v>
      </c>
      <c r="Q417" s="175"/>
      <c r="R417" s="175"/>
      <c r="S417" s="121"/>
      <c r="T417" s="104"/>
      <c r="U417" s="104"/>
      <c r="V417" s="104"/>
      <c r="W417" s="104"/>
      <c r="X417" s="104"/>
      <c r="Y417" s="104"/>
      <c r="Z417" s="104"/>
      <c r="AA417" s="104"/>
      <c r="AB417" s="104"/>
      <c r="AC417" s="104"/>
      <c r="AD417" s="104"/>
      <c r="AE417" s="104"/>
      <c r="AF417" s="104"/>
      <c r="AG417" s="104"/>
      <c r="AH417" s="104"/>
      <c r="AI417" s="104"/>
      <c r="AJ417" s="104"/>
      <c r="AK417" s="104"/>
      <c r="AL417" s="104"/>
      <c r="AM417" s="104"/>
      <c r="AN417" s="104"/>
      <c r="AO417" s="104"/>
      <c r="AP417" s="104"/>
      <c r="AQ417" s="104"/>
      <c r="AR417" s="104"/>
      <c r="AS417" s="104"/>
      <c r="AT417" s="104"/>
      <c r="AU417" s="104"/>
      <c r="AV417" s="104"/>
      <c r="AW417" s="104"/>
      <c r="AX417" s="104"/>
      <c r="AY417" s="104"/>
      <c r="AZ417" s="104"/>
      <c r="BA417" s="104"/>
      <c r="BB417" s="104"/>
      <c r="BC417" s="104"/>
      <c r="BD417" s="104"/>
      <c r="BE417" s="104"/>
      <c r="BF417" s="104"/>
      <c r="BG417" s="104"/>
      <c r="BH417" s="104"/>
      <c r="BI417" s="104"/>
      <c r="BJ417" s="104"/>
      <c r="BK417" s="104"/>
      <c r="BL417" s="104"/>
      <c r="BM417" s="104"/>
      <c r="BN417" s="104"/>
      <c r="BO417" s="104"/>
      <c r="BP417" s="104"/>
      <c r="BQ417" s="104"/>
      <c r="BR417" s="104"/>
      <c r="BS417" s="104"/>
      <c r="BT417" s="104"/>
      <c r="BU417" s="104"/>
      <c r="BV417" s="104"/>
      <c r="BW417" s="104"/>
      <c r="BX417" s="104"/>
      <c r="BY417" s="104"/>
      <c r="BZ417" s="104"/>
      <c r="CA417" s="104"/>
      <c r="CB417" s="104"/>
      <c r="CC417" s="104"/>
      <c r="CD417" s="104"/>
      <c r="CE417" s="104"/>
      <c r="CF417" s="104"/>
      <c r="CG417" s="104"/>
      <c r="CH417" s="104"/>
      <c r="CI417" s="104"/>
      <c r="CJ417" s="104"/>
      <c r="CK417" s="104"/>
      <c r="CL417" s="104"/>
      <c r="CM417" s="104"/>
      <c r="CN417" s="104"/>
      <c r="CO417" s="104"/>
      <c r="CP417" s="104"/>
      <c r="CQ417" s="104"/>
      <c r="CR417" s="104"/>
      <c r="CS417" s="104"/>
      <c r="CT417" s="104"/>
      <c r="CU417" s="104"/>
      <c r="CV417" s="104"/>
      <c r="CW417" s="104"/>
      <c r="CX417" s="104"/>
      <c r="CY417" s="104"/>
      <c r="CZ417" s="104"/>
      <c r="DA417" s="104"/>
      <c r="DB417" s="104"/>
      <c r="DC417" s="104"/>
      <c r="DD417" s="104"/>
      <c r="DE417" s="104"/>
      <c r="DF417" s="104"/>
      <c r="DG417" s="104"/>
      <c r="DH417" s="104"/>
      <c r="DI417" s="104"/>
      <c r="DJ417" s="104"/>
      <c r="DK417" s="104"/>
      <c r="DL417" s="104"/>
      <c r="DM417" s="104"/>
      <c r="DN417" s="104"/>
      <c r="DO417" s="104"/>
      <c r="DP417" s="104"/>
      <c r="DQ417" s="104"/>
      <c r="DR417" s="104"/>
      <c r="DS417" s="104"/>
      <c r="DT417" s="104"/>
      <c r="DU417" s="104"/>
      <c r="DV417" s="104"/>
      <c r="DW417" s="104"/>
      <c r="DX417" s="104"/>
      <c r="DY417" s="104"/>
      <c r="DZ417" s="104"/>
      <c r="EA417" s="104"/>
      <c r="EB417" s="104"/>
      <c r="EC417" s="104"/>
      <c r="ED417" s="104"/>
      <c r="EE417" s="104"/>
      <c r="EF417" s="104"/>
      <c r="EG417" s="104"/>
      <c r="EH417" s="104"/>
      <c r="EI417" s="104"/>
      <c r="EJ417" s="104"/>
      <c r="EK417" s="104"/>
      <c r="EL417" s="104"/>
      <c r="EM417" s="104"/>
      <c r="EN417" s="104"/>
      <c r="EO417" s="104"/>
      <c r="EP417" s="104"/>
      <c r="EQ417" s="104"/>
      <c r="ER417" s="104"/>
      <c r="ES417" s="104"/>
      <c r="ET417" s="104"/>
      <c r="EU417" s="104"/>
      <c r="EV417" s="104"/>
      <c r="EW417" s="104"/>
      <c r="EX417" s="104"/>
      <c r="EY417" s="104"/>
      <c r="EZ417" s="104"/>
      <c r="FA417" s="104"/>
      <c r="FB417" s="104"/>
      <c r="FC417" s="104"/>
      <c r="FD417" s="104"/>
      <c r="FE417" s="104"/>
      <c r="FF417" s="104"/>
      <c r="FG417" s="104"/>
      <c r="FH417" s="104"/>
      <c r="FI417" s="104"/>
      <c r="FJ417" s="104"/>
      <c r="FK417" s="104"/>
      <c r="FL417" s="104"/>
      <c r="FM417" s="104"/>
      <c r="FN417" s="104"/>
      <c r="FO417" s="104"/>
      <c r="FP417" s="104"/>
      <c r="FQ417" s="104"/>
      <c r="FR417" s="104"/>
      <c r="FS417" s="104"/>
      <c r="FT417" s="104"/>
      <c r="FU417" s="104"/>
      <c r="FV417" s="104"/>
      <c r="FW417" s="104"/>
      <c r="FX417" s="104"/>
      <c r="FY417" s="104"/>
      <c r="FZ417" s="104"/>
      <c r="GA417" s="104"/>
      <c r="GB417" s="104"/>
      <c r="GC417" s="104"/>
      <c r="GD417" s="104"/>
      <c r="GE417" s="104"/>
      <c r="GF417" s="104"/>
      <c r="GG417" s="104"/>
      <c r="GH417" s="104"/>
      <c r="GI417" s="104"/>
      <c r="GJ417" s="104"/>
      <c r="GK417" s="104"/>
      <c r="GL417" s="104"/>
      <c r="GM417" s="104"/>
      <c r="GN417" s="104"/>
      <c r="GO417" s="104"/>
      <c r="GP417" s="104"/>
      <c r="GQ417" s="104"/>
      <c r="GR417" s="104"/>
      <c r="GS417" s="104"/>
      <c r="GT417" s="104"/>
      <c r="GU417" s="104"/>
      <c r="GV417" s="104"/>
      <c r="GW417" s="104"/>
      <c r="GX417" s="104"/>
      <c r="GY417" s="104"/>
      <c r="GZ417" s="104"/>
      <c r="HA417" s="104"/>
      <c r="HB417" s="104"/>
      <c r="HC417" s="104"/>
      <c r="HD417" s="104"/>
      <c r="HE417" s="104"/>
      <c r="HF417" s="104"/>
      <c r="HG417" s="104"/>
      <c r="HH417" s="104"/>
      <c r="HI417" s="104"/>
      <c r="HJ417" s="104"/>
      <c r="HK417" s="104"/>
      <c r="HL417" s="104"/>
      <c r="HM417" s="104"/>
      <c r="HN417" s="104"/>
      <c r="HO417" s="104"/>
      <c r="HP417" s="104"/>
      <c r="HQ417" s="104"/>
      <c r="HR417" s="104"/>
      <c r="HS417" s="104"/>
      <c r="HT417" s="104"/>
      <c r="HU417" s="104"/>
      <c r="HV417" s="104"/>
      <c r="HW417" s="104"/>
      <c r="HX417" s="104"/>
      <c r="HY417" s="104"/>
      <c r="HZ417" s="104"/>
      <c r="IA417" s="104"/>
      <c r="IB417" s="104"/>
      <c r="IC417" s="104"/>
      <c r="ID417" s="104"/>
      <c r="IE417" s="104"/>
      <c r="IF417" s="104"/>
      <c r="IG417" s="104"/>
      <c r="IH417" s="104"/>
      <c r="II417" s="104"/>
      <c r="IJ417" s="104"/>
      <c r="IK417" s="104"/>
      <c r="IL417" s="104"/>
      <c r="IM417" s="104"/>
      <c r="IN417" s="104"/>
      <c r="IO417" s="104"/>
      <c r="IP417" s="104"/>
      <c r="IQ417" s="104"/>
      <c r="IR417" s="104"/>
      <c r="IS417" s="104"/>
      <c r="IT417" s="104"/>
      <c r="IU417" s="104"/>
      <c r="IV417" s="104"/>
      <c r="IW417" s="104"/>
      <c r="IX417" s="104"/>
      <c r="IY417" s="104"/>
      <c r="IZ417" s="104"/>
      <c r="JA417" s="104"/>
      <c r="JB417" s="104"/>
      <c r="JC417" s="104"/>
      <c r="JD417" s="104"/>
      <c r="JE417" s="104"/>
      <c r="JF417" s="104"/>
      <c r="JG417" s="104"/>
      <c r="JH417" s="104"/>
      <c r="JI417" s="104"/>
      <c r="JJ417" s="104"/>
      <c r="JK417" s="104"/>
      <c r="JL417" s="104"/>
      <c r="JM417" s="104"/>
      <c r="JN417" s="104"/>
      <c r="JO417" s="104"/>
      <c r="JP417" s="104"/>
      <c r="JQ417" s="104"/>
      <c r="JR417" s="104"/>
      <c r="JS417" s="104"/>
      <c r="JT417" s="104"/>
      <c r="JU417" s="104"/>
      <c r="JV417" s="104"/>
      <c r="JW417" s="104"/>
      <c r="JX417" s="104"/>
      <c r="JY417" s="104"/>
      <c r="JZ417" s="104"/>
      <c r="KA417" s="104"/>
      <c r="KB417" s="104"/>
      <c r="KC417" s="104"/>
      <c r="KD417" s="104"/>
      <c r="KE417" s="104"/>
      <c r="KF417" s="104"/>
      <c r="KG417" s="104"/>
      <c r="KH417" s="104"/>
      <c r="KI417" s="104"/>
      <c r="KJ417" s="104"/>
      <c r="KK417" s="104"/>
      <c r="KL417" s="104"/>
      <c r="KM417" s="104"/>
      <c r="KN417" s="104"/>
      <c r="KO417" s="104"/>
      <c r="KP417" s="104"/>
      <c r="KQ417" s="104"/>
      <c r="KR417" s="104"/>
      <c r="KS417" s="104"/>
      <c r="KT417" s="104"/>
      <c r="KU417" s="104"/>
      <c r="KV417" s="104"/>
      <c r="KW417" s="104"/>
      <c r="KX417" s="104"/>
      <c r="KY417" s="104"/>
      <c r="KZ417" s="104"/>
      <c r="LA417" s="104"/>
      <c r="LB417" s="104"/>
      <c r="LC417" s="104"/>
      <c r="LD417" s="104"/>
      <c r="LE417" s="104"/>
      <c r="LF417" s="104"/>
      <c r="LG417" s="104"/>
      <c r="LH417" s="104"/>
      <c r="LI417" s="104"/>
      <c r="LJ417" s="104"/>
      <c r="LK417" s="104"/>
      <c r="LL417" s="104"/>
      <c r="LM417" s="104"/>
      <c r="LN417" s="104"/>
      <c r="LO417" s="104"/>
      <c r="LP417" s="104"/>
      <c r="LQ417" s="104"/>
      <c r="LR417" s="104"/>
      <c r="LS417" s="104"/>
      <c r="LT417" s="104"/>
      <c r="LU417" s="104"/>
      <c r="LV417" s="104"/>
      <c r="LW417" s="104"/>
      <c r="LX417" s="104"/>
      <c r="LY417" s="104"/>
      <c r="LZ417" s="104"/>
      <c r="MA417" s="104"/>
      <c r="MB417" s="104"/>
      <c r="MC417" s="104"/>
      <c r="MD417" s="104"/>
      <c r="ME417" s="104"/>
      <c r="MF417" s="104"/>
      <c r="MG417" s="104"/>
      <c r="MH417" s="104"/>
      <c r="MI417" s="104"/>
      <c r="MJ417" s="104"/>
      <c r="MK417" s="104"/>
      <c r="ML417" s="104"/>
      <c r="MM417" s="104"/>
      <c r="MN417" s="104"/>
      <c r="MO417" s="104"/>
      <c r="MP417" s="104"/>
      <c r="MQ417" s="104"/>
      <c r="MR417" s="104"/>
      <c r="MS417" s="104"/>
      <c r="MT417" s="104"/>
      <c r="MU417" s="104"/>
      <c r="MV417" s="104"/>
      <c r="MW417" s="104"/>
      <c r="MX417" s="104"/>
      <c r="MY417" s="104"/>
      <c r="MZ417" s="104"/>
      <c r="NA417" s="104"/>
      <c r="NB417" s="104"/>
      <c r="NC417" s="104"/>
      <c r="ND417" s="104"/>
      <c r="NE417" s="104"/>
      <c r="NF417" s="104"/>
      <c r="NG417" s="104"/>
      <c r="NH417" s="104"/>
      <c r="NI417" s="104"/>
      <c r="NJ417" s="104"/>
      <c r="NK417" s="104"/>
      <c r="NL417" s="104"/>
      <c r="NM417" s="104"/>
      <c r="NN417" s="104"/>
      <c r="NO417" s="104"/>
      <c r="NP417" s="104"/>
      <c r="NQ417" s="104"/>
      <c r="NR417" s="104"/>
      <c r="NS417" s="104"/>
      <c r="NT417" s="104"/>
      <c r="NU417" s="104"/>
    </row>
    <row r="418" spans="1:385" s="172" customFormat="1" outlineLevel="1">
      <c r="A418" s="375"/>
      <c r="B418" s="231"/>
      <c r="C418" s="158" t="s">
        <v>256</v>
      </c>
      <c r="D418" s="159" t="s">
        <v>798</v>
      </c>
      <c r="E418" s="159"/>
      <c r="F418" s="160"/>
      <c r="G418" s="173"/>
      <c r="H418" s="173"/>
      <c r="I418" s="174"/>
      <c r="J418" s="174"/>
      <c r="K418" s="162"/>
      <c r="L418" s="159"/>
      <c r="M418" s="260"/>
      <c r="N418" s="260"/>
      <c r="O418" s="260"/>
      <c r="P418" s="260"/>
      <c r="Q418" s="175"/>
      <c r="R418" s="175"/>
      <c r="S418" s="121"/>
      <c r="T418" s="104"/>
      <c r="U418" s="104"/>
      <c r="V418" s="104"/>
      <c r="W418" s="104"/>
      <c r="X418" s="104"/>
      <c r="Y418" s="104"/>
      <c r="Z418" s="104"/>
      <c r="AA418" s="104"/>
      <c r="AB418" s="104"/>
      <c r="AC418" s="104"/>
      <c r="AD418" s="104"/>
      <c r="AE418" s="104"/>
      <c r="AF418" s="104"/>
      <c r="AG418" s="104"/>
      <c r="AH418" s="104"/>
      <c r="AI418" s="104"/>
      <c r="AJ418" s="104"/>
      <c r="AK418" s="104"/>
      <c r="AL418" s="104"/>
      <c r="AM418" s="104"/>
      <c r="AN418" s="104"/>
      <c r="AO418" s="104"/>
      <c r="AP418" s="104"/>
      <c r="AQ418" s="104"/>
      <c r="AR418" s="104"/>
      <c r="AS418" s="104"/>
      <c r="AT418" s="104"/>
      <c r="AU418" s="104"/>
      <c r="AV418" s="104"/>
      <c r="AW418" s="104"/>
      <c r="AX418" s="104"/>
      <c r="AY418" s="104"/>
      <c r="AZ418" s="104"/>
      <c r="BA418" s="104"/>
      <c r="BB418" s="104"/>
      <c r="BC418" s="104"/>
      <c r="BD418" s="104"/>
      <c r="BE418" s="104"/>
      <c r="BF418" s="104"/>
      <c r="BG418" s="104"/>
      <c r="BH418" s="104"/>
      <c r="BI418" s="104"/>
      <c r="BJ418" s="104"/>
      <c r="BK418" s="104"/>
      <c r="BL418" s="104"/>
      <c r="BM418" s="104"/>
      <c r="BN418" s="104"/>
      <c r="BO418" s="104"/>
      <c r="BP418" s="104"/>
      <c r="BQ418" s="104"/>
      <c r="BR418" s="104"/>
      <c r="BS418" s="104"/>
      <c r="BT418" s="104"/>
      <c r="BU418" s="104"/>
      <c r="BV418" s="104"/>
      <c r="BW418" s="104"/>
      <c r="BX418" s="104"/>
      <c r="BY418" s="104"/>
      <c r="BZ418" s="104"/>
      <c r="CA418" s="104"/>
      <c r="CB418" s="104"/>
      <c r="CC418" s="104"/>
      <c r="CD418" s="104"/>
      <c r="CE418" s="104"/>
      <c r="CF418" s="104"/>
      <c r="CG418" s="104"/>
      <c r="CH418" s="104"/>
      <c r="CI418" s="104"/>
      <c r="CJ418" s="104"/>
      <c r="CK418" s="104"/>
      <c r="CL418" s="104"/>
      <c r="CM418" s="104"/>
      <c r="CN418" s="104"/>
      <c r="CO418" s="104"/>
      <c r="CP418" s="104"/>
      <c r="CQ418" s="104"/>
      <c r="CR418" s="104"/>
      <c r="CS418" s="104"/>
      <c r="CT418" s="104"/>
      <c r="CU418" s="104"/>
      <c r="CV418" s="104"/>
      <c r="CW418" s="104"/>
      <c r="CX418" s="104"/>
      <c r="CY418" s="104"/>
      <c r="CZ418" s="104"/>
      <c r="DA418" s="104"/>
      <c r="DB418" s="104"/>
      <c r="DC418" s="104"/>
      <c r="DD418" s="104"/>
      <c r="DE418" s="104"/>
      <c r="DF418" s="104"/>
      <c r="DG418" s="104"/>
      <c r="DH418" s="104"/>
      <c r="DI418" s="104"/>
      <c r="DJ418" s="104"/>
      <c r="DK418" s="104"/>
      <c r="DL418" s="104"/>
      <c r="DM418" s="104"/>
      <c r="DN418" s="104"/>
      <c r="DO418" s="104"/>
      <c r="DP418" s="104"/>
      <c r="DQ418" s="104"/>
      <c r="DR418" s="104"/>
      <c r="DS418" s="104"/>
      <c r="DT418" s="104"/>
      <c r="DU418" s="104"/>
      <c r="DV418" s="104"/>
      <c r="DW418" s="104"/>
      <c r="DX418" s="104"/>
      <c r="DY418" s="104"/>
      <c r="DZ418" s="104"/>
      <c r="EA418" s="104"/>
      <c r="EB418" s="104"/>
      <c r="EC418" s="104"/>
      <c r="ED418" s="104"/>
      <c r="EE418" s="104"/>
      <c r="EF418" s="104"/>
      <c r="EG418" s="104"/>
      <c r="EH418" s="104"/>
      <c r="EI418" s="104"/>
      <c r="EJ418" s="104"/>
      <c r="EK418" s="104"/>
      <c r="EL418" s="104"/>
      <c r="EM418" s="104"/>
      <c r="EN418" s="104"/>
      <c r="EO418" s="104"/>
      <c r="EP418" s="104"/>
      <c r="EQ418" s="104"/>
      <c r="ER418" s="104"/>
      <c r="ES418" s="104"/>
      <c r="ET418" s="104"/>
      <c r="EU418" s="104"/>
      <c r="EV418" s="104"/>
      <c r="EW418" s="104"/>
      <c r="EX418" s="104"/>
      <c r="EY418" s="104"/>
      <c r="EZ418" s="104"/>
      <c r="FA418" s="104"/>
      <c r="FB418" s="104"/>
      <c r="FC418" s="104"/>
      <c r="FD418" s="104"/>
      <c r="FE418" s="104"/>
      <c r="FF418" s="104"/>
      <c r="FG418" s="104"/>
      <c r="FH418" s="104"/>
      <c r="FI418" s="104"/>
      <c r="FJ418" s="104"/>
      <c r="FK418" s="104"/>
      <c r="FL418" s="104"/>
      <c r="FM418" s="104"/>
      <c r="FN418" s="104"/>
      <c r="FO418" s="104"/>
      <c r="FP418" s="104"/>
      <c r="FQ418" s="104"/>
      <c r="FR418" s="104"/>
      <c r="FS418" s="104"/>
      <c r="FT418" s="104"/>
      <c r="FU418" s="104"/>
      <c r="FV418" s="104"/>
      <c r="FW418" s="104"/>
      <c r="FX418" s="104"/>
      <c r="FY418" s="104"/>
      <c r="FZ418" s="104"/>
      <c r="GA418" s="104"/>
      <c r="GB418" s="104"/>
      <c r="GC418" s="104"/>
      <c r="GD418" s="104"/>
      <c r="GE418" s="104"/>
      <c r="GF418" s="104"/>
      <c r="GG418" s="104"/>
      <c r="GH418" s="104"/>
      <c r="GI418" s="104"/>
      <c r="GJ418" s="104"/>
      <c r="GK418" s="104"/>
      <c r="GL418" s="104"/>
      <c r="GM418" s="104"/>
      <c r="GN418" s="104"/>
      <c r="GO418" s="104"/>
      <c r="GP418" s="104"/>
      <c r="GQ418" s="104"/>
      <c r="GR418" s="104"/>
      <c r="GS418" s="104"/>
      <c r="GT418" s="104"/>
      <c r="GU418" s="104"/>
      <c r="GV418" s="104"/>
      <c r="GW418" s="104"/>
      <c r="GX418" s="104"/>
      <c r="GY418" s="104"/>
      <c r="GZ418" s="104"/>
      <c r="HA418" s="104"/>
      <c r="HB418" s="104"/>
      <c r="HC418" s="104"/>
      <c r="HD418" s="104"/>
      <c r="HE418" s="104"/>
      <c r="HF418" s="104"/>
      <c r="HG418" s="104"/>
      <c r="HH418" s="104"/>
      <c r="HI418" s="104"/>
      <c r="HJ418" s="104"/>
      <c r="HK418" s="104"/>
      <c r="HL418" s="104"/>
      <c r="HM418" s="104"/>
      <c r="HN418" s="104"/>
      <c r="HO418" s="104"/>
      <c r="HP418" s="104"/>
      <c r="HQ418" s="104"/>
      <c r="HR418" s="104"/>
      <c r="HS418" s="104"/>
      <c r="HT418" s="104"/>
      <c r="HU418" s="104"/>
      <c r="HV418" s="104"/>
      <c r="HW418" s="104"/>
      <c r="HX418" s="104"/>
      <c r="HY418" s="104"/>
      <c r="HZ418" s="104"/>
      <c r="IA418" s="104"/>
      <c r="IB418" s="104"/>
      <c r="IC418" s="104"/>
      <c r="ID418" s="104"/>
      <c r="IE418" s="104"/>
      <c r="IF418" s="104"/>
      <c r="IG418" s="104"/>
      <c r="IH418" s="104"/>
      <c r="II418" s="104"/>
      <c r="IJ418" s="104"/>
      <c r="IK418" s="104"/>
      <c r="IL418" s="104"/>
      <c r="IM418" s="104"/>
      <c r="IN418" s="104"/>
      <c r="IO418" s="104"/>
      <c r="IP418" s="104"/>
      <c r="IQ418" s="104"/>
      <c r="IR418" s="104"/>
      <c r="IS418" s="104"/>
      <c r="IT418" s="104"/>
      <c r="IU418" s="104"/>
      <c r="IV418" s="104"/>
      <c r="IW418" s="104"/>
      <c r="IX418" s="104"/>
      <c r="IY418" s="104"/>
      <c r="IZ418" s="104"/>
      <c r="JA418" s="104"/>
      <c r="JB418" s="104"/>
      <c r="JC418" s="104"/>
      <c r="JD418" s="104"/>
      <c r="JE418" s="104"/>
      <c r="JF418" s="104"/>
      <c r="JG418" s="104"/>
      <c r="JH418" s="104"/>
      <c r="JI418" s="104"/>
      <c r="JJ418" s="104"/>
      <c r="JK418" s="104"/>
      <c r="JL418" s="104"/>
      <c r="JM418" s="104"/>
      <c r="JN418" s="104"/>
      <c r="JO418" s="104"/>
      <c r="JP418" s="104"/>
      <c r="JQ418" s="104"/>
      <c r="JR418" s="104"/>
      <c r="JS418" s="104"/>
      <c r="JT418" s="104"/>
      <c r="JU418" s="104"/>
      <c r="JV418" s="104"/>
      <c r="JW418" s="104"/>
      <c r="JX418" s="104"/>
      <c r="JY418" s="104"/>
      <c r="JZ418" s="104"/>
      <c r="KA418" s="104"/>
      <c r="KB418" s="104"/>
      <c r="KC418" s="104"/>
      <c r="KD418" s="104"/>
      <c r="KE418" s="104"/>
      <c r="KF418" s="104"/>
      <c r="KG418" s="104"/>
      <c r="KH418" s="104"/>
      <c r="KI418" s="104"/>
      <c r="KJ418" s="104"/>
      <c r="KK418" s="104"/>
      <c r="KL418" s="104"/>
      <c r="KM418" s="104"/>
      <c r="KN418" s="104"/>
      <c r="KO418" s="104"/>
      <c r="KP418" s="104"/>
      <c r="KQ418" s="104"/>
      <c r="KR418" s="104"/>
      <c r="KS418" s="104"/>
      <c r="KT418" s="104"/>
      <c r="KU418" s="104"/>
      <c r="KV418" s="104"/>
      <c r="KW418" s="104"/>
      <c r="KX418" s="104"/>
      <c r="KY418" s="104"/>
      <c r="KZ418" s="104"/>
      <c r="LA418" s="104"/>
      <c r="LB418" s="104"/>
      <c r="LC418" s="104"/>
      <c r="LD418" s="104"/>
      <c r="LE418" s="104"/>
      <c r="LF418" s="104"/>
      <c r="LG418" s="104"/>
      <c r="LH418" s="104"/>
      <c r="LI418" s="104"/>
      <c r="LJ418" s="104"/>
      <c r="LK418" s="104"/>
      <c r="LL418" s="104"/>
      <c r="LM418" s="104"/>
      <c r="LN418" s="104"/>
      <c r="LO418" s="104"/>
      <c r="LP418" s="104"/>
      <c r="LQ418" s="104"/>
      <c r="LR418" s="104"/>
      <c r="LS418" s="104"/>
      <c r="LT418" s="104"/>
      <c r="LU418" s="104"/>
      <c r="LV418" s="104"/>
      <c r="LW418" s="104"/>
      <c r="LX418" s="104"/>
      <c r="LY418" s="104"/>
      <c r="LZ418" s="104"/>
      <c r="MA418" s="104"/>
      <c r="MB418" s="104"/>
      <c r="MC418" s="104"/>
      <c r="MD418" s="104"/>
      <c r="ME418" s="104"/>
      <c r="MF418" s="104"/>
      <c r="MG418" s="104"/>
      <c r="MH418" s="104"/>
      <c r="MI418" s="104"/>
      <c r="MJ418" s="104"/>
      <c r="MK418" s="104"/>
      <c r="ML418" s="104"/>
      <c r="MM418" s="104"/>
      <c r="MN418" s="104"/>
      <c r="MO418" s="104"/>
      <c r="MP418" s="104"/>
      <c r="MQ418" s="104"/>
      <c r="MR418" s="104"/>
      <c r="MS418" s="104"/>
      <c r="MT418" s="104"/>
      <c r="MU418" s="104"/>
      <c r="MV418" s="104"/>
      <c r="MW418" s="104"/>
      <c r="MX418" s="104"/>
      <c r="MY418" s="104"/>
      <c r="MZ418" s="104"/>
      <c r="NA418" s="104"/>
      <c r="NB418" s="104"/>
      <c r="NC418" s="104"/>
      <c r="ND418" s="104"/>
      <c r="NE418" s="104"/>
      <c r="NF418" s="104"/>
      <c r="NG418" s="104"/>
      <c r="NH418" s="104"/>
      <c r="NI418" s="104"/>
      <c r="NJ418" s="104"/>
      <c r="NK418" s="104"/>
      <c r="NL418" s="104"/>
      <c r="NM418" s="104"/>
      <c r="NN418" s="104"/>
      <c r="NO418" s="104"/>
      <c r="NP418" s="104"/>
      <c r="NQ418" s="104"/>
      <c r="NR418" s="104"/>
      <c r="NS418" s="104"/>
      <c r="NT418" s="104"/>
      <c r="NU418" s="104"/>
    </row>
    <row r="419" spans="1:385" s="172" customFormat="1" ht="26" outlineLevel="1">
      <c r="A419" s="375"/>
      <c r="B419" s="231"/>
      <c r="C419" s="158" t="s">
        <v>804</v>
      </c>
      <c r="D419" s="159" t="s">
        <v>798</v>
      </c>
      <c r="E419" s="159" t="s">
        <v>802</v>
      </c>
      <c r="F419" s="160" t="s">
        <v>295</v>
      </c>
      <c r="G419" s="173"/>
      <c r="H419" s="173"/>
      <c r="I419" s="174"/>
      <c r="J419" s="174"/>
      <c r="K419" s="162" t="s">
        <v>57</v>
      </c>
      <c r="L419" s="159">
        <v>1</v>
      </c>
      <c r="M419" s="260"/>
      <c r="N419" s="260"/>
      <c r="O419" s="260"/>
      <c r="P419" s="260"/>
      <c r="Q419" s="175"/>
      <c r="R419" s="175"/>
      <c r="S419" s="121"/>
      <c r="T419" s="104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04"/>
      <c r="AN419" s="104"/>
      <c r="AO419" s="104"/>
      <c r="AP419" s="104"/>
      <c r="AQ419" s="104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BN419" s="104"/>
      <c r="BO419" s="104"/>
      <c r="BP419" s="104"/>
      <c r="BQ419" s="104"/>
      <c r="BR419" s="104"/>
      <c r="BS419" s="104"/>
      <c r="BT419" s="104"/>
      <c r="BU419" s="104"/>
      <c r="BV419" s="104"/>
      <c r="BW419" s="104"/>
      <c r="BX419" s="104"/>
      <c r="BY419" s="104"/>
      <c r="BZ419" s="104"/>
      <c r="CA419" s="104"/>
      <c r="CB419" s="104"/>
      <c r="CC419" s="104"/>
      <c r="CD419" s="104"/>
      <c r="CE419" s="104"/>
      <c r="CF419" s="104"/>
      <c r="CG419" s="104"/>
      <c r="CH419" s="104"/>
      <c r="CI419" s="104"/>
      <c r="CJ419" s="104"/>
      <c r="CK419" s="104"/>
      <c r="CL419" s="104"/>
      <c r="CM419" s="104"/>
      <c r="CN419" s="104"/>
      <c r="CO419" s="104"/>
      <c r="CP419" s="104"/>
      <c r="CQ419" s="104"/>
      <c r="CR419" s="104"/>
      <c r="CS419" s="104"/>
      <c r="CT419" s="104"/>
      <c r="CU419" s="104"/>
      <c r="CV419" s="104"/>
      <c r="CW419" s="104"/>
      <c r="CX419" s="104"/>
      <c r="CY419" s="104"/>
      <c r="CZ419" s="104"/>
      <c r="DA419" s="104"/>
      <c r="DB419" s="104"/>
      <c r="DC419" s="104"/>
      <c r="DD419" s="104"/>
      <c r="DE419" s="104"/>
      <c r="DF419" s="104"/>
      <c r="DG419" s="104"/>
      <c r="DH419" s="104"/>
      <c r="DI419" s="104"/>
      <c r="DJ419" s="104"/>
      <c r="DK419" s="104"/>
      <c r="DL419" s="104"/>
      <c r="DM419" s="104"/>
      <c r="DN419" s="104"/>
      <c r="DO419" s="104"/>
      <c r="DP419" s="104"/>
      <c r="DQ419" s="104"/>
      <c r="DR419" s="104"/>
      <c r="DS419" s="104"/>
      <c r="DT419" s="104"/>
      <c r="DU419" s="104"/>
      <c r="DV419" s="104"/>
      <c r="DW419" s="104"/>
      <c r="DX419" s="104"/>
      <c r="DY419" s="104"/>
      <c r="DZ419" s="104"/>
      <c r="EA419" s="104"/>
      <c r="EB419" s="104"/>
      <c r="EC419" s="104"/>
      <c r="ED419" s="104"/>
      <c r="EE419" s="104"/>
      <c r="EF419" s="104"/>
      <c r="EG419" s="104"/>
      <c r="EH419" s="104"/>
      <c r="EI419" s="104"/>
      <c r="EJ419" s="104"/>
      <c r="EK419" s="104"/>
      <c r="EL419" s="104"/>
      <c r="EM419" s="104"/>
      <c r="EN419" s="104"/>
      <c r="EO419" s="104"/>
      <c r="EP419" s="104"/>
      <c r="EQ419" s="104"/>
      <c r="ER419" s="104"/>
      <c r="ES419" s="104"/>
      <c r="ET419" s="104"/>
      <c r="EU419" s="104"/>
      <c r="EV419" s="104"/>
      <c r="EW419" s="104"/>
      <c r="EX419" s="104"/>
      <c r="EY419" s="104"/>
      <c r="EZ419" s="104"/>
      <c r="FA419" s="104"/>
      <c r="FB419" s="104"/>
      <c r="FC419" s="104"/>
      <c r="FD419" s="104"/>
      <c r="FE419" s="104"/>
      <c r="FF419" s="104"/>
      <c r="FG419" s="104"/>
      <c r="FH419" s="104"/>
      <c r="FI419" s="104"/>
      <c r="FJ419" s="104"/>
      <c r="FK419" s="104"/>
      <c r="FL419" s="104"/>
      <c r="FM419" s="104"/>
      <c r="FN419" s="104"/>
      <c r="FO419" s="104"/>
      <c r="FP419" s="104"/>
      <c r="FQ419" s="104"/>
      <c r="FR419" s="104"/>
      <c r="FS419" s="104"/>
      <c r="FT419" s="104"/>
      <c r="FU419" s="104"/>
      <c r="FV419" s="104"/>
      <c r="FW419" s="104"/>
      <c r="FX419" s="104"/>
      <c r="FY419" s="104"/>
      <c r="FZ419" s="104"/>
      <c r="GA419" s="104"/>
      <c r="GB419" s="104"/>
      <c r="GC419" s="104"/>
      <c r="GD419" s="104"/>
      <c r="GE419" s="104"/>
      <c r="GF419" s="104"/>
      <c r="GG419" s="104"/>
      <c r="GH419" s="104"/>
      <c r="GI419" s="104"/>
      <c r="GJ419" s="104"/>
      <c r="GK419" s="104"/>
      <c r="GL419" s="104"/>
      <c r="GM419" s="104"/>
      <c r="GN419" s="104"/>
      <c r="GO419" s="104"/>
      <c r="GP419" s="104"/>
      <c r="GQ419" s="104"/>
      <c r="GR419" s="104"/>
      <c r="GS419" s="104"/>
      <c r="GT419" s="104"/>
      <c r="GU419" s="104"/>
      <c r="GV419" s="104"/>
      <c r="GW419" s="104"/>
      <c r="GX419" s="104"/>
      <c r="GY419" s="104"/>
      <c r="GZ419" s="104"/>
      <c r="HA419" s="104"/>
      <c r="HB419" s="104"/>
      <c r="HC419" s="104"/>
      <c r="HD419" s="104"/>
      <c r="HE419" s="104"/>
      <c r="HF419" s="104"/>
      <c r="HG419" s="104"/>
      <c r="HH419" s="104"/>
      <c r="HI419" s="104"/>
      <c r="HJ419" s="104"/>
      <c r="HK419" s="104"/>
      <c r="HL419" s="104"/>
      <c r="HM419" s="104"/>
      <c r="HN419" s="104"/>
      <c r="HO419" s="104"/>
      <c r="HP419" s="104"/>
      <c r="HQ419" s="104"/>
      <c r="HR419" s="104"/>
      <c r="HS419" s="104"/>
      <c r="HT419" s="104"/>
      <c r="HU419" s="104"/>
      <c r="HV419" s="104"/>
      <c r="HW419" s="104"/>
      <c r="HX419" s="104"/>
      <c r="HY419" s="104"/>
      <c r="HZ419" s="104"/>
      <c r="IA419" s="104"/>
      <c r="IB419" s="104"/>
      <c r="IC419" s="104"/>
      <c r="ID419" s="104"/>
      <c r="IE419" s="104"/>
      <c r="IF419" s="104"/>
      <c r="IG419" s="104"/>
      <c r="IH419" s="104"/>
      <c r="II419" s="104"/>
      <c r="IJ419" s="104"/>
      <c r="IK419" s="104"/>
      <c r="IL419" s="104"/>
      <c r="IM419" s="104"/>
      <c r="IN419" s="104"/>
      <c r="IO419" s="104"/>
      <c r="IP419" s="104"/>
      <c r="IQ419" s="104"/>
      <c r="IR419" s="104"/>
      <c r="IS419" s="104"/>
      <c r="IT419" s="104"/>
      <c r="IU419" s="104"/>
      <c r="IV419" s="104"/>
      <c r="IW419" s="104"/>
      <c r="IX419" s="104"/>
      <c r="IY419" s="104"/>
      <c r="IZ419" s="104"/>
      <c r="JA419" s="104"/>
      <c r="JB419" s="104"/>
      <c r="JC419" s="104"/>
      <c r="JD419" s="104"/>
      <c r="JE419" s="104"/>
      <c r="JF419" s="104"/>
      <c r="JG419" s="104"/>
      <c r="JH419" s="104"/>
      <c r="JI419" s="104"/>
      <c r="JJ419" s="104"/>
      <c r="JK419" s="104"/>
      <c r="JL419" s="104"/>
      <c r="JM419" s="104"/>
      <c r="JN419" s="104"/>
      <c r="JO419" s="104"/>
      <c r="JP419" s="104"/>
      <c r="JQ419" s="104"/>
      <c r="JR419" s="104"/>
      <c r="JS419" s="104"/>
      <c r="JT419" s="104"/>
      <c r="JU419" s="104"/>
      <c r="JV419" s="104"/>
      <c r="JW419" s="104"/>
      <c r="JX419" s="104"/>
      <c r="JY419" s="104"/>
      <c r="JZ419" s="104"/>
      <c r="KA419" s="104"/>
      <c r="KB419" s="104"/>
      <c r="KC419" s="104"/>
      <c r="KD419" s="104"/>
      <c r="KE419" s="104"/>
      <c r="KF419" s="104"/>
      <c r="KG419" s="104"/>
      <c r="KH419" s="104"/>
      <c r="KI419" s="104"/>
      <c r="KJ419" s="104"/>
      <c r="KK419" s="104"/>
      <c r="KL419" s="104"/>
      <c r="KM419" s="104"/>
      <c r="KN419" s="104"/>
      <c r="KO419" s="104"/>
      <c r="KP419" s="104"/>
      <c r="KQ419" s="104"/>
      <c r="KR419" s="104"/>
      <c r="KS419" s="104"/>
      <c r="KT419" s="104"/>
      <c r="KU419" s="104"/>
      <c r="KV419" s="104"/>
      <c r="KW419" s="104"/>
      <c r="KX419" s="104"/>
      <c r="KY419" s="104"/>
      <c r="KZ419" s="104"/>
      <c r="LA419" s="104"/>
      <c r="LB419" s="104"/>
      <c r="LC419" s="104"/>
      <c r="LD419" s="104"/>
      <c r="LE419" s="104"/>
      <c r="LF419" s="104"/>
      <c r="LG419" s="104"/>
      <c r="LH419" s="104"/>
      <c r="LI419" s="104"/>
      <c r="LJ419" s="104"/>
      <c r="LK419" s="104"/>
      <c r="LL419" s="104"/>
      <c r="LM419" s="104"/>
      <c r="LN419" s="104"/>
      <c r="LO419" s="104"/>
      <c r="LP419" s="104"/>
      <c r="LQ419" s="104"/>
      <c r="LR419" s="104"/>
      <c r="LS419" s="104"/>
      <c r="LT419" s="104"/>
      <c r="LU419" s="104"/>
      <c r="LV419" s="104"/>
      <c r="LW419" s="104"/>
      <c r="LX419" s="104"/>
      <c r="LY419" s="104"/>
      <c r="LZ419" s="104"/>
      <c r="MA419" s="104"/>
      <c r="MB419" s="104"/>
      <c r="MC419" s="104"/>
      <c r="MD419" s="104"/>
      <c r="ME419" s="104"/>
      <c r="MF419" s="104"/>
      <c r="MG419" s="104"/>
      <c r="MH419" s="104"/>
      <c r="MI419" s="104"/>
      <c r="MJ419" s="104"/>
      <c r="MK419" s="104"/>
      <c r="ML419" s="104"/>
      <c r="MM419" s="104"/>
      <c r="MN419" s="104"/>
      <c r="MO419" s="104"/>
      <c r="MP419" s="104"/>
      <c r="MQ419" s="104"/>
      <c r="MR419" s="104"/>
      <c r="MS419" s="104"/>
      <c r="MT419" s="104"/>
      <c r="MU419" s="104"/>
      <c r="MV419" s="104"/>
      <c r="MW419" s="104"/>
      <c r="MX419" s="104"/>
      <c r="MY419" s="104"/>
      <c r="MZ419" s="104"/>
      <c r="NA419" s="104"/>
      <c r="NB419" s="104"/>
      <c r="NC419" s="104"/>
      <c r="ND419" s="104"/>
      <c r="NE419" s="104"/>
      <c r="NF419" s="104"/>
      <c r="NG419" s="104"/>
      <c r="NH419" s="104"/>
      <c r="NI419" s="104"/>
      <c r="NJ419" s="104"/>
      <c r="NK419" s="104"/>
      <c r="NL419" s="104"/>
      <c r="NM419" s="104"/>
      <c r="NN419" s="104"/>
      <c r="NO419" s="104"/>
      <c r="NP419" s="104"/>
      <c r="NQ419" s="104"/>
      <c r="NR419" s="104"/>
      <c r="NS419" s="104"/>
      <c r="NT419" s="104"/>
      <c r="NU419" s="104"/>
    </row>
    <row r="420" spans="1:385" s="172" customFormat="1" outlineLevel="1">
      <c r="A420" s="375"/>
      <c r="B420" s="231"/>
      <c r="C420" s="158" t="s">
        <v>805</v>
      </c>
      <c r="D420" s="159" t="s">
        <v>798</v>
      </c>
      <c r="E420" s="159" t="s">
        <v>183</v>
      </c>
      <c r="F420" s="160" t="s">
        <v>295</v>
      </c>
      <c r="G420" s="173"/>
      <c r="H420" s="173"/>
      <c r="I420" s="174"/>
      <c r="J420" s="174"/>
      <c r="K420" s="162" t="s">
        <v>57</v>
      </c>
      <c r="L420" s="159">
        <v>6</v>
      </c>
      <c r="M420" s="260"/>
      <c r="N420" s="260"/>
      <c r="O420" s="260"/>
      <c r="P420" s="260"/>
      <c r="Q420" s="175"/>
      <c r="R420" s="175"/>
      <c r="S420" s="121"/>
      <c r="T420" s="104"/>
      <c r="U420" s="104"/>
      <c r="V420" s="104"/>
      <c r="W420" s="104"/>
      <c r="X420" s="104"/>
      <c r="Y420" s="104"/>
      <c r="Z420" s="104"/>
      <c r="AA420" s="104"/>
      <c r="AB420" s="104"/>
      <c r="AC420" s="104"/>
      <c r="AD420" s="104"/>
      <c r="AE420" s="104"/>
      <c r="AF420" s="104"/>
      <c r="AG420" s="104"/>
      <c r="AH420" s="104"/>
      <c r="AI420" s="104"/>
      <c r="AJ420" s="104"/>
      <c r="AK420" s="104"/>
      <c r="AL420" s="104"/>
      <c r="AM420" s="104"/>
      <c r="AN420" s="104"/>
      <c r="AO420" s="104"/>
      <c r="AP420" s="104"/>
      <c r="AQ420" s="104"/>
      <c r="AR420" s="104"/>
      <c r="AS420" s="104"/>
      <c r="AT420" s="104"/>
      <c r="AU420" s="104"/>
      <c r="AV420" s="104"/>
      <c r="AW420" s="104"/>
      <c r="AX420" s="104"/>
      <c r="AY420" s="104"/>
      <c r="AZ420" s="104"/>
      <c r="BA420" s="104"/>
      <c r="BB420" s="104"/>
      <c r="BC420" s="104"/>
      <c r="BD420" s="104"/>
      <c r="BE420" s="104"/>
      <c r="BF420" s="104"/>
      <c r="BG420" s="104"/>
      <c r="BH420" s="104"/>
      <c r="BI420" s="104"/>
      <c r="BJ420" s="104"/>
      <c r="BK420" s="104"/>
      <c r="BL420" s="104"/>
      <c r="BM420" s="104"/>
      <c r="BN420" s="104"/>
      <c r="BO420" s="104"/>
      <c r="BP420" s="104"/>
      <c r="BQ420" s="104"/>
      <c r="BR420" s="104"/>
      <c r="BS420" s="104"/>
      <c r="BT420" s="104"/>
      <c r="BU420" s="104"/>
      <c r="BV420" s="104"/>
      <c r="BW420" s="104"/>
      <c r="BX420" s="104"/>
      <c r="BY420" s="104"/>
      <c r="BZ420" s="104"/>
      <c r="CA420" s="104"/>
      <c r="CB420" s="104"/>
      <c r="CC420" s="104"/>
      <c r="CD420" s="104"/>
      <c r="CE420" s="104"/>
      <c r="CF420" s="104"/>
      <c r="CG420" s="104"/>
      <c r="CH420" s="104"/>
      <c r="CI420" s="104"/>
      <c r="CJ420" s="104"/>
      <c r="CK420" s="104"/>
      <c r="CL420" s="104"/>
      <c r="CM420" s="104"/>
      <c r="CN420" s="104"/>
      <c r="CO420" s="104"/>
      <c r="CP420" s="104"/>
      <c r="CQ420" s="104"/>
      <c r="CR420" s="104"/>
      <c r="CS420" s="104"/>
      <c r="CT420" s="104"/>
      <c r="CU420" s="104"/>
      <c r="CV420" s="104"/>
      <c r="CW420" s="104"/>
      <c r="CX420" s="104"/>
      <c r="CY420" s="104"/>
      <c r="CZ420" s="104"/>
      <c r="DA420" s="104"/>
      <c r="DB420" s="104"/>
      <c r="DC420" s="104"/>
      <c r="DD420" s="104"/>
      <c r="DE420" s="104"/>
      <c r="DF420" s="104"/>
      <c r="DG420" s="104"/>
      <c r="DH420" s="104"/>
      <c r="DI420" s="104"/>
      <c r="DJ420" s="104"/>
      <c r="DK420" s="104"/>
      <c r="DL420" s="104"/>
      <c r="DM420" s="104"/>
      <c r="DN420" s="104"/>
      <c r="DO420" s="104"/>
      <c r="DP420" s="104"/>
      <c r="DQ420" s="104"/>
      <c r="DR420" s="104"/>
      <c r="DS420" s="104"/>
      <c r="DT420" s="104"/>
      <c r="DU420" s="104"/>
      <c r="DV420" s="104"/>
      <c r="DW420" s="104"/>
      <c r="DX420" s="104"/>
      <c r="DY420" s="104"/>
      <c r="DZ420" s="104"/>
      <c r="EA420" s="104"/>
      <c r="EB420" s="104"/>
      <c r="EC420" s="104"/>
      <c r="ED420" s="104"/>
      <c r="EE420" s="104"/>
      <c r="EF420" s="104"/>
      <c r="EG420" s="104"/>
      <c r="EH420" s="104"/>
      <c r="EI420" s="104"/>
      <c r="EJ420" s="104"/>
      <c r="EK420" s="104"/>
      <c r="EL420" s="104"/>
      <c r="EM420" s="104"/>
      <c r="EN420" s="104"/>
      <c r="EO420" s="104"/>
      <c r="EP420" s="104"/>
      <c r="EQ420" s="104"/>
      <c r="ER420" s="104"/>
      <c r="ES420" s="104"/>
      <c r="ET420" s="104"/>
      <c r="EU420" s="104"/>
      <c r="EV420" s="104"/>
      <c r="EW420" s="104"/>
      <c r="EX420" s="104"/>
      <c r="EY420" s="104"/>
      <c r="EZ420" s="104"/>
      <c r="FA420" s="104"/>
      <c r="FB420" s="104"/>
      <c r="FC420" s="104"/>
      <c r="FD420" s="104"/>
      <c r="FE420" s="104"/>
      <c r="FF420" s="104"/>
      <c r="FG420" s="104"/>
      <c r="FH420" s="104"/>
      <c r="FI420" s="104"/>
      <c r="FJ420" s="104"/>
      <c r="FK420" s="104"/>
      <c r="FL420" s="104"/>
      <c r="FM420" s="104"/>
      <c r="FN420" s="104"/>
      <c r="FO420" s="104"/>
      <c r="FP420" s="104"/>
      <c r="FQ420" s="104"/>
      <c r="FR420" s="104"/>
      <c r="FS420" s="104"/>
      <c r="FT420" s="104"/>
      <c r="FU420" s="104"/>
      <c r="FV420" s="104"/>
      <c r="FW420" s="104"/>
      <c r="FX420" s="104"/>
      <c r="FY420" s="104"/>
      <c r="FZ420" s="104"/>
      <c r="GA420" s="104"/>
      <c r="GB420" s="104"/>
      <c r="GC420" s="104"/>
      <c r="GD420" s="104"/>
      <c r="GE420" s="104"/>
      <c r="GF420" s="104"/>
      <c r="GG420" s="104"/>
      <c r="GH420" s="104"/>
      <c r="GI420" s="104"/>
      <c r="GJ420" s="104"/>
      <c r="GK420" s="104"/>
      <c r="GL420" s="104"/>
      <c r="GM420" s="104"/>
      <c r="GN420" s="104"/>
      <c r="GO420" s="104"/>
      <c r="GP420" s="104"/>
      <c r="GQ420" s="104"/>
      <c r="GR420" s="104"/>
      <c r="GS420" s="104"/>
      <c r="GT420" s="104"/>
      <c r="GU420" s="104"/>
      <c r="GV420" s="104"/>
      <c r="GW420" s="104"/>
      <c r="GX420" s="104"/>
      <c r="GY420" s="104"/>
      <c r="GZ420" s="104"/>
      <c r="HA420" s="104"/>
      <c r="HB420" s="104"/>
      <c r="HC420" s="104"/>
      <c r="HD420" s="104"/>
      <c r="HE420" s="104"/>
      <c r="HF420" s="104"/>
      <c r="HG420" s="104"/>
      <c r="HH420" s="104"/>
      <c r="HI420" s="104"/>
      <c r="HJ420" s="104"/>
      <c r="HK420" s="104"/>
      <c r="HL420" s="104"/>
      <c r="HM420" s="104"/>
      <c r="HN420" s="104"/>
      <c r="HO420" s="104"/>
      <c r="HP420" s="104"/>
      <c r="HQ420" s="104"/>
      <c r="HR420" s="104"/>
      <c r="HS420" s="104"/>
      <c r="HT420" s="104"/>
      <c r="HU420" s="104"/>
      <c r="HV420" s="104"/>
      <c r="HW420" s="104"/>
      <c r="HX420" s="104"/>
      <c r="HY420" s="104"/>
      <c r="HZ420" s="104"/>
      <c r="IA420" s="104"/>
      <c r="IB420" s="104"/>
      <c r="IC420" s="104"/>
      <c r="ID420" s="104"/>
      <c r="IE420" s="104"/>
      <c r="IF420" s="104"/>
      <c r="IG420" s="104"/>
      <c r="IH420" s="104"/>
      <c r="II420" s="104"/>
      <c r="IJ420" s="104"/>
      <c r="IK420" s="104"/>
      <c r="IL420" s="104"/>
      <c r="IM420" s="104"/>
      <c r="IN420" s="104"/>
      <c r="IO420" s="104"/>
      <c r="IP420" s="104"/>
      <c r="IQ420" s="104"/>
      <c r="IR420" s="104"/>
      <c r="IS420" s="104"/>
      <c r="IT420" s="104"/>
      <c r="IU420" s="104"/>
      <c r="IV420" s="104"/>
      <c r="IW420" s="104"/>
      <c r="IX420" s="104"/>
      <c r="IY420" s="104"/>
      <c r="IZ420" s="104"/>
      <c r="JA420" s="104"/>
      <c r="JB420" s="104"/>
      <c r="JC420" s="104"/>
      <c r="JD420" s="104"/>
      <c r="JE420" s="104"/>
      <c r="JF420" s="104"/>
      <c r="JG420" s="104"/>
      <c r="JH420" s="104"/>
      <c r="JI420" s="104"/>
      <c r="JJ420" s="104"/>
      <c r="JK420" s="104"/>
      <c r="JL420" s="104"/>
      <c r="JM420" s="104"/>
      <c r="JN420" s="104"/>
      <c r="JO420" s="104"/>
      <c r="JP420" s="104"/>
      <c r="JQ420" s="104"/>
      <c r="JR420" s="104"/>
      <c r="JS420" s="104"/>
      <c r="JT420" s="104"/>
      <c r="JU420" s="104"/>
      <c r="JV420" s="104"/>
      <c r="JW420" s="104"/>
      <c r="JX420" s="104"/>
      <c r="JY420" s="104"/>
      <c r="JZ420" s="104"/>
      <c r="KA420" s="104"/>
      <c r="KB420" s="104"/>
      <c r="KC420" s="104"/>
      <c r="KD420" s="104"/>
      <c r="KE420" s="104"/>
      <c r="KF420" s="104"/>
      <c r="KG420" s="104"/>
      <c r="KH420" s="104"/>
      <c r="KI420" s="104"/>
      <c r="KJ420" s="104"/>
      <c r="KK420" s="104"/>
      <c r="KL420" s="104"/>
      <c r="KM420" s="104"/>
      <c r="KN420" s="104"/>
      <c r="KO420" s="104"/>
      <c r="KP420" s="104"/>
      <c r="KQ420" s="104"/>
      <c r="KR420" s="104"/>
      <c r="KS420" s="104"/>
      <c r="KT420" s="104"/>
      <c r="KU420" s="104"/>
      <c r="KV420" s="104"/>
      <c r="KW420" s="104"/>
      <c r="KX420" s="104"/>
      <c r="KY420" s="104"/>
      <c r="KZ420" s="104"/>
      <c r="LA420" s="104"/>
      <c r="LB420" s="104"/>
      <c r="LC420" s="104"/>
      <c r="LD420" s="104"/>
      <c r="LE420" s="104"/>
      <c r="LF420" s="104"/>
      <c r="LG420" s="104"/>
      <c r="LH420" s="104"/>
      <c r="LI420" s="104"/>
      <c r="LJ420" s="104"/>
      <c r="LK420" s="104"/>
      <c r="LL420" s="104"/>
      <c r="LM420" s="104"/>
      <c r="LN420" s="104"/>
      <c r="LO420" s="104"/>
      <c r="LP420" s="104"/>
      <c r="LQ420" s="104"/>
      <c r="LR420" s="104"/>
      <c r="LS420" s="104"/>
      <c r="LT420" s="104"/>
      <c r="LU420" s="104"/>
      <c r="LV420" s="104"/>
      <c r="LW420" s="104"/>
      <c r="LX420" s="104"/>
      <c r="LY420" s="104"/>
      <c r="LZ420" s="104"/>
      <c r="MA420" s="104"/>
      <c r="MB420" s="104"/>
      <c r="MC420" s="104"/>
      <c r="MD420" s="104"/>
      <c r="ME420" s="104"/>
      <c r="MF420" s="104"/>
      <c r="MG420" s="104"/>
      <c r="MH420" s="104"/>
      <c r="MI420" s="104"/>
      <c r="MJ420" s="104"/>
      <c r="MK420" s="104"/>
      <c r="ML420" s="104"/>
      <c r="MM420" s="104"/>
      <c r="MN420" s="104"/>
      <c r="MO420" s="104"/>
      <c r="MP420" s="104"/>
      <c r="MQ420" s="104"/>
      <c r="MR420" s="104"/>
      <c r="MS420" s="104"/>
      <c r="MT420" s="104"/>
      <c r="MU420" s="104"/>
      <c r="MV420" s="104"/>
      <c r="MW420" s="104"/>
      <c r="MX420" s="104"/>
      <c r="MY420" s="104"/>
      <c r="MZ420" s="104"/>
      <c r="NA420" s="104"/>
      <c r="NB420" s="104"/>
      <c r="NC420" s="104"/>
      <c r="ND420" s="104"/>
      <c r="NE420" s="104"/>
      <c r="NF420" s="104"/>
      <c r="NG420" s="104"/>
      <c r="NH420" s="104"/>
      <c r="NI420" s="104"/>
      <c r="NJ420" s="104"/>
      <c r="NK420" s="104"/>
      <c r="NL420" s="104"/>
      <c r="NM420" s="104"/>
      <c r="NN420" s="104"/>
      <c r="NO420" s="104"/>
      <c r="NP420" s="104"/>
      <c r="NQ420" s="104"/>
      <c r="NR420" s="104"/>
      <c r="NS420" s="104"/>
      <c r="NT420" s="104"/>
      <c r="NU420" s="104"/>
    </row>
    <row r="421" spans="1:385" s="172" customFormat="1" outlineLevel="1">
      <c r="A421" s="375"/>
      <c r="B421" s="231"/>
      <c r="C421" s="158" t="s">
        <v>171</v>
      </c>
      <c r="D421" s="159" t="s">
        <v>798</v>
      </c>
      <c r="E421" s="159" t="s">
        <v>170</v>
      </c>
      <c r="F421" s="160" t="s">
        <v>295</v>
      </c>
      <c r="G421" s="173"/>
      <c r="H421" s="173"/>
      <c r="I421" s="174"/>
      <c r="J421" s="174"/>
      <c r="K421" s="162" t="s">
        <v>57</v>
      </c>
      <c r="L421" s="159">
        <v>4</v>
      </c>
      <c r="M421" s="260"/>
      <c r="N421" s="260"/>
      <c r="O421" s="260"/>
      <c r="P421" s="260"/>
      <c r="Q421" s="175"/>
      <c r="R421" s="175"/>
      <c r="S421" s="121"/>
      <c r="T421" s="104"/>
      <c r="U421" s="104"/>
      <c r="V421" s="104"/>
      <c r="W421" s="104"/>
      <c r="X421" s="104"/>
      <c r="Y421" s="104"/>
      <c r="Z421" s="104"/>
      <c r="AA421" s="104"/>
      <c r="AB421" s="104"/>
      <c r="AC421" s="104"/>
      <c r="AD421" s="104"/>
      <c r="AE421" s="104"/>
      <c r="AF421" s="104"/>
      <c r="AG421" s="104"/>
      <c r="AH421" s="104"/>
      <c r="AI421" s="104"/>
      <c r="AJ421" s="104"/>
      <c r="AK421" s="104"/>
      <c r="AL421" s="104"/>
      <c r="AM421" s="104"/>
      <c r="AN421" s="104"/>
      <c r="AO421" s="104"/>
      <c r="AP421" s="104"/>
      <c r="AQ421" s="104"/>
      <c r="AR421" s="104"/>
      <c r="AS421" s="104"/>
      <c r="AT421" s="104"/>
      <c r="AU421" s="104"/>
      <c r="AV421" s="104"/>
      <c r="AW421" s="104"/>
      <c r="AX421" s="104"/>
      <c r="AY421" s="104"/>
      <c r="AZ421" s="104"/>
      <c r="BA421" s="104"/>
      <c r="BB421" s="104"/>
      <c r="BC421" s="104"/>
      <c r="BD421" s="104"/>
      <c r="BE421" s="104"/>
      <c r="BF421" s="104"/>
      <c r="BG421" s="104"/>
      <c r="BH421" s="104"/>
      <c r="BI421" s="104"/>
      <c r="BJ421" s="104"/>
      <c r="BK421" s="104"/>
      <c r="BL421" s="104"/>
      <c r="BM421" s="104"/>
      <c r="BN421" s="104"/>
      <c r="BO421" s="104"/>
      <c r="BP421" s="104"/>
      <c r="BQ421" s="104"/>
      <c r="BR421" s="104"/>
      <c r="BS421" s="104"/>
      <c r="BT421" s="104"/>
      <c r="BU421" s="104"/>
      <c r="BV421" s="104"/>
      <c r="BW421" s="104"/>
      <c r="BX421" s="104"/>
      <c r="BY421" s="104"/>
      <c r="BZ421" s="104"/>
      <c r="CA421" s="104"/>
      <c r="CB421" s="104"/>
      <c r="CC421" s="104"/>
      <c r="CD421" s="104"/>
      <c r="CE421" s="104"/>
      <c r="CF421" s="104"/>
      <c r="CG421" s="104"/>
      <c r="CH421" s="104"/>
      <c r="CI421" s="104"/>
      <c r="CJ421" s="104"/>
      <c r="CK421" s="104"/>
      <c r="CL421" s="104"/>
      <c r="CM421" s="104"/>
      <c r="CN421" s="104"/>
      <c r="CO421" s="104"/>
      <c r="CP421" s="104"/>
      <c r="CQ421" s="104"/>
      <c r="CR421" s="104"/>
      <c r="CS421" s="104"/>
      <c r="CT421" s="104"/>
      <c r="CU421" s="104"/>
      <c r="CV421" s="104"/>
      <c r="CW421" s="104"/>
      <c r="CX421" s="104"/>
      <c r="CY421" s="104"/>
      <c r="CZ421" s="104"/>
      <c r="DA421" s="104"/>
      <c r="DB421" s="104"/>
      <c r="DC421" s="104"/>
      <c r="DD421" s="104"/>
      <c r="DE421" s="104"/>
      <c r="DF421" s="104"/>
      <c r="DG421" s="104"/>
      <c r="DH421" s="104"/>
      <c r="DI421" s="104"/>
      <c r="DJ421" s="104"/>
      <c r="DK421" s="104"/>
      <c r="DL421" s="104"/>
      <c r="DM421" s="104"/>
      <c r="DN421" s="104"/>
      <c r="DO421" s="104"/>
      <c r="DP421" s="104"/>
      <c r="DQ421" s="104"/>
      <c r="DR421" s="104"/>
      <c r="DS421" s="104"/>
      <c r="DT421" s="104"/>
      <c r="DU421" s="104"/>
      <c r="DV421" s="104"/>
      <c r="DW421" s="104"/>
      <c r="DX421" s="104"/>
      <c r="DY421" s="104"/>
      <c r="DZ421" s="104"/>
      <c r="EA421" s="104"/>
      <c r="EB421" s="104"/>
      <c r="EC421" s="104"/>
      <c r="ED421" s="104"/>
      <c r="EE421" s="104"/>
      <c r="EF421" s="104"/>
      <c r="EG421" s="104"/>
      <c r="EH421" s="104"/>
      <c r="EI421" s="104"/>
      <c r="EJ421" s="104"/>
      <c r="EK421" s="104"/>
      <c r="EL421" s="104"/>
      <c r="EM421" s="104"/>
      <c r="EN421" s="104"/>
      <c r="EO421" s="104"/>
      <c r="EP421" s="104"/>
      <c r="EQ421" s="104"/>
      <c r="ER421" s="104"/>
      <c r="ES421" s="104"/>
      <c r="ET421" s="104"/>
      <c r="EU421" s="104"/>
      <c r="EV421" s="104"/>
      <c r="EW421" s="104"/>
      <c r="EX421" s="104"/>
      <c r="EY421" s="104"/>
      <c r="EZ421" s="104"/>
      <c r="FA421" s="104"/>
      <c r="FB421" s="104"/>
      <c r="FC421" s="104"/>
      <c r="FD421" s="104"/>
      <c r="FE421" s="104"/>
      <c r="FF421" s="104"/>
      <c r="FG421" s="104"/>
      <c r="FH421" s="104"/>
      <c r="FI421" s="104"/>
      <c r="FJ421" s="104"/>
      <c r="FK421" s="104"/>
      <c r="FL421" s="104"/>
      <c r="FM421" s="104"/>
      <c r="FN421" s="104"/>
      <c r="FO421" s="104"/>
      <c r="FP421" s="104"/>
      <c r="FQ421" s="104"/>
      <c r="FR421" s="104"/>
      <c r="FS421" s="104"/>
      <c r="FT421" s="104"/>
      <c r="FU421" s="104"/>
      <c r="FV421" s="104"/>
      <c r="FW421" s="104"/>
      <c r="FX421" s="104"/>
      <c r="FY421" s="104"/>
      <c r="FZ421" s="104"/>
      <c r="GA421" s="104"/>
      <c r="GB421" s="104"/>
      <c r="GC421" s="104"/>
      <c r="GD421" s="104"/>
      <c r="GE421" s="104"/>
      <c r="GF421" s="104"/>
      <c r="GG421" s="104"/>
      <c r="GH421" s="104"/>
      <c r="GI421" s="104"/>
      <c r="GJ421" s="104"/>
      <c r="GK421" s="104"/>
      <c r="GL421" s="104"/>
      <c r="GM421" s="104"/>
      <c r="GN421" s="104"/>
      <c r="GO421" s="104"/>
      <c r="GP421" s="104"/>
      <c r="GQ421" s="104"/>
      <c r="GR421" s="104"/>
      <c r="GS421" s="104"/>
      <c r="GT421" s="104"/>
      <c r="GU421" s="104"/>
      <c r="GV421" s="104"/>
      <c r="GW421" s="104"/>
      <c r="GX421" s="104"/>
      <c r="GY421" s="104"/>
      <c r="GZ421" s="104"/>
      <c r="HA421" s="104"/>
      <c r="HB421" s="104"/>
      <c r="HC421" s="104"/>
      <c r="HD421" s="104"/>
      <c r="HE421" s="104"/>
      <c r="HF421" s="104"/>
      <c r="HG421" s="104"/>
      <c r="HH421" s="104"/>
      <c r="HI421" s="104"/>
      <c r="HJ421" s="104"/>
      <c r="HK421" s="104"/>
      <c r="HL421" s="104"/>
      <c r="HM421" s="104"/>
      <c r="HN421" s="104"/>
      <c r="HO421" s="104"/>
      <c r="HP421" s="104"/>
      <c r="HQ421" s="104"/>
      <c r="HR421" s="104"/>
      <c r="HS421" s="104"/>
      <c r="HT421" s="104"/>
      <c r="HU421" s="104"/>
      <c r="HV421" s="104"/>
      <c r="HW421" s="104"/>
      <c r="HX421" s="104"/>
      <c r="HY421" s="104"/>
      <c r="HZ421" s="104"/>
      <c r="IA421" s="104"/>
      <c r="IB421" s="104"/>
      <c r="IC421" s="104"/>
      <c r="ID421" s="104"/>
      <c r="IE421" s="104"/>
      <c r="IF421" s="104"/>
      <c r="IG421" s="104"/>
      <c r="IH421" s="104"/>
      <c r="II421" s="104"/>
      <c r="IJ421" s="104"/>
      <c r="IK421" s="104"/>
      <c r="IL421" s="104"/>
      <c r="IM421" s="104"/>
      <c r="IN421" s="104"/>
      <c r="IO421" s="104"/>
      <c r="IP421" s="104"/>
      <c r="IQ421" s="104"/>
      <c r="IR421" s="104"/>
      <c r="IS421" s="104"/>
      <c r="IT421" s="104"/>
      <c r="IU421" s="104"/>
      <c r="IV421" s="104"/>
      <c r="IW421" s="104"/>
      <c r="IX421" s="104"/>
      <c r="IY421" s="104"/>
      <c r="IZ421" s="104"/>
      <c r="JA421" s="104"/>
      <c r="JB421" s="104"/>
      <c r="JC421" s="104"/>
      <c r="JD421" s="104"/>
      <c r="JE421" s="104"/>
      <c r="JF421" s="104"/>
      <c r="JG421" s="104"/>
      <c r="JH421" s="104"/>
      <c r="JI421" s="104"/>
      <c r="JJ421" s="104"/>
      <c r="JK421" s="104"/>
      <c r="JL421" s="104"/>
      <c r="JM421" s="104"/>
      <c r="JN421" s="104"/>
      <c r="JO421" s="104"/>
      <c r="JP421" s="104"/>
      <c r="JQ421" s="104"/>
      <c r="JR421" s="104"/>
      <c r="JS421" s="104"/>
      <c r="JT421" s="104"/>
      <c r="JU421" s="104"/>
      <c r="JV421" s="104"/>
      <c r="JW421" s="104"/>
      <c r="JX421" s="104"/>
      <c r="JY421" s="104"/>
      <c r="JZ421" s="104"/>
      <c r="KA421" s="104"/>
      <c r="KB421" s="104"/>
      <c r="KC421" s="104"/>
      <c r="KD421" s="104"/>
      <c r="KE421" s="104"/>
      <c r="KF421" s="104"/>
      <c r="KG421" s="104"/>
      <c r="KH421" s="104"/>
      <c r="KI421" s="104"/>
      <c r="KJ421" s="104"/>
      <c r="KK421" s="104"/>
      <c r="KL421" s="104"/>
      <c r="KM421" s="104"/>
      <c r="KN421" s="104"/>
      <c r="KO421" s="104"/>
      <c r="KP421" s="104"/>
      <c r="KQ421" s="104"/>
      <c r="KR421" s="104"/>
      <c r="KS421" s="104"/>
      <c r="KT421" s="104"/>
      <c r="KU421" s="104"/>
      <c r="KV421" s="104"/>
      <c r="KW421" s="104"/>
      <c r="KX421" s="104"/>
      <c r="KY421" s="104"/>
      <c r="KZ421" s="104"/>
      <c r="LA421" s="104"/>
      <c r="LB421" s="104"/>
      <c r="LC421" s="104"/>
      <c r="LD421" s="104"/>
      <c r="LE421" s="104"/>
      <c r="LF421" s="104"/>
      <c r="LG421" s="104"/>
      <c r="LH421" s="104"/>
      <c r="LI421" s="104"/>
      <c r="LJ421" s="104"/>
      <c r="LK421" s="104"/>
      <c r="LL421" s="104"/>
      <c r="LM421" s="104"/>
      <c r="LN421" s="104"/>
      <c r="LO421" s="104"/>
      <c r="LP421" s="104"/>
      <c r="LQ421" s="104"/>
      <c r="LR421" s="104"/>
      <c r="LS421" s="104"/>
      <c r="LT421" s="104"/>
      <c r="LU421" s="104"/>
      <c r="LV421" s="104"/>
      <c r="LW421" s="104"/>
      <c r="LX421" s="104"/>
      <c r="LY421" s="104"/>
      <c r="LZ421" s="104"/>
      <c r="MA421" s="104"/>
      <c r="MB421" s="104"/>
      <c r="MC421" s="104"/>
      <c r="MD421" s="104"/>
      <c r="ME421" s="104"/>
      <c r="MF421" s="104"/>
      <c r="MG421" s="104"/>
      <c r="MH421" s="104"/>
      <c r="MI421" s="104"/>
      <c r="MJ421" s="104"/>
      <c r="MK421" s="104"/>
      <c r="ML421" s="104"/>
      <c r="MM421" s="104"/>
      <c r="MN421" s="104"/>
      <c r="MO421" s="104"/>
      <c r="MP421" s="104"/>
      <c r="MQ421" s="104"/>
      <c r="MR421" s="104"/>
      <c r="MS421" s="104"/>
      <c r="MT421" s="104"/>
      <c r="MU421" s="104"/>
      <c r="MV421" s="104"/>
      <c r="MW421" s="104"/>
      <c r="MX421" s="104"/>
      <c r="MY421" s="104"/>
      <c r="MZ421" s="104"/>
      <c r="NA421" s="104"/>
      <c r="NB421" s="104"/>
      <c r="NC421" s="104"/>
      <c r="ND421" s="104"/>
      <c r="NE421" s="104"/>
      <c r="NF421" s="104"/>
      <c r="NG421" s="104"/>
      <c r="NH421" s="104"/>
      <c r="NI421" s="104"/>
      <c r="NJ421" s="104"/>
      <c r="NK421" s="104"/>
      <c r="NL421" s="104"/>
      <c r="NM421" s="104"/>
      <c r="NN421" s="104"/>
      <c r="NO421" s="104"/>
      <c r="NP421" s="104"/>
      <c r="NQ421" s="104"/>
      <c r="NR421" s="104"/>
      <c r="NS421" s="104"/>
      <c r="NT421" s="104"/>
      <c r="NU421" s="104"/>
    </row>
    <row r="422" spans="1:385" s="172" customFormat="1" outlineLevel="1">
      <c r="A422" s="375"/>
      <c r="B422" s="231"/>
      <c r="C422" s="158" t="s">
        <v>261</v>
      </c>
      <c r="D422" s="159" t="s">
        <v>798</v>
      </c>
      <c r="E422" s="159"/>
      <c r="F422" s="160"/>
      <c r="G422" s="173"/>
      <c r="H422" s="173"/>
      <c r="I422" s="174"/>
      <c r="J422" s="174"/>
      <c r="K422" s="162"/>
      <c r="L422" s="159"/>
      <c r="M422" s="260"/>
      <c r="N422" s="260"/>
      <c r="O422" s="260"/>
      <c r="P422" s="260"/>
      <c r="Q422" s="175"/>
      <c r="R422" s="175"/>
      <c r="S422" s="121"/>
      <c r="T422" s="104"/>
      <c r="U422" s="104"/>
      <c r="V422" s="104"/>
      <c r="W422" s="104"/>
      <c r="X422" s="104"/>
      <c r="Y422" s="104"/>
      <c r="Z422" s="104"/>
      <c r="AA422" s="104"/>
      <c r="AB422" s="104"/>
      <c r="AC422" s="104"/>
      <c r="AD422" s="104"/>
      <c r="AE422" s="104"/>
      <c r="AF422" s="104"/>
      <c r="AG422" s="104"/>
      <c r="AH422" s="104"/>
      <c r="AI422" s="104"/>
      <c r="AJ422" s="104"/>
      <c r="AK422" s="104"/>
      <c r="AL422" s="104"/>
      <c r="AM422" s="104"/>
      <c r="AN422" s="104"/>
      <c r="AO422" s="104"/>
      <c r="AP422" s="104"/>
      <c r="AQ422" s="104"/>
      <c r="AR422" s="104"/>
      <c r="AS422" s="104"/>
      <c r="AT422" s="104"/>
      <c r="AU422" s="104"/>
      <c r="AV422" s="104"/>
      <c r="AW422" s="104"/>
      <c r="AX422" s="104"/>
      <c r="AY422" s="104"/>
      <c r="AZ422" s="104"/>
      <c r="BA422" s="104"/>
      <c r="BB422" s="104"/>
      <c r="BC422" s="104"/>
      <c r="BD422" s="104"/>
      <c r="BE422" s="104"/>
      <c r="BF422" s="104"/>
      <c r="BG422" s="104"/>
      <c r="BH422" s="104"/>
      <c r="BI422" s="104"/>
      <c r="BJ422" s="104"/>
      <c r="BK422" s="104"/>
      <c r="BL422" s="104"/>
      <c r="BM422" s="104"/>
      <c r="BN422" s="104"/>
      <c r="BO422" s="104"/>
      <c r="BP422" s="104"/>
      <c r="BQ422" s="104"/>
      <c r="BR422" s="104"/>
      <c r="BS422" s="104"/>
      <c r="BT422" s="104"/>
      <c r="BU422" s="104"/>
      <c r="BV422" s="104"/>
      <c r="BW422" s="104"/>
      <c r="BX422" s="104"/>
      <c r="BY422" s="104"/>
      <c r="BZ422" s="104"/>
      <c r="CA422" s="104"/>
      <c r="CB422" s="104"/>
      <c r="CC422" s="104"/>
      <c r="CD422" s="104"/>
      <c r="CE422" s="104"/>
      <c r="CF422" s="104"/>
      <c r="CG422" s="104"/>
      <c r="CH422" s="104"/>
      <c r="CI422" s="104"/>
      <c r="CJ422" s="104"/>
      <c r="CK422" s="104"/>
      <c r="CL422" s="104"/>
      <c r="CM422" s="104"/>
      <c r="CN422" s="104"/>
      <c r="CO422" s="104"/>
      <c r="CP422" s="104"/>
      <c r="CQ422" s="104"/>
      <c r="CR422" s="104"/>
      <c r="CS422" s="104"/>
      <c r="CT422" s="104"/>
      <c r="CU422" s="104"/>
      <c r="CV422" s="104"/>
      <c r="CW422" s="104"/>
      <c r="CX422" s="104"/>
      <c r="CY422" s="104"/>
      <c r="CZ422" s="104"/>
      <c r="DA422" s="104"/>
      <c r="DB422" s="104"/>
      <c r="DC422" s="104"/>
      <c r="DD422" s="104"/>
      <c r="DE422" s="104"/>
      <c r="DF422" s="104"/>
      <c r="DG422" s="104"/>
      <c r="DH422" s="104"/>
      <c r="DI422" s="104"/>
      <c r="DJ422" s="104"/>
      <c r="DK422" s="104"/>
      <c r="DL422" s="104"/>
      <c r="DM422" s="104"/>
      <c r="DN422" s="104"/>
      <c r="DO422" s="104"/>
      <c r="DP422" s="104"/>
      <c r="DQ422" s="104"/>
      <c r="DR422" s="104"/>
      <c r="DS422" s="104"/>
      <c r="DT422" s="104"/>
      <c r="DU422" s="104"/>
      <c r="DV422" s="104"/>
      <c r="DW422" s="104"/>
      <c r="DX422" s="104"/>
      <c r="DY422" s="104"/>
      <c r="DZ422" s="104"/>
      <c r="EA422" s="104"/>
      <c r="EB422" s="104"/>
      <c r="EC422" s="104"/>
      <c r="ED422" s="104"/>
      <c r="EE422" s="104"/>
      <c r="EF422" s="104"/>
      <c r="EG422" s="104"/>
      <c r="EH422" s="104"/>
      <c r="EI422" s="104"/>
      <c r="EJ422" s="104"/>
      <c r="EK422" s="104"/>
      <c r="EL422" s="104"/>
      <c r="EM422" s="104"/>
      <c r="EN422" s="104"/>
      <c r="EO422" s="104"/>
      <c r="EP422" s="104"/>
      <c r="EQ422" s="104"/>
      <c r="ER422" s="104"/>
      <c r="ES422" s="104"/>
      <c r="ET422" s="104"/>
      <c r="EU422" s="104"/>
      <c r="EV422" s="104"/>
      <c r="EW422" s="104"/>
      <c r="EX422" s="104"/>
      <c r="EY422" s="104"/>
      <c r="EZ422" s="104"/>
      <c r="FA422" s="104"/>
      <c r="FB422" s="104"/>
      <c r="FC422" s="104"/>
      <c r="FD422" s="104"/>
      <c r="FE422" s="104"/>
      <c r="FF422" s="104"/>
      <c r="FG422" s="104"/>
      <c r="FH422" s="104"/>
      <c r="FI422" s="104"/>
      <c r="FJ422" s="104"/>
      <c r="FK422" s="104"/>
      <c r="FL422" s="104"/>
      <c r="FM422" s="104"/>
      <c r="FN422" s="104"/>
      <c r="FO422" s="104"/>
      <c r="FP422" s="104"/>
      <c r="FQ422" s="104"/>
      <c r="FR422" s="104"/>
      <c r="FS422" s="104"/>
      <c r="FT422" s="104"/>
      <c r="FU422" s="104"/>
      <c r="FV422" s="104"/>
      <c r="FW422" s="104"/>
      <c r="FX422" s="104"/>
      <c r="FY422" s="104"/>
      <c r="FZ422" s="104"/>
      <c r="GA422" s="104"/>
      <c r="GB422" s="104"/>
      <c r="GC422" s="104"/>
      <c r="GD422" s="104"/>
      <c r="GE422" s="104"/>
      <c r="GF422" s="104"/>
      <c r="GG422" s="104"/>
      <c r="GH422" s="104"/>
      <c r="GI422" s="104"/>
      <c r="GJ422" s="104"/>
      <c r="GK422" s="104"/>
      <c r="GL422" s="104"/>
      <c r="GM422" s="104"/>
      <c r="GN422" s="104"/>
      <c r="GO422" s="104"/>
      <c r="GP422" s="104"/>
      <c r="GQ422" s="104"/>
      <c r="GR422" s="104"/>
      <c r="GS422" s="104"/>
      <c r="GT422" s="104"/>
      <c r="GU422" s="104"/>
      <c r="GV422" s="104"/>
      <c r="GW422" s="104"/>
      <c r="GX422" s="104"/>
      <c r="GY422" s="104"/>
      <c r="GZ422" s="104"/>
      <c r="HA422" s="104"/>
      <c r="HB422" s="104"/>
      <c r="HC422" s="104"/>
      <c r="HD422" s="104"/>
      <c r="HE422" s="104"/>
      <c r="HF422" s="104"/>
      <c r="HG422" s="104"/>
      <c r="HH422" s="104"/>
      <c r="HI422" s="104"/>
      <c r="HJ422" s="104"/>
      <c r="HK422" s="104"/>
      <c r="HL422" s="104"/>
      <c r="HM422" s="104"/>
      <c r="HN422" s="104"/>
      <c r="HO422" s="104"/>
      <c r="HP422" s="104"/>
      <c r="HQ422" s="104"/>
      <c r="HR422" s="104"/>
      <c r="HS422" s="104"/>
      <c r="HT422" s="104"/>
      <c r="HU422" s="104"/>
      <c r="HV422" s="104"/>
      <c r="HW422" s="104"/>
      <c r="HX422" s="104"/>
      <c r="HY422" s="104"/>
      <c r="HZ422" s="104"/>
      <c r="IA422" s="104"/>
      <c r="IB422" s="104"/>
      <c r="IC422" s="104"/>
      <c r="ID422" s="104"/>
      <c r="IE422" s="104"/>
      <c r="IF422" s="104"/>
      <c r="IG422" s="104"/>
      <c r="IH422" s="104"/>
      <c r="II422" s="104"/>
      <c r="IJ422" s="104"/>
      <c r="IK422" s="104"/>
      <c r="IL422" s="104"/>
      <c r="IM422" s="104"/>
      <c r="IN422" s="104"/>
      <c r="IO422" s="104"/>
      <c r="IP422" s="104"/>
      <c r="IQ422" s="104"/>
      <c r="IR422" s="104"/>
      <c r="IS422" s="104"/>
      <c r="IT422" s="104"/>
      <c r="IU422" s="104"/>
      <c r="IV422" s="104"/>
      <c r="IW422" s="104"/>
      <c r="IX422" s="104"/>
      <c r="IY422" s="104"/>
      <c r="IZ422" s="104"/>
      <c r="JA422" s="104"/>
      <c r="JB422" s="104"/>
      <c r="JC422" s="104"/>
      <c r="JD422" s="104"/>
      <c r="JE422" s="104"/>
      <c r="JF422" s="104"/>
      <c r="JG422" s="104"/>
      <c r="JH422" s="104"/>
      <c r="JI422" s="104"/>
      <c r="JJ422" s="104"/>
      <c r="JK422" s="104"/>
      <c r="JL422" s="104"/>
      <c r="JM422" s="104"/>
      <c r="JN422" s="104"/>
      <c r="JO422" s="104"/>
      <c r="JP422" s="104"/>
      <c r="JQ422" s="104"/>
      <c r="JR422" s="104"/>
      <c r="JS422" s="104"/>
      <c r="JT422" s="104"/>
      <c r="JU422" s="104"/>
      <c r="JV422" s="104"/>
      <c r="JW422" s="104"/>
      <c r="JX422" s="104"/>
      <c r="JY422" s="104"/>
      <c r="JZ422" s="104"/>
      <c r="KA422" s="104"/>
      <c r="KB422" s="104"/>
      <c r="KC422" s="104"/>
      <c r="KD422" s="104"/>
      <c r="KE422" s="104"/>
      <c r="KF422" s="104"/>
      <c r="KG422" s="104"/>
      <c r="KH422" s="104"/>
      <c r="KI422" s="104"/>
      <c r="KJ422" s="104"/>
      <c r="KK422" s="104"/>
      <c r="KL422" s="104"/>
      <c r="KM422" s="104"/>
      <c r="KN422" s="104"/>
      <c r="KO422" s="104"/>
      <c r="KP422" s="104"/>
      <c r="KQ422" s="104"/>
      <c r="KR422" s="104"/>
      <c r="KS422" s="104"/>
      <c r="KT422" s="104"/>
      <c r="KU422" s="104"/>
      <c r="KV422" s="104"/>
      <c r="KW422" s="104"/>
      <c r="KX422" s="104"/>
      <c r="KY422" s="104"/>
      <c r="KZ422" s="104"/>
      <c r="LA422" s="104"/>
      <c r="LB422" s="104"/>
      <c r="LC422" s="104"/>
      <c r="LD422" s="104"/>
      <c r="LE422" s="104"/>
      <c r="LF422" s="104"/>
      <c r="LG422" s="104"/>
      <c r="LH422" s="104"/>
      <c r="LI422" s="104"/>
      <c r="LJ422" s="104"/>
      <c r="LK422" s="104"/>
      <c r="LL422" s="104"/>
      <c r="LM422" s="104"/>
      <c r="LN422" s="104"/>
      <c r="LO422" s="104"/>
      <c r="LP422" s="104"/>
      <c r="LQ422" s="104"/>
      <c r="LR422" s="104"/>
      <c r="LS422" s="104"/>
      <c r="LT422" s="104"/>
      <c r="LU422" s="104"/>
      <c r="LV422" s="104"/>
      <c r="LW422" s="104"/>
      <c r="LX422" s="104"/>
      <c r="LY422" s="104"/>
      <c r="LZ422" s="104"/>
      <c r="MA422" s="104"/>
      <c r="MB422" s="104"/>
      <c r="MC422" s="104"/>
      <c r="MD422" s="104"/>
      <c r="ME422" s="104"/>
      <c r="MF422" s="104"/>
      <c r="MG422" s="104"/>
      <c r="MH422" s="104"/>
      <c r="MI422" s="104"/>
      <c r="MJ422" s="104"/>
      <c r="MK422" s="104"/>
      <c r="ML422" s="104"/>
      <c r="MM422" s="104"/>
      <c r="MN422" s="104"/>
      <c r="MO422" s="104"/>
      <c r="MP422" s="104"/>
      <c r="MQ422" s="104"/>
      <c r="MR422" s="104"/>
      <c r="MS422" s="104"/>
      <c r="MT422" s="104"/>
      <c r="MU422" s="104"/>
      <c r="MV422" s="104"/>
      <c r="MW422" s="104"/>
      <c r="MX422" s="104"/>
      <c r="MY422" s="104"/>
      <c r="MZ422" s="104"/>
      <c r="NA422" s="104"/>
      <c r="NB422" s="104"/>
      <c r="NC422" s="104"/>
      <c r="ND422" s="104"/>
      <c r="NE422" s="104"/>
      <c r="NF422" s="104"/>
      <c r="NG422" s="104"/>
      <c r="NH422" s="104"/>
      <c r="NI422" s="104"/>
      <c r="NJ422" s="104"/>
      <c r="NK422" s="104"/>
      <c r="NL422" s="104"/>
      <c r="NM422" s="104"/>
      <c r="NN422" s="104"/>
      <c r="NO422" s="104"/>
      <c r="NP422" s="104"/>
      <c r="NQ422" s="104"/>
      <c r="NR422" s="104"/>
      <c r="NS422" s="104"/>
      <c r="NT422" s="104"/>
      <c r="NU422" s="104"/>
    </row>
    <row r="423" spans="1:385" s="172" customFormat="1" ht="26" outlineLevel="1">
      <c r="A423" s="375"/>
      <c r="B423" s="231"/>
      <c r="C423" s="158" t="s">
        <v>804</v>
      </c>
      <c r="D423" s="159" t="s">
        <v>798</v>
      </c>
      <c r="E423" s="159" t="s">
        <v>802</v>
      </c>
      <c r="F423" s="160" t="s">
        <v>295</v>
      </c>
      <c r="G423" s="173"/>
      <c r="H423" s="173"/>
      <c r="I423" s="174"/>
      <c r="J423" s="174"/>
      <c r="K423" s="162" t="s">
        <v>57</v>
      </c>
      <c r="L423" s="159">
        <v>1</v>
      </c>
      <c r="M423" s="260"/>
      <c r="N423" s="260"/>
      <c r="O423" s="260"/>
      <c r="P423" s="260"/>
      <c r="Q423" s="175"/>
      <c r="R423" s="175"/>
      <c r="S423" s="121"/>
      <c r="T423" s="104"/>
      <c r="U423" s="104"/>
      <c r="V423" s="104"/>
      <c r="W423" s="104"/>
      <c r="X423" s="104"/>
      <c r="Y423" s="104"/>
      <c r="Z423" s="104"/>
      <c r="AA423" s="104"/>
      <c r="AB423" s="104"/>
      <c r="AC423" s="104"/>
      <c r="AD423" s="104"/>
      <c r="AE423" s="104"/>
      <c r="AF423" s="104"/>
      <c r="AG423" s="104"/>
      <c r="AH423" s="104"/>
      <c r="AI423" s="104"/>
      <c r="AJ423" s="104"/>
      <c r="AK423" s="104"/>
      <c r="AL423" s="104"/>
      <c r="AM423" s="104"/>
      <c r="AN423" s="104"/>
      <c r="AO423" s="104"/>
      <c r="AP423" s="104"/>
      <c r="AQ423" s="104"/>
      <c r="AR423" s="104"/>
      <c r="AS423" s="104"/>
      <c r="AT423" s="104"/>
      <c r="AU423" s="104"/>
      <c r="AV423" s="104"/>
      <c r="AW423" s="104"/>
      <c r="AX423" s="104"/>
      <c r="AY423" s="104"/>
      <c r="AZ423" s="104"/>
      <c r="BA423" s="104"/>
      <c r="BB423" s="104"/>
      <c r="BC423" s="104"/>
      <c r="BD423" s="104"/>
      <c r="BE423" s="104"/>
      <c r="BF423" s="104"/>
      <c r="BG423" s="104"/>
      <c r="BH423" s="104"/>
      <c r="BI423" s="104"/>
      <c r="BJ423" s="104"/>
      <c r="BK423" s="104"/>
      <c r="BL423" s="104"/>
      <c r="BM423" s="104"/>
      <c r="BN423" s="104"/>
      <c r="BO423" s="104"/>
      <c r="BP423" s="104"/>
      <c r="BQ423" s="104"/>
      <c r="BR423" s="104"/>
      <c r="BS423" s="104"/>
      <c r="BT423" s="104"/>
      <c r="BU423" s="104"/>
      <c r="BV423" s="104"/>
      <c r="BW423" s="104"/>
      <c r="BX423" s="104"/>
      <c r="BY423" s="104"/>
      <c r="BZ423" s="104"/>
      <c r="CA423" s="104"/>
      <c r="CB423" s="104"/>
      <c r="CC423" s="104"/>
      <c r="CD423" s="104"/>
      <c r="CE423" s="104"/>
      <c r="CF423" s="104"/>
      <c r="CG423" s="104"/>
      <c r="CH423" s="104"/>
      <c r="CI423" s="104"/>
      <c r="CJ423" s="104"/>
      <c r="CK423" s="104"/>
      <c r="CL423" s="104"/>
      <c r="CM423" s="104"/>
      <c r="CN423" s="104"/>
      <c r="CO423" s="104"/>
      <c r="CP423" s="104"/>
      <c r="CQ423" s="104"/>
      <c r="CR423" s="104"/>
      <c r="CS423" s="104"/>
      <c r="CT423" s="104"/>
      <c r="CU423" s="104"/>
      <c r="CV423" s="104"/>
      <c r="CW423" s="104"/>
      <c r="CX423" s="104"/>
      <c r="CY423" s="104"/>
      <c r="CZ423" s="104"/>
      <c r="DA423" s="104"/>
      <c r="DB423" s="104"/>
      <c r="DC423" s="104"/>
      <c r="DD423" s="104"/>
      <c r="DE423" s="104"/>
      <c r="DF423" s="104"/>
      <c r="DG423" s="104"/>
      <c r="DH423" s="104"/>
      <c r="DI423" s="104"/>
      <c r="DJ423" s="104"/>
      <c r="DK423" s="104"/>
      <c r="DL423" s="104"/>
      <c r="DM423" s="104"/>
      <c r="DN423" s="104"/>
      <c r="DO423" s="104"/>
      <c r="DP423" s="104"/>
      <c r="DQ423" s="104"/>
      <c r="DR423" s="104"/>
      <c r="DS423" s="104"/>
      <c r="DT423" s="104"/>
      <c r="DU423" s="104"/>
      <c r="DV423" s="104"/>
      <c r="DW423" s="104"/>
      <c r="DX423" s="104"/>
      <c r="DY423" s="104"/>
      <c r="DZ423" s="104"/>
      <c r="EA423" s="104"/>
      <c r="EB423" s="104"/>
      <c r="EC423" s="104"/>
      <c r="ED423" s="104"/>
      <c r="EE423" s="104"/>
      <c r="EF423" s="104"/>
      <c r="EG423" s="104"/>
      <c r="EH423" s="104"/>
      <c r="EI423" s="104"/>
      <c r="EJ423" s="104"/>
      <c r="EK423" s="104"/>
      <c r="EL423" s="104"/>
      <c r="EM423" s="104"/>
      <c r="EN423" s="104"/>
      <c r="EO423" s="104"/>
      <c r="EP423" s="104"/>
      <c r="EQ423" s="104"/>
      <c r="ER423" s="104"/>
      <c r="ES423" s="104"/>
      <c r="ET423" s="104"/>
      <c r="EU423" s="104"/>
      <c r="EV423" s="104"/>
      <c r="EW423" s="104"/>
      <c r="EX423" s="104"/>
      <c r="EY423" s="104"/>
      <c r="EZ423" s="104"/>
      <c r="FA423" s="104"/>
      <c r="FB423" s="104"/>
      <c r="FC423" s="104"/>
      <c r="FD423" s="104"/>
      <c r="FE423" s="104"/>
      <c r="FF423" s="104"/>
      <c r="FG423" s="104"/>
      <c r="FH423" s="104"/>
      <c r="FI423" s="104"/>
      <c r="FJ423" s="104"/>
      <c r="FK423" s="104"/>
      <c r="FL423" s="104"/>
      <c r="FM423" s="104"/>
      <c r="FN423" s="104"/>
      <c r="FO423" s="104"/>
      <c r="FP423" s="104"/>
      <c r="FQ423" s="104"/>
      <c r="FR423" s="104"/>
      <c r="FS423" s="104"/>
      <c r="FT423" s="104"/>
      <c r="FU423" s="104"/>
      <c r="FV423" s="104"/>
      <c r="FW423" s="104"/>
      <c r="FX423" s="104"/>
      <c r="FY423" s="104"/>
      <c r="FZ423" s="104"/>
      <c r="GA423" s="104"/>
      <c r="GB423" s="104"/>
      <c r="GC423" s="104"/>
      <c r="GD423" s="104"/>
      <c r="GE423" s="104"/>
      <c r="GF423" s="104"/>
      <c r="GG423" s="104"/>
      <c r="GH423" s="104"/>
      <c r="GI423" s="104"/>
      <c r="GJ423" s="104"/>
      <c r="GK423" s="104"/>
      <c r="GL423" s="104"/>
      <c r="GM423" s="104"/>
      <c r="GN423" s="104"/>
      <c r="GO423" s="104"/>
      <c r="GP423" s="104"/>
      <c r="GQ423" s="104"/>
      <c r="GR423" s="104"/>
      <c r="GS423" s="104"/>
      <c r="GT423" s="104"/>
      <c r="GU423" s="104"/>
      <c r="GV423" s="104"/>
      <c r="GW423" s="104"/>
      <c r="GX423" s="104"/>
      <c r="GY423" s="104"/>
      <c r="GZ423" s="104"/>
      <c r="HA423" s="104"/>
      <c r="HB423" s="104"/>
      <c r="HC423" s="104"/>
      <c r="HD423" s="104"/>
      <c r="HE423" s="104"/>
      <c r="HF423" s="104"/>
      <c r="HG423" s="104"/>
      <c r="HH423" s="104"/>
      <c r="HI423" s="104"/>
      <c r="HJ423" s="104"/>
      <c r="HK423" s="104"/>
      <c r="HL423" s="104"/>
      <c r="HM423" s="104"/>
      <c r="HN423" s="104"/>
      <c r="HO423" s="104"/>
      <c r="HP423" s="104"/>
      <c r="HQ423" s="104"/>
      <c r="HR423" s="104"/>
      <c r="HS423" s="104"/>
      <c r="HT423" s="104"/>
      <c r="HU423" s="104"/>
      <c r="HV423" s="104"/>
      <c r="HW423" s="104"/>
      <c r="HX423" s="104"/>
      <c r="HY423" s="104"/>
      <c r="HZ423" s="104"/>
      <c r="IA423" s="104"/>
      <c r="IB423" s="104"/>
      <c r="IC423" s="104"/>
      <c r="ID423" s="104"/>
      <c r="IE423" s="104"/>
      <c r="IF423" s="104"/>
      <c r="IG423" s="104"/>
      <c r="IH423" s="104"/>
      <c r="II423" s="104"/>
      <c r="IJ423" s="104"/>
      <c r="IK423" s="104"/>
      <c r="IL423" s="104"/>
      <c r="IM423" s="104"/>
      <c r="IN423" s="104"/>
      <c r="IO423" s="104"/>
      <c r="IP423" s="104"/>
      <c r="IQ423" s="104"/>
      <c r="IR423" s="104"/>
      <c r="IS423" s="104"/>
      <c r="IT423" s="104"/>
      <c r="IU423" s="104"/>
      <c r="IV423" s="104"/>
      <c r="IW423" s="104"/>
      <c r="IX423" s="104"/>
      <c r="IY423" s="104"/>
      <c r="IZ423" s="104"/>
      <c r="JA423" s="104"/>
      <c r="JB423" s="104"/>
      <c r="JC423" s="104"/>
      <c r="JD423" s="104"/>
      <c r="JE423" s="104"/>
      <c r="JF423" s="104"/>
      <c r="JG423" s="104"/>
      <c r="JH423" s="104"/>
      <c r="JI423" s="104"/>
      <c r="JJ423" s="104"/>
      <c r="JK423" s="104"/>
      <c r="JL423" s="104"/>
      <c r="JM423" s="104"/>
      <c r="JN423" s="104"/>
      <c r="JO423" s="104"/>
      <c r="JP423" s="104"/>
      <c r="JQ423" s="104"/>
      <c r="JR423" s="104"/>
      <c r="JS423" s="104"/>
      <c r="JT423" s="104"/>
      <c r="JU423" s="104"/>
      <c r="JV423" s="104"/>
      <c r="JW423" s="104"/>
      <c r="JX423" s="104"/>
      <c r="JY423" s="104"/>
      <c r="JZ423" s="104"/>
      <c r="KA423" s="104"/>
      <c r="KB423" s="104"/>
      <c r="KC423" s="104"/>
      <c r="KD423" s="104"/>
      <c r="KE423" s="104"/>
      <c r="KF423" s="104"/>
      <c r="KG423" s="104"/>
      <c r="KH423" s="104"/>
      <c r="KI423" s="104"/>
      <c r="KJ423" s="104"/>
      <c r="KK423" s="104"/>
      <c r="KL423" s="104"/>
      <c r="KM423" s="104"/>
      <c r="KN423" s="104"/>
      <c r="KO423" s="104"/>
      <c r="KP423" s="104"/>
      <c r="KQ423" s="104"/>
      <c r="KR423" s="104"/>
      <c r="KS423" s="104"/>
      <c r="KT423" s="104"/>
      <c r="KU423" s="104"/>
      <c r="KV423" s="104"/>
      <c r="KW423" s="104"/>
      <c r="KX423" s="104"/>
      <c r="KY423" s="104"/>
      <c r="KZ423" s="104"/>
      <c r="LA423" s="104"/>
      <c r="LB423" s="104"/>
      <c r="LC423" s="104"/>
      <c r="LD423" s="104"/>
      <c r="LE423" s="104"/>
      <c r="LF423" s="104"/>
      <c r="LG423" s="104"/>
      <c r="LH423" s="104"/>
      <c r="LI423" s="104"/>
      <c r="LJ423" s="104"/>
      <c r="LK423" s="104"/>
      <c r="LL423" s="104"/>
      <c r="LM423" s="104"/>
      <c r="LN423" s="104"/>
      <c r="LO423" s="104"/>
      <c r="LP423" s="104"/>
      <c r="LQ423" s="104"/>
      <c r="LR423" s="104"/>
      <c r="LS423" s="104"/>
      <c r="LT423" s="104"/>
      <c r="LU423" s="104"/>
      <c r="LV423" s="104"/>
      <c r="LW423" s="104"/>
      <c r="LX423" s="104"/>
      <c r="LY423" s="104"/>
      <c r="LZ423" s="104"/>
      <c r="MA423" s="104"/>
      <c r="MB423" s="104"/>
      <c r="MC423" s="104"/>
      <c r="MD423" s="104"/>
      <c r="ME423" s="104"/>
      <c r="MF423" s="104"/>
      <c r="MG423" s="104"/>
      <c r="MH423" s="104"/>
      <c r="MI423" s="104"/>
      <c r="MJ423" s="104"/>
      <c r="MK423" s="104"/>
      <c r="ML423" s="104"/>
      <c r="MM423" s="104"/>
      <c r="MN423" s="104"/>
      <c r="MO423" s="104"/>
      <c r="MP423" s="104"/>
      <c r="MQ423" s="104"/>
      <c r="MR423" s="104"/>
      <c r="MS423" s="104"/>
      <c r="MT423" s="104"/>
      <c r="MU423" s="104"/>
      <c r="MV423" s="104"/>
      <c r="MW423" s="104"/>
      <c r="MX423" s="104"/>
      <c r="MY423" s="104"/>
      <c r="MZ423" s="104"/>
      <c r="NA423" s="104"/>
      <c r="NB423" s="104"/>
      <c r="NC423" s="104"/>
      <c r="ND423" s="104"/>
      <c r="NE423" s="104"/>
      <c r="NF423" s="104"/>
      <c r="NG423" s="104"/>
      <c r="NH423" s="104"/>
      <c r="NI423" s="104"/>
      <c r="NJ423" s="104"/>
      <c r="NK423" s="104"/>
      <c r="NL423" s="104"/>
      <c r="NM423" s="104"/>
      <c r="NN423" s="104"/>
      <c r="NO423" s="104"/>
      <c r="NP423" s="104"/>
      <c r="NQ423" s="104"/>
      <c r="NR423" s="104"/>
      <c r="NS423" s="104"/>
      <c r="NT423" s="104"/>
      <c r="NU423" s="104"/>
    </row>
    <row r="424" spans="1:385" s="172" customFormat="1" outlineLevel="1">
      <c r="A424" s="375"/>
      <c r="B424" s="231"/>
      <c r="C424" s="158" t="s">
        <v>805</v>
      </c>
      <c r="D424" s="159" t="s">
        <v>798</v>
      </c>
      <c r="E424" s="159" t="s">
        <v>183</v>
      </c>
      <c r="F424" s="160" t="s">
        <v>295</v>
      </c>
      <c r="G424" s="173"/>
      <c r="H424" s="173"/>
      <c r="I424" s="174"/>
      <c r="J424" s="174"/>
      <c r="K424" s="162" t="s">
        <v>57</v>
      </c>
      <c r="L424" s="159">
        <v>6</v>
      </c>
      <c r="M424" s="260"/>
      <c r="N424" s="260"/>
      <c r="O424" s="260"/>
      <c r="P424" s="260"/>
      <c r="Q424" s="175"/>
      <c r="R424" s="175"/>
      <c r="S424" s="121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104"/>
      <c r="AH424" s="104"/>
      <c r="AI424" s="104"/>
      <c r="AJ424" s="104"/>
      <c r="AK424" s="104"/>
      <c r="AL424" s="104"/>
      <c r="AM424" s="104"/>
      <c r="AN424" s="104"/>
      <c r="AO424" s="104"/>
      <c r="AP424" s="104"/>
      <c r="AQ424" s="104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BN424" s="104"/>
      <c r="BO424" s="104"/>
      <c r="BP424" s="104"/>
      <c r="BQ424" s="104"/>
      <c r="BR424" s="104"/>
      <c r="BS424" s="104"/>
      <c r="BT424" s="104"/>
      <c r="BU424" s="104"/>
      <c r="BV424" s="104"/>
      <c r="BW424" s="104"/>
      <c r="BX424" s="104"/>
      <c r="BY424" s="104"/>
      <c r="BZ424" s="104"/>
      <c r="CA424" s="104"/>
      <c r="CB424" s="104"/>
      <c r="CC424" s="104"/>
      <c r="CD424" s="104"/>
      <c r="CE424" s="104"/>
      <c r="CF424" s="104"/>
      <c r="CG424" s="104"/>
      <c r="CH424" s="104"/>
      <c r="CI424" s="104"/>
      <c r="CJ424" s="104"/>
      <c r="CK424" s="104"/>
      <c r="CL424" s="104"/>
      <c r="CM424" s="104"/>
      <c r="CN424" s="104"/>
      <c r="CO424" s="104"/>
      <c r="CP424" s="104"/>
      <c r="CQ424" s="104"/>
      <c r="CR424" s="104"/>
      <c r="CS424" s="104"/>
      <c r="CT424" s="104"/>
      <c r="CU424" s="104"/>
      <c r="CV424" s="104"/>
      <c r="CW424" s="104"/>
      <c r="CX424" s="104"/>
      <c r="CY424" s="104"/>
      <c r="CZ424" s="104"/>
      <c r="DA424" s="104"/>
      <c r="DB424" s="104"/>
      <c r="DC424" s="104"/>
      <c r="DD424" s="104"/>
      <c r="DE424" s="104"/>
      <c r="DF424" s="104"/>
      <c r="DG424" s="104"/>
      <c r="DH424" s="104"/>
      <c r="DI424" s="104"/>
      <c r="DJ424" s="104"/>
      <c r="DK424" s="104"/>
      <c r="DL424" s="104"/>
      <c r="DM424" s="104"/>
      <c r="DN424" s="104"/>
      <c r="DO424" s="104"/>
      <c r="DP424" s="104"/>
      <c r="DQ424" s="104"/>
      <c r="DR424" s="104"/>
      <c r="DS424" s="104"/>
      <c r="DT424" s="104"/>
      <c r="DU424" s="104"/>
      <c r="DV424" s="104"/>
      <c r="DW424" s="104"/>
      <c r="DX424" s="104"/>
      <c r="DY424" s="104"/>
      <c r="DZ424" s="104"/>
      <c r="EA424" s="104"/>
      <c r="EB424" s="104"/>
      <c r="EC424" s="104"/>
      <c r="ED424" s="104"/>
      <c r="EE424" s="104"/>
      <c r="EF424" s="104"/>
      <c r="EG424" s="104"/>
      <c r="EH424" s="104"/>
      <c r="EI424" s="104"/>
      <c r="EJ424" s="104"/>
      <c r="EK424" s="104"/>
      <c r="EL424" s="104"/>
      <c r="EM424" s="104"/>
      <c r="EN424" s="104"/>
      <c r="EO424" s="104"/>
      <c r="EP424" s="104"/>
      <c r="EQ424" s="104"/>
      <c r="ER424" s="104"/>
      <c r="ES424" s="104"/>
      <c r="ET424" s="104"/>
      <c r="EU424" s="104"/>
      <c r="EV424" s="104"/>
      <c r="EW424" s="104"/>
      <c r="EX424" s="104"/>
      <c r="EY424" s="104"/>
      <c r="EZ424" s="104"/>
      <c r="FA424" s="104"/>
      <c r="FB424" s="104"/>
      <c r="FC424" s="104"/>
      <c r="FD424" s="104"/>
      <c r="FE424" s="104"/>
      <c r="FF424" s="104"/>
      <c r="FG424" s="104"/>
      <c r="FH424" s="104"/>
      <c r="FI424" s="104"/>
      <c r="FJ424" s="104"/>
      <c r="FK424" s="104"/>
      <c r="FL424" s="104"/>
      <c r="FM424" s="104"/>
      <c r="FN424" s="104"/>
      <c r="FO424" s="104"/>
      <c r="FP424" s="104"/>
      <c r="FQ424" s="104"/>
      <c r="FR424" s="104"/>
      <c r="FS424" s="104"/>
      <c r="FT424" s="104"/>
      <c r="FU424" s="104"/>
      <c r="FV424" s="104"/>
      <c r="FW424" s="104"/>
      <c r="FX424" s="104"/>
      <c r="FY424" s="104"/>
      <c r="FZ424" s="104"/>
      <c r="GA424" s="104"/>
      <c r="GB424" s="104"/>
      <c r="GC424" s="104"/>
      <c r="GD424" s="104"/>
      <c r="GE424" s="104"/>
      <c r="GF424" s="104"/>
      <c r="GG424" s="104"/>
      <c r="GH424" s="104"/>
      <c r="GI424" s="104"/>
      <c r="GJ424" s="104"/>
      <c r="GK424" s="104"/>
      <c r="GL424" s="104"/>
      <c r="GM424" s="104"/>
      <c r="GN424" s="104"/>
      <c r="GO424" s="104"/>
      <c r="GP424" s="104"/>
      <c r="GQ424" s="104"/>
      <c r="GR424" s="104"/>
      <c r="GS424" s="104"/>
      <c r="GT424" s="104"/>
      <c r="GU424" s="104"/>
      <c r="GV424" s="104"/>
      <c r="GW424" s="104"/>
      <c r="GX424" s="104"/>
      <c r="GY424" s="104"/>
      <c r="GZ424" s="104"/>
      <c r="HA424" s="104"/>
      <c r="HB424" s="104"/>
      <c r="HC424" s="104"/>
      <c r="HD424" s="104"/>
      <c r="HE424" s="104"/>
      <c r="HF424" s="104"/>
      <c r="HG424" s="104"/>
      <c r="HH424" s="104"/>
      <c r="HI424" s="104"/>
      <c r="HJ424" s="104"/>
      <c r="HK424" s="104"/>
      <c r="HL424" s="104"/>
      <c r="HM424" s="104"/>
      <c r="HN424" s="104"/>
      <c r="HO424" s="104"/>
      <c r="HP424" s="104"/>
      <c r="HQ424" s="104"/>
      <c r="HR424" s="104"/>
      <c r="HS424" s="104"/>
      <c r="HT424" s="104"/>
      <c r="HU424" s="104"/>
      <c r="HV424" s="104"/>
      <c r="HW424" s="104"/>
      <c r="HX424" s="104"/>
      <c r="HY424" s="104"/>
      <c r="HZ424" s="104"/>
      <c r="IA424" s="104"/>
      <c r="IB424" s="104"/>
      <c r="IC424" s="104"/>
      <c r="ID424" s="104"/>
      <c r="IE424" s="104"/>
      <c r="IF424" s="104"/>
      <c r="IG424" s="104"/>
      <c r="IH424" s="104"/>
      <c r="II424" s="104"/>
      <c r="IJ424" s="104"/>
      <c r="IK424" s="104"/>
      <c r="IL424" s="104"/>
      <c r="IM424" s="104"/>
      <c r="IN424" s="104"/>
      <c r="IO424" s="104"/>
      <c r="IP424" s="104"/>
      <c r="IQ424" s="104"/>
      <c r="IR424" s="104"/>
      <c r="IS424" s="104"/>
      <c r="IT424" s="104"/>
      <c r="IU424" s="104"/>
      <c r="IV424" s="104"/>
      <c r="IW424" s="104"/>
      <c r="IX424" s="104"/>
      <c r="IY424" s="104"/>
      <c r="IZ424" s="104"/>
      <c r="JA424" s="104"/>
      <c r="JB424" s="104"/>
      <c r="JC424" s="104"/>
      <c r="JD424" s="104"/>
      <c r="JE424" s="104"/>
      <c r="JF424" s="104"/>
      <c r="JG424" s="104"/>
      <c r="JH424" s="104"/>
      <c r="JI424" s="104"/>
      <c r="JJ424" s="104"/>
      <c r="JK424" s="104"/>
      <c r="JL424" s="104"/>
      <c r="JM424" s="104"/>
      <c r="JN424" s="104"/>
      <c r="JO424" s="104"/>
      <c r="JP424" s="104"/>
      <c r="JQ424" s="104"/>
      <c r="JR424" s="104"/>
      <c r="JS424" s="104"/>
      <c r="JT424" s="104"/>
      <c r="JU424" s="104"/>
      <c r="JV424" s="104"/>
      <c r="JW424" s="104"/>
      <c r="JX424" s="104"/>
      <c r="JY424" s="104"/>
      <c r="JZ424" s="104"/>
      <c r="KA424" s="104"/>
      <c r="KB424" s="104"/>
      <c r="KC424" s="104"/>
      <c r="KD424" s="104"/>
      <c r="KE424" s="104"/>
      <c r="KF424" s="104"/>
      <c r="KG424" s="104"/>
      <c r="KH424" s="104"/>
      <c r="KI424" s="104"/>
      <c r="KJ424" s="104"/>
      <c r="KK424" s="104"/>
      <c r="KL424" s="104"/>
      <c r="KM424" s="104"/>
      <c r="KN424" s="104"/>
      <c r="KO424" s="104"/>
      <c r="KP424" s="104"/>
      <c r="KQ424" s="104"/>
      <c r="KR424" s="104"/>
      <c r="KS424" s="104"/>
      <c r="KT424" s="104"/>
      <c r="KU424" s="104"/>
      <c r="KV424" s="104"/>
      <c r="KW424" s="104"/>
      <c r="KX424" s="104"/>
      <c r="KY424" s="104"/>
      <c r="KZ424" s="104"/>
      <c r="LA424" s="104"/>
      <c r="LB424" s="104"/>
      <c r="LC424" s="104"/>
      <c r="LD424" s="104"/>
      <c r="LE424" s="104"/>
      <c r="LF424" s="104"/>
      <c r="LG424" s="104"/>
      <c r="LH424" s="104"/>
      <c r="LI424" s="104"/>
      <c r="LJ424" s="104"/>
      <c r="LK424" s="104"/>
      <c r="LL424" s="104"/>
      <c r="LM424" s="104"/>
      <c r="LN424" s="104"/>
      <c r="LO424" s="104"/>
      <c r="LP424" s="104"/>
      <c r="LQ424" s="104"/>
      <c r="LR424" s="104"/>
      <c r="LS424" s="104"/>
      <c r="LT424" s="104"/>
      <c r="LU424" s="104"/>
      <c r="LV424" s="104"/>
      <c r="LW424" s="104"/>
      <c r="LX424" s="104"/>
      <c r="LY424" s="104"/>
      <c r="LZ424" s="104"/>
      <c r="MA424" s="104"/>
      <c r="MB424" s="104"/>
      <c r="MC424" s="104"/>
      <c r="MD424" s="104"/>
      <c r="ME424" s="104"/>
      <c r="MF424" s="104"/>
      <c r="MG424" s="104"/>
      <c r="MH424" s="104"/>
      <c r="MI424" s="104"/>
      <c r="MJ424" s="104"/>
      <c r="MK424" s="104"/>
      <c r="ML424" s="104"/>
      <c r="MM424" s="104"/>
      <c r="MN424" s="104"/>
      <c r="MO424" s="104"/>
      <c r="MP424" s="104"/>
      <c r="MQ424" s="104"/>
      <c r="MR424" s="104"/>
      <c r="MS424" s="104"/>
      <c r="MT424" s="104"/>
      <c r="MU424" s="104"/>
      <c r="MV424" s="104"/>
      <c r="MW424" s="104"/>
      <c r="MX424" s="104"/>
      <c r="MY424" s="104"/>
      <c r="MZ424" s="104"/>
      <c r="NA424" s="104"/>
      <c r="NB424" s="104"/>
      <c r="NC424" s="104"/>
      <c r="ND424" s="104"/>
      <c r="NE424" s="104"/>
      <c r="NF424" s="104"/>
      <c r="NG424" s="104"/>
      <c r="NH424" s="104"/>
      <c r="NI424" s="104"/>
      <c r="NJ424" s="104"/>
      <c r="NK424" s="104"/>
      <c r="NL424" s="104"/>
      <c r="NM424" s="104"/>
      <c r="NN424" s="104"/>
      <c r="NO424" s="104"/>
      <c r="NP424" s="104"/>
      <c r="NQ424" s="104"/>
      <c r="NR424" s="104"/>
      <c r="NS424" s="104"/>
      <c r="NT424" s="104"/>
      <c r="NU424" s="104"/>
    </row>
    <row r="425" spans="1:385" s="172" customFormat="1" outlineLevel="1">
      <c r="A425" s="375"/>
      <c r="B425" s="231"/>
      <c r="C425" s="158" t="s">
        <v>171</v>
      </c>
      <c r="D425" s="159" t="s">
        <v>798</v>
      </c>
      <c r="E425" s="159" t="s">
        <v>170</v>
      </c>
      <c r="F425" s="160" t="s">
        <v>295</v>
      </c>
      <c r="G425" s="173"/>
      <c r="H425" s="173"/>
      <c r="I425" s="174"/>
      <c r="J425" s="174"/>
      <c r="K425" s="162" t="s">
        <v>57</v>
      </c>
      <c r="L425" s="159">
        <v>3</v>
      </c>
      <c r="M425" s="260"/>
      <c r="N425" s="260"/>
      <c r="O425" s="260"/>
      <c r="P425" s="260"/>
      <c r="Q425" s="175"/>
      <c r="R425" s="175"/>
      <c r="S425" s="121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BN425" s="104"/>
      <c r="BO425" s="104"/>
      <c r="BP425" s="104"/>
      <c r="BQ425" s="104"/>
      <c r="BR425" s="104"/>
      <c r="BS425" s="104"/>
      <c r="BT425" s="104"/>
      <c r="BU425" s="104"/>
      <c r="BV425" s="104"/>
      <c r="BW425" s="104"/>
      <c r="BX425" s="104"/>
      <c r="BY425" s="104"/>
      <c r="BZ425" s="104"/>
      <c r="CA425" s="104"/>
      <c r="CB425" s="104"/>
      <c r="CC425" s="104"/>
      <c r="CD425" s="104"/>
      <c r="CE425" s="104"/>
      <c r="CF425" s="104"/>
      <c r="CG425" s="104"/>
      <c r="CH425" s="104"/>
      <c r="CI425" s="104"/>
      <c r="CJ425" s="104"/>
      <c r="CK425" s="104"/>
      <c r="CL425" s="104"/>
      <c r="CM425" s="104"/>
      <c r="CN425" s="104"/>
      <c r="CO425" s="104"/>
      <c r="CP425" s="104"/>
      <c r="CQ425" s="104"/>
      <c r="CR425" s="104"/>
      <c r="CS425" s="104"/>
      <c r="CT425" s="104"/>
      <c r="CU425" s="104"/>
      <c r="CV425" s="104"/>
      <c r="CW425" s="104"/>
      <c r="CX425" s="104"/>
      <c r="CY425" s="104"/>
      <c r="CZ425" s="104"/>
      <c r="DA425" s="104"/>
      <c r="DB425" s="104"/>
      <c r="DC425" s="104"/>
      <c r="DD425" s="104"/>
      <c r="DE425" s="104"/>
      <c r="DF425" s="104"/>
      <c r="DG425" s="104"/>
      <c r="DH425" s="104"/>
      <c r="DI425" s="104"/>
      <c r="DJ425" s="104"/>
      <c r="DK425" s="104"/>
      <c r="DL425" s="104"/>
      <c r="DM425" s="104"/>
      <c r="DN425" s="104"/>
      <c r="DO425" s="104"/>
      <c r="DP425" s="104"/>
      <c r="DQ425" s="104"/>
      <c r="DR425" s="104"/>
      <c r="DS425" s="104"/>
      <c r="DT425" s="104"/>
      <c r="DU425" s="104"/>
      <c r="DV425" s="104"/>
      <c r="DW425" s="104"/>
      <c r="DX425" s="104"/>
      <c r="DY425" s="104"/>
      <c r="DZ425" s="104"/>
      <c r="EA425" s="104"/>
      <c r="EB425" s="104"/>
      <c r="EC425" s="104"/>
      <c r="ED425" s="104"/>
      <c r="EE425" s="104"/>
      <c r="EF425" s="104"/>
      <c r="EG425" s="104"/>
      <c r="EH425" s="104"/>
      <c r="EI425" s="104"/>
      <c r="EJ425" s="104"/>
      <c r="EK425" s="104"/>
      <c r="EL425" s="104"/>
      <c r="EM425" s="104"/>
      <c r="EN425" s="104"/>
      <c r="EO425" s="104"/>
      <c r="EP425" s="104"/>
      <c r="EQ425" s="104"/>
      <c r="ER425" s="104"/>
      <c r="ES425" s="104"/>
      <c r="ET425" s="104"/>
      <c r="EU425" s="104"/>
      <c r="EV425" s="104"/>
      <c r="EW425" s="104"/>
      <c r="EX425" s="104"/>
      <c r="EY425" s="104"/>
      <c r="EZ425" s="104"/>
      <c r="FA425" s="104"/>
      <c r="FB425" s="104"/>
      <c r="FC425" s="104"/>
      <c r="FD425" s="104"/>
      <c r="FE425" s="104"/>
      <c r="FF425" s="104"/>
      <c r="FG425" s="104"/>
      <c r="FH425" s="104"/>
      <c r="FI425" s="104"/>
      <c r="FJ425" s="104"/>
      <c r="FK425" s="104"/>
      <c r="FL425" s="104"/>
      <c r="FM425" s="104"/>
      <c r="FN425" s="104"/>
      <c r="FO425" s="104"/>
      <c r="FP425" s="104"/>
      <c r="FQ425" s="104"/>
      <c r="FR425" s="104"/>
      <c r="FS425" s="104"/>
      <c r="FT425" s="104"/>
      <c r="FU425" s="104"/>
      <c r="FV425" s="104"/>
      <c r="FW425" s="104"/>
      <c r="FX425" s="104"/>
      <c r="FY425" s="104"/>
      <c r="FZ425" s="104"/>
      <c r="GA425" s="104"/>
      <c r="GB425" s="104"/>
      <c r="GC425" s="104"/>
      <c r="GD425" s="104"/>
      <c r="GE425" s="104"/>
      <c r="GF425" s="104"/>
      <c r="GG425" s="104"/>
      <c r="GH425" s="104"/>
      <c r="GI425" s="104"/>
      <c r="GJ425" s="104"/>
      <c r="GK425" s="104"/>
      <c r="GL425" s="104"/>
      <c r="GM425" s="104"/>
      <c r="GN425" s="104"/>
      <c r="GO425" s="104"/>
      <c r="GP425" s="104"/>
      <c r="GQ425" s="104"/>
      <c r="GR425" s="104"/>
      <c r="GS425" s="104"/>
      <c r="GT425" s="104"/>
      <c r="GU425" s="104"/>
      <c r="GV425" s="104"/>
      <c r="GW425" s="104"/>
      <c r="GX425" s="104"/>
      <c r="GY425" s="104"/>
      <c r="GZ425" s="104"/>
      <c r="HA425" s="104"/>
      <c r="HB425" s="104"/>
      <c r="HC425" s="104"/>
      <c r="HD425" s="104"/>
      <c r="HE425" s="104"/>
      <c r="HF425" s="104"/>
      <c r="HG425" s="104"/>
      <c r="HH425" s="104"/>
      <c r="HI425" s="104"/>
      <c r="HJ425" s="104"/>
      <c r="HK425" s="104"/>
      <c r="HL425" s="104"/>
      <c r="HM425" s="104"/>
      <c r="HN425" s="104"/>
      <c r="HO425" s="104"/>
      <c r="HP425" s="104"/>
      <c r="HQ425" s="104"/>
      <c r="HR425" s="104"/>
      <c r="HS425" s="104"/>
      <c r="HT425" s="104"/>
      <c r="HU425" s="104"/>
      <c r="HV425" s="104"/>
      <c r="HW425" s="104"/>
      <c r="HX425" s="104"/>
      <c r="HY425" s="104"/>
      <c r="HZ425" s="104"/>
      <c r="IA425" s="104"/>
      <c r="IB425" s="104"/>
      <c r="IC425" s="104"/>
      <c r="ID425" s="104"/>
      <c r="IE425" s="104"/>
      <c r="IF425" s="104"/>
      <c r="IG425" s="104"/>
      <c r="IH425" s="104"/>
      <c r="II425" s="104"/>
      <c r="IJ425" s="104"/>
      <c r="IK425" s="104"/>
      <c r="IL425" s="104"/>
      <c r="IM425" s="104"/>
      <c r="IN425" s="104"/>
      <c r="IO425" s="104"/>
      <c r="IP425" s="104"/>
      <c r="IQ425" s="104"/>
      <c r="IR425" s="104"/>
      <c r="IS425" s="104"/>
      <c r="IT425" s="104"/>
      <c r="IU425" s="104"/>
      <c r="IV425" s="104"/>
      <c r="IW425" s="104"/>
      <c r="IX425" s="104"/>
      <c r="IY425" s="104"/>
      <c r="IZ425" s="104"/>
      <c r="JA425" s="104"/>
      <c r="JB425" s="104"/>
      <c r="JC425" s="104"/>
      <c r="JD425" s="104"/>
      <c r="JE425" s="104"/>
      <c r="JF425" s="104"/>
      <c r="JG425" s="104"/>
      <c r="JH425" s="104"/>
      <c r="JI425" s="104"/>
      <c r="JJ425" s="104"/>
      <c r="JK425" s="104"/>
      <c r="JL425" s="104"/>
      <c r="JM425" s="104"/>
      <c r="JN425" s="104"/>
      <c r="JO425" s="104"/>
      <c r="JP425" s="104"/>
      <c r="JQ425" s="104"/>
      <c r="JR425" s="104"/>
      <c r="JS425" s="104"/>
      <c r="JT425" s="104"/>
      <c r="JU425" s="104"/>
      <c r="JV425" s="104"/>
      <c r="JW425" s="104"/>
      <c r="JX425" s="104"/>
      <c r="JY425" s="104"/>
      <c r="JZ425" s="104"/>
      <c r="KA425" s="104"/>
      <c r="KB425" s="104"/>
      <c r="KC425" s="104"/>
      <c r="KD425" s="104"/>
      <c r="KE425" s="104"/>
      <c r="KF425" s="104"/>
      <c r="KG425" s="104"/>
      <c r="KH425" s="104"/>
      <c r="KI425" s="104"/>
      <c r="KJ425" s="104"/>
      <c r="KK425" s="104"/>
      <c r="KL425" s="104"/>
      <c r="KM425" s="104"/>
      <c r="KN425" s="104"/>
      <c r="KO425" s="104"/>
      <c r="KP425" s="104"/>
      <c r="KQ425" s="104"/>
      <c r="KR425" s="104"/>
      <c r="KS425" s="104"/>
      <c r="KT425" s="104"/>
      <c r="KU425" s="104"/>
      <c r="KV425" s="104"/>
      <c r="KW425" s="104"/>
      <c r="KX425" s="104"/>
      <c r="KY425" s="104"/>
      <c r="KZ425" s="104"/>
      <c r="LA425" s="104"/>
      <c r="LB425" s="104"/>
      <c r="LC425" s="104"/>
      <c r="LD425" s="104"/>
      <c r="LE425" s="104"/>
      <c r="LF425" s="104"/>
      <c r="LG425" s="104"/>
      <c r="LH425" s="104"/>
      <c r="LI425" s="104"/>
      <c r="LJ425" s="104"/>
      <c r="LK425" s="104"/>
      <c r="LL425" s="104"/>
      <c r="LM425" s="104"/>
      <c r="LN425" s="104"/>
      <c r="LO425" s="104"/>
      <c r="LP425" s="104"/>
      <c r="LQ425" s="104"/>
      <c r="LR425" s="104"/>
      <c r="LS425" s="104"/>
      <c r="LT425" s="104"/>
      <c r="LU425" s="104"/>
      <c r="LV425" s="104"/>
      <c r="LW425" s="104"/>
      <c r="LX425" s="104"/>
      <c r="LY425" s="104"/>
      <c r="LZ425" s="104"/>
      <c r="MA425" s="104"/>
      <c r="MB425" s="104"/>
      <c r="MC425" s="104"/>
      <c r="MD425" s="104"/>
      <c r="ME425" s="104"/>
      <c r="MF425" s="104"/>
      <c r="MG425" s="104"/>
      <c r="MH425" s="104"/>
      <c r="MI425" s="104"/>
      <c r="MJ425" s="104"/>
      <c r="MK425" s="104"/>
      <c r="ML425" s="104"/>
      <c r="MM425" s="104"/>
      <c r="MN425" s="104"/>
      <c r="MO425" s="104"/>
      <c r="MP425" s="104"/>
      <c r="MQ425" s="104"/>
      <c r="MR425" s="104"/>
      <c r="MS425" s="104"/>
      <c r="MT425" s="104"/>
      <c r="MU425" s="104"/>
      <c r="MV425" s="104"/>
      <c r="MW425" s="104"/>
      <c r="MX425" s="104"/>
      <c r="MY425" s="104"/>
      <c r="MZ425" s="104"/>
      <c r="NA425" s="104"/>
      <c r="NB425" s="104"/>
      <c r="NC425" s="104"/>
      <c r="ND425" s="104"/>
      <c r="NE425" s="104"/>
      <c r="NF425" s="104"/>
      <c r="NG425" s="104"/>
      <c r="NH425" s="104"/>
      <c r="NI425" s="104"/>
      <c r="NJ425" s="104"/>
      <c r="NK425" s="104"/>
      <c r="NL425" s="104"/>
      <c r="NM425" s="104"/>
      <c r="NN425" s="104"/>
      <c r="NO425" s="104"/>
      <c r="NP425" s="104"/>
      <c r="NQ425" s="104"/>
      <c r="NR425" s="104"/>
      <c r="NS425" s="104"/>
      <c r="NT425" s="104"/>
      <c r="NU425" s="104"/>
    </row>
    <row r="426" spans="1:385" s="172" customFormat="1" ht="26" outlineLevel="1">
      <c r="A426" s="375"/>
      <c r="B426" s="231" t="s">
        <v>741</v>
      </c>
      <c r="C426" s="166" t="s">
        <v>265</v>
      </c>
      <c r="D426" s="159" t="s">
        <v>798</v>
      </c>
      <c r="E426" s="159" t="s">
        <v>266</v>
      </c>
      <c r="F426" s="163" t="s">
        <v>296</v>
      </c>
      <c r="G426" s="173"/>
      <c r="H426" s="173"/>
      <c r="I426" s="174"/>
      <c r="J426" s="174"/>
      <c r="K426" s="162" t="s">
        <v>57</v>
      </c>
      <c r="L426" s="159">
        <v>3</v>
      </c>
      <c r="M426" s="260"/>
      <c r="N426" s="260">
        <f t="shared" ref="N426:N439" si="77">L426*M426</f>
        <v>0</v>
      </c>
      <c r="O426" s="260">
        <f t="shared" si="75"/>
        <v>0</v>
      </c>
      <c r="P426" s="260">
        <f t="shared" si="65"/>
        <v>0</v>
      </c>
      <c r="Q426" s="175"/>
      <c r="R426" s="175"/>
      <c r="S426" s="121"/>
      <c r="T426" s="104"/>
      <c r="U426" s="104"/>
      <c r="V426" s="104"/>
      <c r="W426" s="104"/>
      <c r="X426" s="104"/>
      <c r="Y426" s="104"/>
      <c r="Z426" s="104"/>
      <c r="AA426" s="104"/>
      <c r="AB426" s="104"/>
      <c r="AC426" s="104"/>
      <c r="AD426" s="104"/>
      <c r="AE426" s="104"/>
      <c r="AF426" s="104"/>
      <c r="AG426" s="104"/>
      <c r="AH426" s="104"/>
      <c r="AI426" s="104"/>
      <c r="AJ426" s="104"/>
      <c r="AK426" s="104"/>
      <c r="AL426" s="104"/>
      <c r="AM426" s="104"/>
      <c r="AN426" s="104"/>
      <c r="AO426" s="104"/>
      <c r="AP426" s="104"/>
      <c r="AQ426" s="104"/>
      <c r="AR426" s="104"/>
      <c r="AS426" s="104"/>
      <c r="AT426" s="104"/>
      <c r="AU426" s="104"/>
      <c r="AV426" s="104"/>
      <c r="AW426" s="104"/>
      <c r="AX426" s="104"/>
      <c r="AY426" s="104"/>
      <c r="AZ426" s="104"/>
      <c r="BA426" s="104"/>
      <c r="BB426" s="104"/>
      <c r="BC426" s="104"/>
      <c r="BD426" s="104"/>
      <c r="BE426" s="104"/>
      <c r="BF426" s="104"/>
      <c r="BG426" s="104"/>
      <c r="BH426" s="104"/>
      <c r="BI426" s="104"/>
      <c r="BJ426" s="104"/>
      <c r="BK426" s="104"/>
      <c r="BL426" s="104"/>
      <c r="BM426" s="104"/>
      <c r="BN426" s="104"/>
      <c r="BO426" s="104"/>
      <c r="BP426" s="104"/>
      <c r="BQ426" s="104"/>
      <c r="BR426" s="104"/>
      <c r="BS426" s="104"/>
      <c r="BT426" s="104"/>
      <c r="BU426" s="104"/>
      <c r="BV426" s="104"/>
      <c r="BW426" s="104"/>
      <c r="BX426" s="104"/>
      <c r="BY426" s="104"/>
      <c r="BZ426" s="104"/>
      <c r="CA426" s="104"/>
      <c r="CB426" s="104"/>
      <c r="CC426" s="104"/>
      <c r="CD426" s="104"/>
      <c r="CE426" s="104"/>
      <c r="CF426" s="104"/>
      <c r="CG426" s="104"/>
      <c r="CH426" s="104"/>
      <c r="CI426" s="104"/>
      <c r="CJ426" s="104"/>
      <c r="CK426" s="104"/>
      <c r="CL426" s="104"/>
      <c r="CM426" s="104"/>
      <c r="CN426" s="104"/>
      <c r="CO426" s="104"/>
      <c r="CP426" s="104"/>
      <c r="CQ426" s="104"/>
      <c r="CR426" s="104"/>
      <c r="CS426" s="104"/>
      <c r="CT426" s="104"/>
      <c r="CU426" s="104"/>
      <c r="CV426" s="104"/>
      <c r="CW426" s="104"/>
      <c r="CX426" s="104"/>
      <c r="CY426" s="104"/>
      <c r="CZ426" s="104"/>
      <c r="DA426" s="104"/>
      <c r="DB426" s="104"/>
      <c r="DC426" s="104"/>
      <c r="DD426" s="104"/>
      <c r="DE426" s="104"/>
      <c r="DF426" s="104"/>
      <c r="DG426" s="104"/>
      <c r="DH426" s="104"/>
      <c r="DI426" s="104"/>
      <c r="DJ426" s="104"/>
      <c r="DK426" s="104"/>
      <c r="DL426" s="104"/>
      <c r="DM426" s="104"/>
      <c r="DN426" s="104"/>
      <c r="DO426" s="104"/>
      <c r="DP426" s="104"/>
      <c r="DQ426" s="104"/>
      <c r="DR426" s="104"/>
      <c r="DS426" s="104"/>
      <c r="DT426" s="104"/>
      <c r="DU426" s="104"/>
      <c r="DV426" s="104"/>
      <c r="DW426" s="104"/>
      <c r="DX426" s="104"/>
      <c r="DY426" s="104"/>
      <c r="DZ426" s="104"/>
      <c r="EA426" s="104"/>
      <c r="EB426" s="104"/>
      <c r="EC426" s="104"/>
      <c r="ED426" s="104"/>
      <c r="EE426" s="104"/>
      <c r="EF426" s="104"/>
      <c r="EG426" s="104"/>
      <c r="EH426" s="104"/>
      <c r="EI426" s="104"/>
      <c r="EJ426" s="104"/>
      <c r="EK426" s="104"/>
      <c r="EL426" s="104"/>
      <c r="EM426" s="104"/>
      <c r="EN426" s="104"/>
      <c r="EO426" s="104"/>
      <c r="EP426" s="104"/>
      <c r="EQ426" s="104"/>
      <c r="ER426" s="104"/>
      <c r="ES426" s="104"/>
      <c r="ET426" s="104"/>
      <c r="EU426" s="104"/>
      <c r="EV426" s="104"/>
      <c r="EW426" s="104"/>
      <c r="EX426" s="104"/>
      <c r="EY426" s="104"/>
      <c r="EZ426" s="104"/>
      <c r="FA426" s="104"/>
      <c r="FB426" s="104"/>
      <c r="FC426" s="104"/>
      <c r="FD426" s="104"/>
      <c r="FE426" s="104"/>
      <c r="FF426" s="104"/>
      <c r="FG426" s="104"/>
      <c r="FH426" s="104"/>
      <c r="FI426" s="104"/>
      <c r="FJ426" s="104"/>
      <c r="FK426" s="104"/>
      <c r="FL426" s="104"/>
      <c r="FM426" s="104"/>
      <c r="FN426" s="104"/>
      <c r="FO426" s="104"/>
      <c r="FP426" s="104"/>
      <c r="FQ426" s="104"/>
      <c r="FR426" s="104"/>
      <c r="FS426" s="104"/>
      <c r="FT426" s="104"/>
      <c r="FU426" s="104"/>
      <c r="FV426" s="104"/>
      <c r="FW426" s="104"/>
      <c r="FX426" s="104"/>
      <c r="FY426" s="104"/>
      <c r="FZ426" s="104"/>
      <c r="GA426" s="104"/>
      <c r="GB426" s="104"/>
      <c r="GC426" s="104"/>
      <c r="GD426" s="104"/>
      <c r="GE426" s="104"/>
      <c r="GF426" s="104"/>
      <c r="GG426" s="104"/>
      <c r="GH426" s="104"/>
      <c r="GI426" s="104"/>
      <c r="GJ426" s="104"/>
      <c r="GK426" s="104"/>
      <c r="GL426" s="104"/>
      <c r="GM426" s="104"/>
      <c r="GN426" s="104"/>
      <c r="GO426" s="104"/>
      <c r="GP426" s="104"/>
      <c r="GQ426" s="104"/>
      <c r="GR426" s="104"/>
      <c r="GS426" s="104"/>
      <c r="GT426" s="104"/>
      <c r="GU426" s="104"/>
      <c r="GV426" s="104"/>
      <c r="GW426" s="104"/>
      <c r="GX426" s="104"/>
      <c r="GY426" s="104"/>
      <c r="GZ426" s="104"/>
      <c r="HA426" s="104"/>
      <c r="HB426" s="104"/>
      <c r="HC426" s="104"/>
      <c r="HD426" s="104"/>
      <c r="HE426" s="104"/>
      <c r="HF426" s="104"/>
      <c r="HG426" s="104"/>
      <c r="HH426" s="104"/>
      <c r="HI426" s="104"/>
      <c r="HJ426" s="104"/>
      <c r="HK426" s="104"/>
      <c r="HL426" s="104"/>
      <c r="HM426" s="104"/>
      <c r="HN426" s="104"/>
      <c r="HO426" s="104"/>
      <c r="HP426" s="104"/>
      <c r="HQ426" s="104"/>
      <c r="HR426" s="104"/>
      <c r="HS426" s="104"/>
      <c r="HT426" s="104"/>
      <c r="HU426" s="104"/>
      <c r="HV426" s="104"/>
      <c r="HW426" s="104"/>
      <c r="HX426" s="104"/>
      <c r="HY426" s="104"/>
      <c r="HZ426" s="104"/>
      <c r="IA426" s="104"/>
      <c r="IB426" s="104"/>
      <c r="IC426" s="104"/>
      <c r="ID426" s="104"/>
      <c r="IE426" s="104"/>
      <c r="IF426" s="104"/>
      <c r="IG426" s="104"/>
      <c r="IH426" s="104"/>
      <c r="II426" s="104"/>
      <c r="IJ426" s="104"/>
      <c r="IK426" s="104"/>
      <c r="IL426" s="104"/>
      <c r="IM426" s="104"/>
      <c r="IN426" s="104"/>
      <c r="IO426" s="104"/>
      <c r="IP426" s="104"/>
      <c r="IQ426" s="104"/>
      <c r="IR426" s="104"/>
      <c r="IS426" s="104"/>
      <c r="IT426" s="104"/>
      <c r="IU426" s="104"/>
      <c r="IV426" s="104"/>
      <c r="IW426" s="104"/>
      <c r="IX426" s="104"/>
      <c r="IY426" s="104"/>
      <c r="IZ426" s="104"/>
      <c r="JA426" s="104"/>
      <c r="JB426" s="104"/>
      <c r="JC426" s="104"/>
      <c r="JD426" s="104"/>
      <c r="JE426" s="104"/>
      <c r="JF426" s="104"/>
      <c r="JG426" s="104"/>
      <c r="JH426" s="104"/>
      <c r="JI426" s="104"/>
      <c r="JJ426" s="104"/>
      <c r="JK426" s="104"/>
      <c r="JL426" s="104"/>
      <c r="JM426" s="104"/>
      <c r="JN426" s="104"/>
      <c r="JO426" s="104"/>
      <c r="JP426" s="104"/>
      <c r="JQ426" s="104"/>
      <c r="JR426" s="104"/>
      <c r="JS426" s="104"/>
      <c r="JT426" s="104"/>
      <c r="JU426" s="104"/>
      <c r="JV426" s="104"/>
      <c r="JW426" s="104"/>
      <c r="JX426" s="104"/>
      <c r="JY426" s="104"/>
      <c r="JZ426" s="104"/>
      <c r="KA426" s="104"/>
      <c r="KB426" s="104"/>
      <c r="KC426" s="104"/>
      <c r="KD426" s="104"/>
      <c r="KE426" s="104"/>
      <c r="KF426" s="104"/>
      <c r="KG426" s="104"/>
      <c r="KH426" s="104"/>
      <c r="KI426" s="104"/>
      <c r="KJ426" s="104"/>
      <c r="KK426" s="104"/>
      <c r="KL426" s="104"/>
      <c r="KM426" s="104"/>
      <c r="KN426" s="104"/>
      <c r="KO426" s="104"/>
      <c r="KP426" s="104"/>
      <c r="KQ426" s="104"/>
      <c r="KR426" s="104"/>
      <c r="KS426" s="104"/>
      <c r="KT426" s="104"/>
      <c r="KU426" s="104"/>
      <c r="KV426" s="104"/>
      <c r="KW426" s="104"/>
      <c r="KX426" s="104"/>
      <c r="KY426" s="104"/>
      <c r="KZ426" s="104"/>
      <c r="LA426" s="104"/>
      <c r="LB426" s="104"/>
      <c r="LC426" s="104"/>
      <c r="LD426" s="104"/>
      <c r="LE426" s="104"/>
      <c r="LF426" s="104"/>
      <c r="LG426" s="104"/>
      <c r="LH426" s="104"/>
      <c r="LI426" s="104"/>
      <c r="LJ426" s="104"/>
      <c r="LK426" s="104"/>
      <c r="LL426" s="104"/>
      <c r="LM426" s="104"/>
      <c r="LN426" s="104"/>
      <c r="LO426" s="104"/>
      <c r="LP426" s="104"/>
      <c r="LQ426" s="104"/>
      <c r="LR426" s="104"/>
      <c r="LS426" s="104"/>
      <c r="LT426" s="104"/>
      <c r="LU426" s="104"/>
      <c r="LV426" s="104"/>
      <c r="LW426" s="104"/>
      <c r="LX426" s="104"/>
      <c r="LY426" s="104"/>
      <c r="LZ426" s="104"/>
      <c r="MA426" s="104"/>
      <c r="MB426" s="104"/>
      <c r="MC426" s="104"/>
      <c r="MD426" s="104"/>
      <c r="ME426" s="104"/>
      <c r="MF426" s="104"/>
      <c r="MG426" s="104"/>
      <c r="MH426" s="104"/>
      <c r="MI426" s="104"/>
      <c r="MJ426" s="104"/>
      <c r="MK426" s="104"/>
      <c r="ML426" s="104"/>
      <c r="MM426" s="104"/>
      <c r="MN426" s="104"/>
      <c r="MO426" s="104"/>
      <c r="MP426" s="104"/>
      <c r="MQ426" s="104"/>
      <c r="MR426" s="104"/>
      <c r="MS426" s="104"/>
      <c r="MT426" s="104"/>
      <c r="MU426" s="104"/>
      <c r="MV426" s="104"/>
      <c r="MW426" s="104"/>
      <c r="MX426" s="104"/>
      <c r="MY426" s="104"/>
      <c r="MZ426" s="104"/>
      <c r="NA426" s="104"/>
      <c r="NB426" s="104"/>
      <c r="NC426" s="104"/>
      <c r="ND426" s="104"/>
      <c r="NE426" s="104"/>
      <c r="NF426" s="104"/>
      <c r="NG426" s="104"/>
      <c r="NH426" s="104"/>
      <c r="NI426" s="104"/>
      <c r="NJ426" s="104"/>
      <c r="NK426" s="104"/>
      <c r="NL426" s="104"/>
      <c r="NM426" s="104"/>
      <c r="NN426" s="104"/>
      <c r="NO426" s="104"/>
      <c r="NP426" s="104"/>
      <c r="NQ426" s="104"/>
      <c r="NR426" s="104"/>
      <c r="NS426" s="104"/>
      <c r="NT426" s="104"/>
      <c r="NU426" s="104"/>
    </row>
    <row r="427" spans="1:385" s="172" customFormat="1" ht="26" outlineLevel="1">
      <c r="A427" s="375"/>
      <c r="B427" s="231" t="s">
        <v>742</v>
      </c>
      <c r="C427" s="166" t="s">
        <v>796</v>
      </c>
      <c r="D427" s="159" t="s">
        <v>798</v>
      </c>
      <c r="E427" s="159" t="s">
        <v>797</v>
      </c>
      <c r="F427" s="160" t="s">
        <v>297</v>
      </c>
      <c r="G427" s="173"/>
      <c r="H427" s="173"/>
      <c r="I427" s="174"/>
      <c r="J427" s="174"/>
      <c r="K427" s="162" t="s">
        <v>57</v>
      </c>
      <c r="L427" s="159">
        <v>2</v>
      </c>
      <c r="M427" s="260"/>
      <c r="N427" s="260">
        <f t="shared" si="77"/>
        <v>0</v>
      </c>
      <c r="O427" s="260">
        <f t="shared" si="75"/>
        <v>0</v>
      </c>
      <c r="P427" s="260">
        <f t="shared" si="65"/>
        <v>0</v>
      </c>
      <c r="Q427" s="175"/>
      <c r="R427" s="175"/>
      <c r="S427" s="121"/>
      <c r="T427" s="104"/>
      <c r="U427" s="104"/>
      <c r="V427" s="104"/>
      <c r="W427" s="104"/>
      <c r="X427" s="104"/>
      <c r="Y427" s="104"/>
      <c r="Z427" s="104"/>
      <c r="AA427" s="104"/>
      <c r="AB427" s="104"/>
      <c r="AC427" s="104"/>
      <c r="AD427" s="104"/>
      <c r="AE427" s="104"/>
      <c r="AF427" s="104"/>
      <c r="AG427" s="104"/>
      <c r="AH427" s="104"/>
      <c r="AI427" s="104"/>
      <c r="AJ427" s="104"/>
      <c r="AK427" s="104"/>
      <c r="AL427" s="104"/>
      <c r="AM427" s="104"/>
      <c r="AN427" s="104"/>
      <c r="AO427" s="104"/>
      <c r="AP427" s="104"/>
      <c r="AQ427" s="104"/>
      <c r="AR427" s="104"/>
      <c r="AS427" s="104"/>
      <c r="AT427" s="104"/>
      <c r="AU427" s="104"/>
      <c r="AV427" s="104"/>
      <c r="AW427" s="104"/>
      <c r="AX427" s="104"/>
      <c r="AY427" s="104"/>
      <c r="AZ427" s="104"/>
      <c r="BA427" s="104"/>
      <c r="BB427" s="104"/>
      <c r="BC427" s="104"/>
      <c r="BD427" s="104"/>
      <c r="BE427" s="104"/>
      <c r="BF427" s="104"/>
      <c r="BG427" s="104"/>
      <c r="BH427" s="104"/>
      <c r="BI427" s="104"/>
      <c r="BJ427" s="104"/>
      <c r="BK427" s="104"/>
      <c r="BL427" s="104"/>
      <c r="BM427" s="104"/>
      <c r="BN427" s="104"/>
      <c r="BO427" s="104"/>
      <c r="BP427" s="104"/>
      <c r="BQ427" s="104"/>
      <c r="BR427" s="104"/>
      <c r="BS427" s="104"/>
      <c r="BT427" s="104"/>
      <c r="BU427" s="104"/>
      <c r="BV427" s="104"/>
      <c r="BW427" s="104"/>
      <c r="BX427" s="104"/>
      <c r="BY427" s="104"/>
      <c r="BZ427" s="104"/>
      <c r="CA427" s="104"/>
      <c r="CB427" s="104"/>
      <c r="CC427" s="104"/>
      <c r="CD427" s="104"/>
      <c r="CE427" s="104"/>
      <c r="CF427" s="104"/>
      <c r="CG427" s="104"/>
      <c r="CH427" s="104"/>
      <c r="CI427" s="104"/>
      <c r="CJ427" s="104"/>
      <c r="CK427" s="104"/>
      <c r="CL427" s="104"/>
      <c r="CM427" s="104"/>
      <c r="CN427" s="104"/>
      <c r="CO427" s="104"/>
      <c r="CP427" s="104"/>
      <c r="CQ427" s="104"/>
      <c r="CR427" s="104"/>
      <c r="CS427" s="104"/>
      <c r="CT427" s="104"/>
      <c r="CU427" s="104"/>
      <c r="CV427" s="104"/>
      <c r="CW427" s="104"/>
      <c r="CX427" s="104"/>
      <c r="CY427" s="104"/>
      <c r="CZ427" s="104"/>
      <c r="DA427" s="104"/>
      <c r="DB427" s="104"/>
      <c r="DC427" s="104"/>
      <c r="DD427" s="104"/>
      <c r="DE427" s="104"/>
      <c r="DF427" s="104"/>
      <c r="DG427" s="104"/>
      <c r="DH427" s="104"/>
      <c r="DI427" s="104"/>
      <c r="DJ427" s="104"/>
      <c r="DK427" s="104"/>
      <c r="DL427" s="104"/>
      <c r="DM427" s="104"/>
      <c r="DN427" s="104"/>
      <c r="DO427" s="104"/>
      <c r="DP427" s="104"/>
      <c r="DQ427" s="104"/>
      <c r="DR427" s="104"/>
      <c r="DS427" s="104"/>
      <c r="DT427" s="104"/>
      <c r="DU427" s="104"/>
      <c r="DV427" s="104"/>
      <c r="DW427" s="104"/>
      <c r="DX427" s="104"/>
      <c r="DY427" s="104"/>
      <c r="DZ427" s="104"/>
      <c r="EA427" s="104"/>
      <c r="EB427" s="104"/>
      <c r="EC427" s="104"/>
      <c r="ED427" s="104"/>
      <c r="EE427" s="104"/>
      <c r="EF427" s="104"/>
      <c r="EG427" s="104"/>
      <c r="EH427" s="104"/>
      <c r="EI427" s="104"/>
      <c r="EJ427" s="104"/>
      <c r="EK427" s="104"/>
      <c r="EL427" s="104"/>
      <c r="EM427" s="104"/>
      <c r="EN427" s="104"/>
      <c r="EO427" s="104"/>
      <c r="EP427" s="104"/>
      <c r="EQ427" s="104"/>
      <c r="ER427" s="104"/>
      <c r="ES427" s="104"/>
      <c r="ET427" s="104"/>
      <c r="EU427" s="104"/>
      <c r="EV427" s="104"/>
      <c r="EW427" s="104"/>
      <c r="EX427" s="104"/>
      <c r="EY427" s="104"/>
      <c r="EZ427" s="104"/>
      <c r="FA427" s="104"/>
      <c r="FB427" s="104"/>
      <c r="FC427" s="104"/>
      <c r="FD427" s="104"/>
      <c r="FE427" s="104"/>
      <c r="FF427" s="104"/>
      <c r="FG427" s="104"/>
      <c r="FH427" s="104"/>
      <c r="FI427" s="104"/>
      <c r="FJ427" s="104"/>
      <c r="FK427" s="104"/>
      <c r="FL427" s="104"/>
      <c r="FM427" s="104"/>
      <c r="FN427" s="104"/>
      <c r="FO427" s="104"/>
      <c r="FP427" s="104"/>
      <c r="FQ427" s="104"/>
      <c r="FR427" s="104"/>
      <c r="FS427" s="104"/>
      <c r="FT427" s="104"/>
      <c r="FU427" s="104"/>
      <c r="FV427" s="104"/>
      <c r="FW427" s="104"/>
      <c r="FX427" s="104"/>
      <c r="FY427" s="104"/>
      <c r="FZ427" s="104"/>
      <c r="GA427" s="104"/>
      <c r="GB427" s="104"/>
      <c r="GC427" s="104"/>
      <c r="GD427" s="104"/>
      <c r="GE427" s="104"/>
      <c r="GF427" s="104"/>
      <c r="GG427" s="104"/>
      <c r="GH427" s="104"/>
      <c r="GI427" s="104"/>
      <c r="GJ427" s="104"/>
      <c r="GK427" s="104"/>
      <c r="GL427" s="104"/>
      <c r="GM427" s="104"/>
      <c r="GN427" s="104"/>
      <c r="GO427" s="104"/>
      <c r="GP427" s="104"/>
      <c r="GQ427" s="104"/>
      <c r="GR427" s="104"/>
      <c r="GS427" s="104"/>
      <c r="GT427" s="104"/>
      <c r="GU427" s="104"/>
      <c r="GV427" s="104"/>
      <c r="GW427" s="104"/>
      <c r="GX427" s="104"/>
      <c r="GY427" s="104"/>
      <c r="GZ427" s="104"/>
      <c r="HA427" s="104"/>
      <c r="HB427" s="104"/>
      <c r="HC427" s="104"/>
      <c r="HD427" s="104"/>
      <c r="HE427" s="104"/>
      <c r="HF427" s="104"/>
      <c r="HG427" s="104"/>
      <c r="HH427" s="104"/>
      <c r="HI427" s="104"/>
      <c r="HJ427" s="104"/>
      <c r="HK427" s="104"/>
      <c r="HL427" s="104"/>
      <c r="HM427" s="104"/>
      <c r="HN427" s="104"/>
      <c r="HO427" s="104"/>
      <c r="HP427" s="104"/>
      <c r="HQ427" s="104"/>
      <c r="HR427" s="104"/>
      <c r="HS427" s="104"/>
      <c r="HT427" s="104"/>
      <c r="HU427" s="104"/>
      <c r="HV427" s="104"/>
      <c r="HW427" s="104"/>
      <c r="HX427" s="104"/>
      <c r="HY427" s="104"/>
      <c r="HZ427" s="104"/>
      <c r="IA427" s="104"/>
      <c r="IB427" s="104"/>
      <c r="IC427" s="104"/>
      <c r="ID427" s="104"/>
      <c r="IE427" s="104"/>
      <c r="IF427" s="104"/>
      <c r="IG427" s="104"/>
      <c r="IH427" s="104"/>
      <c r="II427" s="104"/>
      <c r="IJ427" s="104"/>
      <c r="IK427" s="104"/>
      <c r="IL427" s="104"/>
      <c r="IM427" s="104"/>
      <c r="IN427" s="104"/>
      <c r="IO427" s="104"/>
      <c r="IP427" s="104"/>
      <c r="IQ427" s="104"/>
      <c r="IR427" s="104"/>
      <c r="IS427" s="104"/>
      <c r="IT427" s="104"/>
      <c r="IU427" s="104"/>
      <c r="IV427" s="104"/>
      <c r="IW427" s="104"/>
      <c r="IX427" s="104"/>
      <c r="IY427" s="104"/>
      <c r="IZ427" s="104"/>
      <c r="JA427" s="104"/>
      <c r="JB427" s="104"/>
      <c r="JC427" s="104"/>
      <c r="JD427" s="104"/>
      <c r="JE427" s="104"/>
      <c r="JF427" s="104"/>
      <c r="JG427" s="104"/>
      <c r="JH427" s="104"/>
      <c r="JI427" s="104"/>
      <c r="JJ427" s="104"/>
      <c r="JK427" s="104"/>
      <c r="JL427" s="104"/>
      <c r="JM427" s="104"/>
      <c r="JN427" s="104"/>
      <c r="JO427" s="104"/>
      <c r="JP427" s="104"/>
      <c r="JQ427" s="104"/>
      <c r="JR427" s="104"/>
      <c r="JS427" s="104"/>
      <c r="JT427" s="104"/>
      <c r="JU427" s="104"/>
      <c r="JV427" s="104"/>
      <c r="JW427" s="104"/>
      <c r="JX427" s="104"/>
      <c r="JY427" s="104"/>
      <c r="JZ427" s="104"/>
      <c r="KA427" s="104"/>
      <c r="KB427" s="104"/>
      <c r="KC427" s="104"/>
      <c r="KD427" s="104"/>
      <c r="KE427" s="104"/>
      <c r="KF427" s="104"/>
      <c r="KG427" s="104"/>
      <c r="KH427" s="104"/>
      <c r="KI427" s="104"/>
      <c r="KJ427" s="104"/>
      <c r="KK427" s="104"/>
      <c r="KL427" s="104"/>
      <c r="KM427" s="104"/>
      <c r="KN427" s="104"/>
      <c r="KO427" s="104"/>
      <c r="KP427" s="104"/>
      <c r="KQ427" s="104"/>
      <c r="KR427" s="104"/>
      <c r="KS427" s="104"/>
      <c r="KT427" s="104"/>
      <c r="KU427" s="104"/>
      <c r="KV427" s="104"/>
      <c r="KW427" s="104"/>
      <c r="KX427" s="104"/>
      <c r="KY427" s="104"/>
      <c r="KZ427" s="104"/>
      <c r="LA427" s="104"/>
      <c r="LB427" s="104"/>
      <c r="LC427" s="104"/>
      <c r="LD427" s="104"/>
      <c r="LE427" s="104"/>
      <c r="LF427" s="104"/>
      <c r="LG427" s="104"/>
      <c r="LH427" s="104"/>
      <c r="LI427" s="104"/>
      <c r="LJ427" s="104"/>
      <c r="LK427" s="104"/>
      <c r="LL427" s="104"/>
      <c r="LM427" s="104"/>
      <c r="LN427" s="104"/>
      <c r="LO427" s="104"/>
      <c r="LP427" s="104"/>
      <c r="LQ427" s="104"/>
      <c r="LR427" s="104"/>
      <c r="LS427" s="104"/>
      <c r="LT427" s="104"/>
      <c r="LU427" s="104"/>
      <c r="LV427" s="104"/>
      <c r="LW427" s="104"/>
      <c r="LX427" s="104"/>
      <c r="LY427" s="104"/>
      <c r="LZ427" s="104"/>
      <c r="MA427" s="104"/>
      <c r="MB427" s="104"/>
      <c r="MC427" s="104"/>
      <c r="MD427" s="104"/>
      <c r="ME427" s="104"/>
      <c r="MF427" s="104"/>
      <c r="MG427" s="104"/>
      <c r="MH427" s="104"/>
      <c r="MI427" s="104"/>
      <c r="MJ427" s="104"/>
      <c r="MK427" s="104"/>
      <c r="ML427" s="104"/>
      <c r="MM427" s="104"/>
      <c r="MN427" s="104"/>
      <c r="MO427" s="104"/>
      <c r="MP427" s="104"/>
      <c r="MQ427" s="104"/>
      <c r="MR427" s="104"/>
      <c r="MS427" s="104"/>
      <c r="MT427" s="104"/>
      <c r="MU427" s="104"/>
      <c r="MV427" s="104"/>
      <c r="MW427" s="104"/>
      <c r="MX427" s="104"/>
      <c r="MY427" s="104"/>
      <c r="MZ427" s="104"/>
      <c r="NA427" s="104"/>
      <c r="NB427" s="104"/>
      <c r="NC427" s="104"/>
      <c r="ND427" s="104"/>
      <c r="NE427" s="104"/>
      <c r="NF427" s="104"/>
      <c r="NG427" s="104"/>
      <c r="NH427" s="104"/>
      <c r="NI427" s="104"/>
      <c r="NJ427" s="104"/>
      <c r="NK427" s="104"/>
      <c r="NL427" s="104"/>
      <c r="NM427" s="104"/>
      <c r="NN427" s="104"/>
      <c r="NO427" s="104"/>
      <c r="NP427" s="104"/>
      <c r="NQ427" s="104"/>
      <c r="NR427" s="104"/>
      <c r="NS427" s="104"/>
      <c r="NT427" s="104"/>
      <c r="NU427" s="104"/>
    </row>
    <row r="428" spans="1:385" s="172" customFormat="1" ht="26" outlineLevel="1">
      <c r="A428" s="375"/>
      <c r="B428" s="231" t="s">
        <v>743</v>
      </c>
      <c r="C428" s="166" t="s">
        <v>267</v>
      </c>
      <c r="D428" s="159" t="s">
        <v>798</v>
      </c>
      <c r="E428" s="159" t="s">
        <v>268</v>
      </c>
      <c r="F428" s="160" t="s">
        <v>298</v>
      </c>
      <c r="G428" s="173"/>
      <c r="H428" s="173"/>
      <c r="I428" s="174"/>
      <c r="J428" s="174"/>
      <c r="K428" s="162" t="s">
        <v>57</v>
      </c>
      <c r="L428" s="159" t="s">
        <v>181</v>
      </c>
      <c r="M428" s="260"/>
      <c r="N428" s="260">
        <f t="shared" si="77"/>
        <v>0</v>
      </c>
      <c r="O428" s="260">
        <f t="shared" si="75"/>
        <v>0</v>
      </c>
      <c r="P428" s="260">
        <f t="shared" si="65"/>
        <v>0</v>
      </c>
      <c r="Q428" s="175"/>
      <c r="R428" s="175"/>
      <c r="S428" s="121"/>
      <c r="T428" s="104"/>
      <c r="U428" s="104"/>
      <c r="V428" s="104"/>
      <c r="W428" s="104"/>
      <c r="X428" s="104"/>
      <c r="Y428" s="104"/>
      <c r="Z428" s="104"/>
      <c r="AA428" s="104"/>
      <c r="AB428" s="104"/>
      <c r="AC428" s="104"/>
      <c r="AD428" s="104"/>
      <c r="AE428" s="104"/>
      <c r="AF428" s="104"/>
      <c r="AG428" s="104"/>
      <c r="AH428" s="104"/>
      <c r="AI428" s="104"/>
      <c r="AJ428" s="104"/>
      <c r="AK428" s="104"/>
      <c r="AL428" s="104"/>
      <c r="AM428" s="104"/>
      <c r="AN428" s="104"/>
      <c r="AO428" s="104"/>
      <c r="AP428" s="104"/>
      <c r="AQ428" s="104"/>
      <c r="AR428" s="104"/>
      <c r="AS428" s="104"/>
      <c r="AT428" s="104"/>
      <c r="AU428" s="104"/>
      <c r="AV428" s="104"/>
      <c r="AW428" s="104"/>
      <c r="AX428" s="104"/>
      <c r="AY428" s="104"/>
      <c r="AZ428" s="104"/>
      <c r="BA428" s="104"/>
      <c r="BB428" s="104"/>
      <c r="BC428" s="104"/>
      <c r="BD428" s="104"/>
      <c r="BE428" s="104"/>
      <c r="BF428" s="104"/>
      <c r="BG428" s="104"/>
      <c r="BH428" s="104"/>
      <c r="BI428" s="104"/>
      <c r="BJ428" s="104"/>
      <c r="BK428" s="104"/>
      <c r="BL428" s="104"/>
      <c r="BM428" s="104"/>
      <c r="BN428" s="104"/>
      <c r="BO428" s="104"/>
      <c r="BP428" s="104"/>
      <c r="BQ428" s="104"/>
      <c r="BR428" s="104"/>
      <c r="BS428" s="104"/>
      <c r="BT428" s="104"/>
      <c r="BU428" s="104"/>
      <c r="BV428" s="104"/>
      <c r="BW428" s="104"/>
      <c r="BX428" s="104"/>
      <c r="BY428" s="104"/>
      <c r="BZ428" s="104"/>
      <c r="CA428" s="104"/>
      <c r="CB428" s="104"/>
      <c r="CC428" s="104"/>
      <c r="CD428" s="104"/>
      <c r="CE428" s="104"/>
      <c r="CF428" s="104"/>
      <c r="CG428" s="104"/>
      <c r="CH428" s="104"/>
      <c r="CI428" s="104"/>
      <c r="CJ428" s="104"/>
      <c r="CK428" s="104"/>
      <c r="CL428" s="104"/>
      <c r="CM428" s="104"/>
      <c r="CN428" s="104"/>
      <c r="CO428" s="104"/>
      <c r="CP428" s="104"/>
      <c r="CQ428" s="104"/>
      <c r="CR428" s="104"/>
      <c r="CS428" s="104"/>
      <c r="CT428" s="104"/>
      <c r="CU428" s="104"/>
      <c r="CV428" s="104"/>
      <c r="CW428" s="104"/>
      <c r="CX428" s="104"/>
      <c r="CY428" s="104"/>
      <c r="CZ428" s="104"/>
      <c r="DA428" s="104"/>
      <c r="DB428" s="104"/>
      <c r="DC428" s="104"/>
      <c r="DD428" s="104"/>
      <c r="DE428" s="104"/>
      <c r="DF428" s="104"/>
      <c r="DG428" s="104"/>
      <c r="DH428" s="104"/>
      <c r="DI428" s="104"/>
      <c r="DJ428" s="104"/>
      <c r="DK428" s="104"/>
      <c r="DL428" s="104"/>
      <c r="DM428" s="104"/>
      <c r="DN428" s="104"/>
      <c r="DO428" s="104"/>
      <c r="DP428" s="104"/>
      <c r="DQ428" s="104"/>
      <c r="DR428" s="104"/>
      <c r="DS428" s="104"/>
      <c r="DT428" s="104"/>
      <c r="DU428" s="104"/>
      <c r="DV428" s="104"/>
      <c r="DW428" s="104"/>
      <c r="DX428" s="104"/>
      <c r="DY428" s="104"/>
      <c r="DZ428" s="104"/>
      <c r="EA428" s="104"/>
      <c r="EB428" s="104"/>
      <c r="EC428" s="104"/>
      <c r="ED428" s="104"/>
      <c r="EE428" s="104"/>
      <c r="EF428" s="104"/>
      <c r="EG428" s="104"/>
      <c r="EH428" s="104"/>
      <c r="EI428" s="104"/>
      <c r="EJ428" s="104"/>
      <c r="EK428" s="104"/>
      <c r="EL428" s="104"/>
      <c r="EM428" s="104"/>
      <c r="EN428" s="104"/>
      <c r="EO428" s="104"/>
      <c r="EP428" s="104"/>
      <c r="EQ428" s="104"/>
      <c r="ER428" s="104"/>
      <c r="ES428" s="104"/>
      <c r="ET428" s="104"/>
      <c r="EU428" s="104"/>
      <c r="EV428" s="104"/>
      <c r="EW428" s="104"/>
      <c r="EX428" s="104"/>
      <c r="EY428" s="104"/>
      <c r="EZ428" s="104"/>
      <c r="FA428" s="104"/>
      <c r="FB428" s="104"/>
      <c r="FC428" s="104"/>
      <c r="FD428" s="104"/>
      <c r="FE428" s="104"/>
      <c r="FF428" s="104"/>
      <c r="FG428" s="104"/>
      <c r="FH428" s="104"/>
      <c r="FI428" s="104"/>
      <c r="FJ428" s="104"/>
      <c r="FK428" s="104"/>
      <c r="FL428" s="104"/>
      <c r="FM428" s="104"/>
      <c r="FN428" s="104"/>
      <c r="FO428" s="104"/>
      <c r="FP428" s="104"/>
      <c r="FQ428" s="104"/>
      <c r="FR428" s="104"/>
      <c r="FS428" s="104"/>
      <c r="FT428" s="104"/>
      <c r="FU428" s="104"/>
      <c r="FV428" s="104"/>
      <c r="FW428" s="104"/>
      <c r="FX428" s="104"/>
      <c r="FY428" s="104"/>
      <c r="FZ428" s="104"/>
      <c r="GA428" s="104"/>
      <c r="GB428" s="104"/>
      <c r="GC428" s="104"/>
      <c r="GD428" s="104"/>
      <c r="GE428" s="104"/>
      <c r="GF428" s="104"/>
      <c r="GG428" s="104"/>
      <c r="GH428" s="104"/>
      <c r="GI428" s="104"/>
      <c r="GJ428" s="104"/>
      <c r="GK428" s="104"/>
      <c r="GL428" s="104"/>
      <c r="GM428" s="104"/>
      <c r="GN428" s="104"/>
      <c r="GO428" s="104"/>
      <c r="GP428" s="104"/>
      <c r="GQ428" s="104"/>
      <c r="GR428" s="104"/>
      <c r="GS428" s="104"/>
      <c r="GT428" s="104"/>
      <c r="GU428" s="104"/>
      <c r="GV428" s="104"/>
      <c r="GW428" s="104"/>
      <c r="GX428" s="104"/>
      <c r="GY428" s="104"/>
      <c r="GZ428" s="104"/>
      <c r="HA428" s="104"/>
      <c r="HB428" s="104"/>
      <c r="HC428" s="104"/>
      <c r="HD428" s="104"/>
      <c r="HE428" s="104"/>
      <c r="HF428" s="104"/>
      <c r="HG428" s="104"/>
      <c r="HH428" s="104"/>
      <c r="HI428" s="104"/>
      <c r="HJ428" s="104"/>
      <c r="HK428" s="104"/>
      <c r="HL428" s="104"/>
      <c r="HM428" s="104"/>
      <c r="HN428" s="104"/>
      <c r="HO428" s="104"/>
      <c r="HP428" s="104"/>
      <c r="HQ428" s="104"/>
      <c r="HR428" s="104"/>
      <c r="HS428" s="104"/>
      <c r="HT428" s="104"/>
      <c r="HU428" s="104"/>
      <c r="HV428" s="104"/>
      <c r="HW428" s="104"/>
      <c r="HX428" s="104"/>
      <c r="HY428" s="104"/>
      <c r="HZ428" s="104"/>
      <c r="IA428" s="104"/>
      <c r="IB428" s="104"/>
      <c r="IC428" s="104"/>
      <c r="ID428" s="104"/>
      <c r="IE428" s="104"/>
      <c r="IF428" s="104"/>
      <c r="IG428" s="104"/>
      <c r="IH428" s="104"/>
      <c r="II428" s="104"/>
      <c r="IJ428" s="104"/>
      <c r="IK428" s="104"/>
      <c r="IL428" s="104"/>
      <c r="IM428" s="104"/>
      <c r="IN428" s="104"/>
      <c r="IO428" s="104"/>
      <c r="IP428" s="104"/>
      <c r="IQ428" s="104"/>
      <c r="IR428" s="104"/>
      <c r="IS428" s="104"/>
      <c r="IT428" s="104"/>
      <c r="IU428" s="104"/>
      <c r="IV428" s="104"/>
      <c r="IW428" s="104"/>
      <c r="IX428" s="104"/>
      <c r="IY428" s="104"/>
      <c r="IZ428" s="104"/>
      <c r="JA428" s="104"/>
      <c r="JB428" s="104"/>
      <c r="JC428" s="104"/>
      <c r="JD428" s="104"/>
      <c r="JE428" s="104"/>
      <c r="JF428" s="104"/>
      <c r="JG428" s="104"/>
      <c r="JH428" s="104"/>
      <c r="JI428" s="104"/>
      <c r="JJ428" s="104"/>
      <c r="JK428" s="104"/>
      <c r="JL428" s="104"/>
      <c r="JM428" s="104"/>
      <c r="JN428" s="104"/>
      <c r="JO428" s="104"/>
      <c r="JP428" s="104"/>
      <c r="JQ428" s="104"/>
      <c r="JR428" s="104"/>
      <c r="JS428" s="104"/>
      <c r="JT428" s="104"/>
      <c r="JU428" s="104"/>
      <c r="JV428" s="104"/>
      <c r="JW428" s="104"/>
      <c r="JX428" s="104"/>
      <c r="JY428" s="104"/>
      <c r="JZ428" s="104"/>
      <c r="KA428" s="104"/>
      <c r="KB428" s="104"/>
      <c r="KC428" s="104"/>
      <c r="KD428" s="104"/>
      <c r="KE428" s="104"/>
      <c r="KF428" s="104"/>
      <c r="KG428" s="104"/>
      <c r="KH428" s="104"/>
      <c r="KI428" s="104"/>
      <c r="KJ428" s="104"/>
      <c r="KK428" s="104"/>
      <c r="KL428" s="104"/>
      <c r="KM428" s="104"/>
      <c r="KN428" s="104"/>
      <c r="KO428" s="104"/>
      <c r="KP428" s="104"/>
      <c r="KQ428" s="104"/>
      <c r="KR428" s="104"/>
      <c r="KS428" s="104"/>
      <c r="KT428" s="104"/>
      <c r="KU428" s="104"/>
      <c r="KV428" s="104"/>
      <c r="KW428" s="104"/>
      <c r="KX428" s="104"/>
      <c r="KY428" s="104"/>
      <c r="KZ428" s="104"/>
      <c r="LA428" s="104"/>
      <c r="LB428" s="104"/>
      <c r="LC428" s="104"/>
      <c r="LD428" s="104"/>
      <c r="LE428" s="104"/>
      <c r="LF428" s="104"/>
      <c r="LG428" s="104"/>
      <c r="LH428" s="104"/>
      <c r="LI428" s="104"/>
      <c r="LJ428" s="104"/>
      <c r="LK428" s="104"/>
      <c r="LL428" s="104"/>
      <c r="LM428" s="104"/>
      <c r="LN428" s="104"/>
      <c r="LO428" s="104"/>
      <c r="LP428" s="104"/>
      <c r="LQ428" s="104"/>
      <c r="LR428" s="104"/>
      <c r="LS428" s="104"/>
      <c r="LT428" s="104"/>
      <c r="LU428" s="104"/>
      <c r="LV428" s="104"/>
      <c r="LW428" s="104"/>
      <c r="LX428" s="104"/>
      <c r="LY428" s="104"/>
      <c r="LZ428" s="104"/>
      <c r="MA428" s="104"/>
      <c r="MB428" s="104"/>
      <c r="MC428" s="104"/>
      <c r="MD428" s="104"/>
      <c r="ME428" s="104"/>
      <c r="MF428" s="104"/>
      <c r="MG428" s="104"/>
      <c r="MH428" s="104"/>
      <c r="MI428" s="104"/>
      <c r="MJ428" s="104"/>
      <c r="MK428" s="104"/>
      <c r="ML428" s="104"/>
      <c r="MM428" s="104"/>
      <c r="MN428" s="104"/>
      <c r="MO428" s="104"/>
      <c r="MP428" s="104"/>
      <c r="MQ428" s="104"/>
      <c r="MR428" s="104"/>
      <c r="MS428" s="104"/>
      <c r="MT428" s="104"/>
      <c r="MU428" s="104"/>
      <c r="MV428" s="104"/>
      <c r="MW428" s="104"/>
      <c r="MX428" s="104"/>
      <c r="MY428" s="104"/>
      <c r="MZ428" s="104"/>
      <c r="NA428" s="104"/>
      <c r="NB428" s="104"/>
      <c r="NC428" s="104"/>
      <c r="ND428" s="104"/>
      <c r="NE428" s="104"/>
      <c r="NF428" s="104"/>
      <c r="NG428" s="104"/>
      <c r="NH428" s="104"/>
      <c r="NI428" s="104"/>
      <c r="NJ428" s="104"/>
      <c r="NK428" s="104"/>
      <c r="NL428" s="104"/>
      <c r="NM428" s="104"/>
      <c r="NN428" s="104"/>
      <c r="NO428" s="104"/>
      <c r="NP428" s="104"/>
      <c r="NQ428" s="104"/>
      <c r="NR428" s="104"/>
      <c r="NS428" s="104"/>
      <c r="NT428" s="104"/>
      <c r="NU428" s="104"/>
    </row>
    <row r="429" spans="1:385" s="172" customFormat="1" outlineLevel="1">
      <c r="A429" s="375"/>
      <c r="B429" s="231" t="s">
        <v>744</v>
      </c>
      <c r="C429" s="166" t="s">
        <v>273</v>
      </c>
      <c r="D429" s="159" t="s">
        <v>800</v>
      </c>
      <c r="E429" s="159" t="s">
        <v>274</v>
      </c>
      <c r="F429" s="160" t="s">
        <v>300</v>
      </c>
      <c r="G429" s="173"/>
      <c r="H429" s="173"/>
      <c r="I429" s="174"/>
      <c r="J429" s="174"/>
      <c r="K429" s="162" t="s">
        <v>57</v>
      </c>
      <c r="L429" s="159" t="s">
        <v>163</v>
      </c>
      <c r="M429" s="260"/>
      <c r="N429" s="260">
        <f t="shared" si="77"/>
        <v>0</v>
      </c>
      <c r="O429" s="260">
        <f t="shared" si="75"/>
        <v>0</v>
      </c>
      <c r="P429" s="260">
        <f t="shared" si="65"/>
        <v>0</v>
      </c>
      <c r="Q429" s="175"/>
      <c r="R429" s="175"/>
      <c r="S429" s="121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104"/>
      <c r="AH429" s="104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BN429" s="104"/>
      <c r="BO429" s="104"/>
      <c r="BP429" s="104"/>
      <c r="BQ429" s="104"/>
      <c r="BR429" s="104"/>
      <c r="BS429" s="104"/>
      <c r="BT429" s="104"/>
      <c r="BU429" s="104"/>
      <c r="BV429" s="104"/>
      <c r="BW429" s="104"/>
      <c r="BX429" s="104"/>
      <c r="BY429" s="104"/>
      <c r="BZ429" s="104"/>
      <c r="CA429" s="104"/>
      <c r="CB429" s="104"/>
      <c r="CC429" s="104"/>
      <c r="CD429" s="104"/>
      <c r="CE429" s="104"/>
      <c r="CF429" s="104"/>
      <c r="CG429" s="104"/>
      <c r="CH429" s="104"/>
      <c r="CI429" s="104"/>
      <c r="CJ429" s="104"/>
      <c r="CK429" s="104"/>
      <c r="CL429" s="104"/>
      <c r="CM429" s="104"/>
      <c r="CN429" s="104"/>
      <c r="CO429" s="104"/>
      <c r="CP429" s="104"/>
      <c r="CQ429" s="104"/>
      <c r="CR429" s="104"/>
      <c r="CS429" s="104"/>
      <c r="CT429" s="104"/>
      <c r="CU429" s="104"/>
      <c r="CV429" s="104"/>
      <c r="CW429" s="104"/>
      <c r="CX429" s="104"/>
      <c r="CY429" s="104"/>
      <c r="CZ429" s="104"/>
      <c r="DA429" s="104"/>
      <c r="DB429" s="104"/>
      <c r="DC429" s="104"/>
      <c r="DD429" s="104"/>
      <c r="DE429" s="104"/>
      <c r="DF429" s="104"/>
      <c r="DG429" s="104"/>
      <c r="DH429" s="104"/>
      <c r="DI429" s="104"/>
      <c r="DJ429" s="104"/>
      <c r="DK429" s="104"/>
      <c r="DL429" s="104"/>
      <c r="DM429" s="104"/>
      <c r="DN429" s="104"/>
      <c r="DO429" s="104"/>
      <c r="DP429" s="104"/>
      <c r="DQ429" s="104"/>
      <c r="DR429" s="104"/>
      <c r="DS429" s="104"/>
      <c r="DT429" s="104"/>
      <c r="DU429" s="104"/>
      <c r="DV429" s="104"/>
      <c r="DW429" s="104"/>
      <c r="DX429" s="104"/>
      <c r="DY429" s="104"/>
      <c r="DZ429" s="104"/>
      <c r="EA429" s="104"/>
      <c r="EB429" s="104"/>
      <c r="EC429" s="104"/>
      <c r="ED429" s="104"/>
      <c r="EE429" s="104"/>
      <c r="EF429" s="104"/>
      <c r="EG429" s="104"/>
      <c r="EH429" s="104"/>
      <c r="EI429" s="104"/>
      <c r="EJ429" s="104"/>
      <c r="EK429" s="104"/>
      <c r="EL429" s="104"/>
      <c r="EM429" s="104"/>
      <c r="EN429" s="104"/>
      <c r="EO429" s="104"/>
      <c r="EP429" s="104"/>
      <c r="EQ429" s="104"/>
      <c r="ER429" s="104"/>
      <c r="ES429" s="104"/>
      <c r="ET429" s="104"/>
      <c r="EU429" s="104"/>
      <c r="EV429" s="104"/>
      <c r="EW429" s="104"/>
      <c r="EX429" s="104"/>
      <c r="EY429" s="104"/>
      <c r="EZ429" s="104"/>
      <c r="FA429" s="104"/>
      <c r="FB429" s="104"/>
      <c r="FC429" s="104"/>
      <c r="FD429" s="104"/>
      <c r="FE429" s="104"/>
      <c r="FF429" s="104"/>
      <c r="FG429" s="104"/>
      <c r="FH429" s="104"/>
      <c r="FI429" s="104"/>
      <c r="FJ429" s="104"/>
      <c r="FK429" s="104"/>
      <c r="FL429" s="104"/>
      <c r="FM429" s="104"/>
      <c r="FN429" s="104"/>
      <c r="FO429" s="104"/>
      <c r="FP429" s="104"/>
      <c r="FQ429" s="104"/>
      <c r="FR429" s="104"/>
      <c r="FS429" s="104"/>
      <c r="FT429" s="104"/>
      <c r="FU429" s="104"/>
      <c r="FV429" s="104"/>
      <c r="FW429" s="104"/>
      <c r="FX429" s="104"/>
      <c r="FY429" s="104"/>
      <c r="FZ429" s="104"/>
      <c r="GA429" s="104"/>
      <c r="GB429" s="104"/>
      <c r="GC429" s="104"/>
      <c r="GD429" s="104"/>
      <c r="GE429" s="104"/>
      <c r="GF429" s="104"/>
      <c r="GG429" s="104"/>
      <c r="GH429" s="104"/>
      <c r="GI429" s="104"/>
      <c r="GJ429" s="104"/>
      <c r="GK429" s="104"/>
      <c r="GL429" s="104"/>
      <c r="GM429" s="104"/>
      <c r="GN429" s="104"/>
      <c r="GO429" s="104"/>
      <c r="GP429" s="104"/>
      <c r="GQ429" s="104"/>
      <c r="GR429" s="104"/>
      <c r="GS429" s="104"/>
      <c r="GT429" s="104"/>
      <c r="GU429" s="104"/>
      <c r="GV429" s="104"/>
      <c r="GW429" s="104"/>
      <c r="GX429" s="104"/>
      <c r="GY429" s="104"/>
      <c r="GZ429" s="104"/>
      <c r="HA429" s="104"/>
      <c r="HB429" s="104"/>
      <c r="HC429" s="104"/>
      <c r="HD429" s="104"/>
      <c r="HE429" s="104"/>
      <c r="HF429" s="104"/>
      <c r="HG429" s="104"/>
      <c r="HH429" s="104"/>
      <c r="HI429" s="104"/>
      <c r="HJ429" s="104"/>
      <c r="HK429" s="104"/>
      <c r="HL429" s="104"/>
      <c r="HM429" s="104"/>
      <c r="HN429" s="104"/>
      <c r="HO429" s="104"/>
      <c r="HP429" s="104"/>
      <c r="HQ429" s="104"/>
      <c r="HR429" s="104"/>
      <c r="HS429" s="104"/>
      <c r="HT429" s="104"/>
      <c r="HU429" s="104"/>
      <c r="HV429" s="104"/>
      <c r="HW429" s="104"/>
      <c r="HX429" s="104"/>
      <c r="HY429" s="104"/>
      <c r="HZ429" s="104"/>
      <c r="IA429" s="104"/>
      <c r="IB429" s="104"/>
      <c r="IC429" s="104"/>
      <c r="ID429" s="104"/>
      <c r="IE429" s="104"/>
      <c r="IF429" s="104"/>
      <c r="IG429" s="104"/>
      <c r="IH429" s="104"/>
      <c r="II429" s="104"/>
      <c r="IJ429" s="104"/>
      <c r="IK429" s="104"/>
      <c r="IL429" s="104"/>
      <c r="IM429" s="104"/>
      <c r="IN429" s="104"/>
      <c r="IO429" s="104"/>
      <c r="IP429" s="104"/>
      <c r="IQ429" s="104"/>
      <c r="IR429" s="104"/>
      <c r="IS429" s="104"/>
      <c r="IT429" s="104"/>
      <c r="IU429" s="104"/>
      <c r="IV429" s="104"/>
      <c r="IW429" s="104"/>
      <c r="IX429" s="104"/>
      <c r="IY429" s="104"/>
      <c r="IZ429" s="104"/>
      <c r="JA429" s="104"/>
      <c r="JB429" s="104"/>
      <c r="JC429" s="104"/>
      <c r="JD429" s="104"/>
      <c r="JE429" s="104"/>
      <c r="JF429" s="104"/>
      <c r="JG429" s="104"/>
      <c r="JH429" s="104"/>
      <c r="JI429" s="104"/>
      <c r="JJ429" s="104"/>
      <c r="JK429" s="104"/>
      <c r="JL429" s="104"/>
      <c r="JM429" s="104"/>
      <c r="JN429" s="104"/>
      <c r="JO429" s="104"/>
      <c r="JP429" s="104"/>
      <c r="JQ429" s="104"/>
      <c r="JR429" s="104"/>
      <c r="JS429" s="104"/>
      <c r="JT429" s="104"/>
      <c r="JU429" s="104"/>
      <c r="JV429" s="104"/>
      <c r="JW429" s="104"/>
      <c r="JX429" s="104"/>
      <c r="JY429" s="104"/>
      <c r="JZ429" s="104"/>
      <c r="KA429" s="104"/>
      <c r="KB429" s="104"/>
      <c r="KC429" s="104"/>
      <c r="KD429" s="104"/>
      <c r="KE429" s="104"/>
      <c r="KF429" s="104"/>
      <c r="KG429" s="104"/>
      <c r="KH429" s="104"/>
      <c r="KI429" s="104"/>
      <c r="KJ429" s="104"/>
      <c r="KK429" s="104"/>
      <c r="KL429" s="104"/>
      <c r="KM429" s="104"/>
      <c r="KN429" s="104"/>
      <c r="KO429" s="104"/>
      <c r="KP429" s="104"/>
      <c r="KQ429" s="104"/>
      <c r="KR429" s="104"/>
      <c r="KS429" s="104"/>
      <c r="KT429" s="104"/>
      <c r="KU429" s="104"/>
      <c r="KV429" s="104"/>
      <c r="KW429" s="104"/>
      <c r="KX429" s="104"/>
      <c r="KY429" s="104"/>
      <c r="KZ429" s="104"/>
      <c r="LA429" s="104"/>
      <c r="LB429" s="104"/>
      <c r="LC429" s="104"/>
      <c r="LD429" s="104"/>
      <c r="LE429" s="104"/>
      <c r="LF429" s="104"/>
      <c r="LG429" s="104"/>
      <c r="LH429" s="104"/>
      <c r="LI429" s="104"/>
      <c r="LJ429" s="104"/>
      <c r="LK429" s="104"/>
      <c r="LL429" s="104"/>
      <c r="LM429" s="104"/>
      <c r="LN429" s="104"/>
      <c r="LO429" s="104"/>
      <c r="LP429" s="104"/>
      <c r="LQ429" s="104"/>
      <c r="LR429" s="104"/>
      <c r="LS429" s="104"/>
      <c r="LT429" s="104"/>
      <c r="LU429" s="104"/>
      <c r="LV429" s="104"/>
      <c r="LW429" s="104"/>
      <c r="LX429" s="104"/>
      <c r="LY429" s="104"/>
      <c r="LZ429" s="104"/>
      <c r="MA429" s="104"/>
      <c r="MB429" s="104"/>
      <c r="MC429" s="104"/>
      <c r="MD429" s="104"/>
      <c r="ME429" s="104"/>
      <c r="MF429" s="104"/>
      <c r="MG429" s="104"/>
      <c r="MH429" s="104"/>
      <c r="MI429" s="104"/>
      <c r="MJ429" s="104"/>
      <c r="MK429" s="104"/>
      <c r="ML429" s="104"/>
      <c r="MM429" s="104"/>
      <c r="MN429" s="104"/>
      <c r="MO429" s="104"/>
      <c r="MP429" s="104"/>
      <c r="MQ429" s="104"/>
      <c r="MR429" s="104"/>
      <c r="MS429" s="104"/>
      <c r="MT429" s="104"/>
      <c r="MU429" s="104"/>
      <c r="MV429" s="104"/>
      <c r="MW429" s="104"/>
      <c r="MX429" s="104"/>
      <c r="MY429" s="104"/>
      <c r="MZ429" s="104"/>
      <c r="NA429" s="104"/>
      <c r="NB429" s="104"/>
      <c r="NC429" s="104"/>
      <c r="ND429" s="104"/>
      <c r="NE429" s="104"/>
      <c r="NF429" s="104"/>
      <c r="NG429" s="104"/>
      <c r="NH429" s="104"/>
      <c r="NI429" s="104"/>
      <c r="NJ429" s="104"/>
      <c r="NK429" s="104"/>
      <c r="NL429" s="104"/>
      <c r="NM429" s="104"/>
      <c r="NN429" s="104"/>
      <c r="NO429" s="104"/>
      <c r="NP429" s="104"/>
      <c r="NQ429" s="104"/>
      <c r="NR429" s="104"/>
      <c r="NS429" s="104"/>
      <c r="NT429" s="104"/>
      <c r="NU429" s="104"/>
    </row>
    <row r="430" spans="1:385" s="172" customFormat="1" outlineLevel="1">
      <c r="A430" s="375"/>
      <c r="B430" s="231" t="s">
        <v>745</v>
      </c>
      <c r="C430" s="166" t="s">
        <v>275</v>
      </c>
      <c r="D430" s="159" t="s">
        <v>800</v>
      </c>
      <c r="E430" s="159" t="s">
        <v>276</v>
      </c>
      <c r="F430" s="160" t="s">
        <v>301</v>
      </c>
      <c r="G430" s="173"/>
      <c r="H430" s="173"/>
      <c r="I430" s="174"/>
      <c r="J430" s="174"/>
      <c r="K430" s="162" t="s">
        <v>57</v>
      </c>
      <c r="L430" s="159">
        <v>8</v>
      </c>
      <c r="M430" s="260"/>
      <c r="N430" s="260">
        <f t="shared" si="77"/>
        <v>0</v>
      </c>
      <c r="O430" s="260">
        <f t="shared" si="75"/>
        <v>0</v>
      </c>
      <c r="P430" s="260">
        <f t="shared" si="65"/>
        <v>0</v>
      </c>
      <c r="Q430" s="175"/>
      <c r="R430" s="175"/>
      <c r="S430" s="121"/>
      <c r="T430" s="104"/>
      <c r="U430" s="104"/>
      <c r="V430" s="104"/>
      <c r="W430" s="104"/>
      <c r="X430" s="104"/>
      <c r="Y430" s="104"/>
      <c r="Z430" s="104"/>
      <c r="AA430" s="104"/>
      <c r="AB430" s="104"/>
      <c r="AC430" s="104"/>
      <c r="AD430" s="104"/>
      <c r="AE430" s="104"/>
      <c r="AF430" s="104"/>
      <c r="AG430" s="104"/>
      <c r="AH430" s="104"/>
      <c r="AI430" s="104"/>
      <c r="AJ430" s="104"/>
      <c r="AK430" s="104"/>
      <c r="AL430" s="104"/>
      <c r="AM430" s="104"/>
      <c r="AN430" s="104"/>
      <c r="AO430" s="104"/>
      <c r="AP430" s="104"/>
      <c r="AQ430" s="104"/>
      <c r="AR430" s="104"/>
      <c r="AS430" s="104"/>
      <c r="AT430" s="104"/>
      <c r="AU430" s="104"/>
      <c r="AV430" s="104"/>
      <c r="AW430" s="104"/>
      <c r="AX430" s="104"/>
      <c r="AY430" s="104"/>
      <c r="AZ430" s="104"/>
      <c r="BA430" s="104"/>
      <c r="BB430" s="104"/>
      <c r="BC430" s="104"/>
      <c r="BD430" s="104"/>
      <c r="BE430" s="104"/>
      <c r="BF430" s="104"/>
      <c r="BG430" s="104"/>
      <c r="BH430" s="104"/>
      <c r="BI430" s="104"/>
      <c r="BJ430" s="104"/>
      <c r="BK430" s="104"/>
      <c r="BL430" s="104"/>
      <c r="BM430" s="104"/>
      <c r="BN430" s="104"/>
      <c r="BO430" s="104"/>
      <c r="BP430" s="104"/>
      <c r="BQ430" s="104"/>
      <c r="BR430" s="104"/>
      <c r="BS430" s="104"/>
      <c r="BT430" s="104"/>
      <c r="BU430" s="104"/>
      <c r="BV430" s="104"/>
      <c r="BW430" s="104"/>
      <c r="BX430" s="104"/>
      <c r="BY430" s="104"/>
      <c r="BZ430" s="104"/>
      <c r="CA430" s="104"/>
      <c r="CB430" s="104"/>
      <c r="CC430" s="104"/>
      <c r="CD430" s="104"/>
      <c r="CE430" s="104"/>
      <c r="CF430" s="104"/>
      <c r="CG430" s="104"/>
      <c r="CH430" s="104"/>
      <c r="CI430" s="104"/>
      <c r="CJ430" s="104"/>
      <c r="CK430" s="104"/>
      <c r="CL430" s="104"/>
      <c r="CM430" s="104"/>
      <c r="CN430" s="104"/>
      <c r="CO430" s="104"/>
      <c r="CP430" s="104"/>
      <c r="CQ430" s="104"/>
      <c r="CR430" s="104"/>
      <c r="CS430" s="104"/>
      <c r="CT430" s="104"/>
      <c r="CU430" s="104"/>
      <c r="CV430" s="104"/>
      <c r="CW430" s="104"/>
      <c r="CX430" s="104"/>
      <c r="CY430" s="104"/>
      <c r="CZ430" s="104"/>
      <c r="DA430" s="104"/>
      <c r="DB430" s="104"/>
      <c r="DC430" s="104"/>
      <c r="DD430" s="104"/>
      <c r="DE430" s="104"/>
      <c r="DF430" s="104"/>
      <c r="DG430" s="104"/>
      <c r="DH430" s="104"/>
      <c r="DI430" s="104"/>
      <c r="DJ430" s="104"/>
      <c r="DK430" s="104"/>
      <c r="DL430" s="104"/>
      <c r="DM430" s="104"/>
      <c r="DN430" s="104"/>
      <c r="DO430" s="104"/>
      <c r="DP430" s="104"/>
      <c r="DQ430" s="104"/>
      <c r="DR430" s="104"/>
      <c r="DS430" s="104"/>
      <c r="DT430" s="104"/>
      <c r="DU430" s="104"/>
      <c r="DV430" s="104"/>
      <c r="DW430" s="104"/>
      <c r="DX430" s="104"/>
      <c r="DY430" s="104"/>
      <c r="DZ430" s="104"/>
      <c r="EA430" s="104"/>
      <c r="EB430" s="104"/>
      <c r="EC430" s="104"/>
      <c r="ED430" s="104"/>
      <c r="EE430" s="104"/>
      <c r="EF430" s="104"/>
      <c r="EG430" s="104"/>
      <c r="EH430" s="104"/>
      <c r="EI430" s="104"/>
      <c r="EJ430" s="104"/>
      <c r="EK430" s="104"/>
      <c r="EL430" s="104"/>
      <c r="EM430" s="104"/>
      <c r="EN430" s="104"/>
      <c r="EO430" s="104"/>
      <c r="EP430" s="104"/>
      <c r="EQ430" s="104"/>
      <c r="ER430" s="104"/>
      <c r="ES430" s="104"/>
      <c r="ET430" s="104"/>
      <c r="EU430" s="104"/>
      <c r="EV430" s="104"/>
      <c r="EW430" s="104"/>
      <c r="EX430" s="104"/>
      <c r="EY430" s="104"/>
      <c r="EZ430" s="104"/>
      <c r="FA430" s="104"/>
      <c r="FB430" s="104"/>
      <c r="FC430" s="104"/>
      <c r="FD430" s="104"/>
      <c r="FE430" s="104"/>
      <c r="FF430" s="104"/>
      <c r="FG430" s="104"/>
      <c r="FH430" s="104"/>
      <c r="FI430" s="104"/>
      <c r="FJ430" s="104"/>
      <c r="FK430" s="104"/>
      <c r="FL430" s="104"/>
      <c r="FM430" s="104"/>
      <c r="FN430" s="104"/>
      <c r="FO430" s="104"/>
      <c r="FP430" s="104"/>
      <c r="FQ430" s="104"/>
      <c r="FR430" s="104"/>
      <c r="FS430" s="104"/>
      <c r="FT430" s="104"/>
      <c r="FU430" s="104"/>
      <c r="FV430" s="104"/>
      <c r="FW430" s="104"/>
      <c r="FX430" s="104"/>
      <c r="FY430" s="104"/>
      <c r="FZ430" s="104"/>
      <c r="GA430" s="104"/>
      <c r="GB430" s="104"/>
      <c r="GC430" s="104"/>
      <c r="GD430" s="104"/>
      <c r="GE430" s="104"/>
      <c r="GF430" s="104"/>
      <c r="GG430" s="104"/>
      <c r="GH430" s="104"/>
      <c r="GI430" s="104"/>
      <c r="GJ430" s="104"/>
      <c r="GK430" s="104"/>
      <c r="GL430" s="104"/>
      <c r="GM430" s="104"/>
      <c r="GN430" s="104"/>
      <c r="GO430" s="104"/>
      <c r="GP430" s="104"/>
      <c r="GQ430" s="104"/>
      <c r="GR430" s="104"/>
      <c r="GS430" s="104"/>
      <c r="GT430" s="104"/>
      <c r="GU430" s="104"/>
      <c r="GV430" s="104"/>
      <c r="GW430" s="104"/>
      <c r="GX430" s="104"/>
      <c r="GY430" s="104"/>
      <c r="GZ430" s="104"/>
      <c r="HA430" s="104"/>
      <c r="HB430" s="104"/>
      <c r="HC430" s="104"/>
      <c r="HD430" s="104"/>
      <c r="HE430" s="104"/>
      <c r="HF430" s="104"/>
      <c r="HG430" s="104"/>
      <c r="HH430" s="104"/>
      <c r="HI430" s="104"/>
      <c r="HJ430" s="104"/>
      <c r="HK430" s="104"/>
      <c r="HL430" s="104"/>
      <c r="HM430" s="104"/>
      <c r="HN430" s="104"/>
      <c r="HO430" s="104"/>
      <c r="HP430" s="104"/>
      <c r="HQ430" s="104"/>
      <c r="HR430" s="104"/>
      <c r="HS430" s="104"/>
      <c r="HT430" s="104"/>
      <c r="HU430" s="104"/>
      <c r="HV430" s="104"/>
      <c r="HW430" s="104"/>
      <c r="HX430" s="104"/>
      <c r="HY430" s="104"/>
      <c r="HZ430" s="104"/>
      <c r="IA430" s="104"/>
      <c r="IB430" s="104"/>
      <c r="IC430" s="104"/>
      <c r="ID430" s="104"/>
      <c r="IE430" s="104"/>
      <c r="IF430" s="104"/>
      <c r="IG430" s="104"/>
      <c r="IH430" s="104"/>
      <c r="II430" s="104"/>
      <c r="IJ430" s="104"/>
      <c r="IK430" s="104"/>
      <c r="IL430" s="104"/>
      <c r="IM430" s="104"/>
      <c r="IN430" s="104"/>
      <c r="IO430" s="104"/>
      <c r="IP430" s="104"/>
      <c r="IQ430" s="104"/>
      <c r="IR430" s="104"/>
      <c r="IS430" s="104"/>
      <c r="IT430" s="104"/>
      <c r="IU430" s="104"/>
      <c r="IV430" s="104"/>
      <c r="IW430" s="104"/>
      <c r="IX430" s="104"/>
      <c r="IY430" s="104"/>
      <c r="IZ430" s="104"/>
      <c r="JA430" s="104"/>
      <c r="JB430" s="104"/>
      <c r="JC430" s="104"/>
      <c r="JD430" s="104"/>
      <c r="JE430" s="104"/>
      <c r="JF430" s="104"/>
      <c r="JG430" s="104"/>
      <c r="JH430" s="104"/>
      <c r="JI430" s="104"/>
      <c r="JJ430" s="104"/>
      <c r="JK430" s="104"/>
      <c r="JL430" s="104"/>
      <c r="JM430" s="104"/>
      <c r="JN430" s="104"/>
      <c r="JO430" s="104"/>
      <c r="JP430" s="104"/>
      <c r="JQ430" s="104"/>
      <c r="JR430" s="104"/>
      <c r="JS430" s="104"/>
      <c r="JT430" s="104"/>
      <c r="JU430" s="104"/>
      <c r="JV430" s="104"/>
      <c r="JW430" s="104"/>
      <c r="JX430" s="104"/>
      <c r="JY430" s="104"/>
      <c r="JZ430" s="104"/>
      <c r="KA430" s="104"/>
      <c r="KB430" s="104"/>
      <c r="KC430" s="104"/>
      <c r="KD430" s="104"/>
      <c r="KE430" s="104"/>
      <c r="KF430" s="104"/>
      <c r="KG430" s="104"/>
      <c r="KH430" s="104"/>
      <c r="KI430" s="104"/>
      <c r="KJ430" s="104"/>
      <c r="KK430" s="104"/>
      <c r="KL430" s="104"/>
      <c r="KM430" s="104"/>
      <c r="KN430" s="104"/>
      <c r="KO430" s="104"/>
      <c r="KP430" s="104"/>
      <c r="KQ430" s="104"/>
      <c r="KR430" s="104"/>
      <c r="KS430" s="104"/>
      <c r="KT430" s="104"/>
      <c r="KU430" s="104"/>
      <c r="KV430" s="104"/>
      <c r="KW430" s="104"/>
      <c r="KX430" s="104"/>
      <c r="KY430" s="104"/>
      <c r="KZ430" s="104"/>
      <c r="LA430" s="104"/>
      <c r="LB430" s="104"/>
      <c r="LC430" s="104"/>
      <c r="LD430" s="104"/>
      <c r="LE430" s="104"/>
      <c r="LF430" s="104"/>
      <c r="LG430" s="104"/>
      <c r="LH430" s="104"/>
      <c r="LI430" s="104"/>
      <c r="LJ430" s="104"/>
      <c r="LK430" s="104"/>
      <c r="LL430" s="104"/>
      <c r="LM430" s="104"/>
      <c r="LN430" s="104"/>
      <c r="LO430" s="104"/>
      <c r="LP430" s="104"/>
      <c r="LQ430" s="104"/>
      <c r="LR430" s="104"/>
      <c r="LS430" s="104"/>
      <c r="LT430" s="104"/>
      <c r="LU430" s="104"/>
      <c r="LV430" s="104"/>
      <c r="LW430" s="104"/>
      <c r="LX430" s="104"/>
      <c r="LY430" s="104"/>
      <c r="LZ430" s="104"/>
      <c r="MA430" s="104"/>
      <c r="MB430" s="104"/>
      <c r="MC430" s="104"/>
      <c r="MD430" s="104"/>
      <c r="ME430" s="104"/>
      <c r="MF430" s="104"/>
      <c r="MG430" s="104"/>
      <c r="MH430" s="104"/>
      <c r="MI430" s="104"/>
      <c r="MJ430" s="104"/>
      <c r="MK430" s="104"/>
      <c r="ML430" s="104"/>
      <c r="MM430" s="104"/>
      <c r="MN430" s="104"/>
      <c r="MO430" s="104"/>
      <c r="MP430" s="104"/>
      <c r="MQ430" s="104"/>
      <c r="MR430" s="104"/>
      <c r="MS430" s="104"/>
      <c r="MT430" s="104"/>
      <c r="MU430" s="104"/>
      <c r="MV430" s="104"/>
      <c r="MW430" s="104"/>
      <c r="MX430" s="104"/>
      <c r="MY430" s="104"/>
      <c r="MZ430" s="104"/>
      <c r="NA430" s="104"/>
      <c r="NB430" s="104"/>
      <c r="NC430" s="104"/>
      <c r="ND430" s="104"/>
      <c r="NE430" s="104"/>
      <c r="NF430" s="104"/>
      <c r="NG430" s="104"/>
      <c r="NH430" s="104"/>
      <c r="NI430" s="104"/>
      <c r="NJ430" s="104"/>
      <c r="NK430" s="104"/>
      <c r="NL430" s="104"/>
      <c r="NM430" s="104"/>
      <c r="NN430" s="104"/>
      <c r="NO430" s="104"/>
      <c r="NP430" s="104"/>
      <c r="NQ430" s="104"/>
      <c r="NR430" s="104"/>
      <c r="NS430" s="104"/>
      <c r="NT430" s="104"/>
      <c r="NU430" s="104"/>
    </row>
    <row r="431" spans="1:385" s="172" customFormat="1" ht="26" outlineLevel="1">
      <c r="A431" s="375"/>
      <c r="B431" s="231" t="s">
        <v>746</v>
      </c>
      <c r="C431" s="166" t="s">
        <v>279</v>
      </c>
      <c r="D431" s="159" t="s">
        <v>800</v>
      </c>
      <c r="E431" s="159" t="s">
        <v>280</v>
      </c>
      <c r="F431" s="160" t="s">
        <v>301</v>
      </c>
      <c r="G431" s="173"/>
      <c r="H431" s="173"/>
      <c r="I431" s="174"/>
      <c r="J431" s="174"/>
      <c r="K431" s="162" t="s">
        <v>57</v>
      </c>
      <c r="L431" s="159">
        <v>24</v>
      </c>
      <c r="M431" s="260"/>
      <c r="N431" s="260">
        <f t="shared" si="77"/>
        <v>0</v>
      </c>
      <c r="O431" s="260">
        <f t="shared" si="75"/>
        <v>0</v>
      </c>
      <c r="P431" s="260">
        <f t="shared" si="65"/>
        <v>0</v>
      </c>
      <c r="Q431" s="175"/>
      <c r="R431" s="175"/>
      <c r="S431" s="121"/>
      <c r="T431" s="104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104"/>
      <c r="AH431" s="104"/>
      <c r="AI431" s="104"/>
      <c r="AJ431" s="104"/>
      <c r="AK431" s="104"/>
      <c r="AL431" s="104"/>
      <c r="AM431" s="104"/>
      <c r="AN431" s="104"/>
      <c r="AO431" s="104"/>
      <c r="AP431" s="104"/>
      <c r="AQ431" s="104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/>
      <c r="BJ431" s="104"/>
      <c r="BK431" s="104"/>
      <c r="BL431" s="104"/>
      <c r="BM431" s="104"/>
      <c r="BN431" s="104"/>
      <c r="BO431" s="104"/>
      <c r="BP431" s="104"/>
      <c r="BQ431" s="104"/>
      <c r="BR431" s="104"/>
      <c r="BS431" s="104"/>
      <c r="BT431" s="104"/>
      <c r="BU431" s="104"/>
      <c r="BV431" s="104"/>
      <c r="BW431" s="104"/>
      <c r="BX431" s="104"/>
      <c r="BY431" s="104"/>
      <c r="BZ431" s="104"/>
      <c r="CA431" s="104"/>
      <c r="CB431" s="104"/>
      <c r="CC431" s="104"/>
      <c r="CD431" s="104"/>
      <c r="CE431" s="104"/>
      <c r="CF431" s="104"/>
      <c r="CG431" s="104"/>
      <c r="CH431" s="104"/>
      <c r="CI431" s="104"/>
      <c r="CJ431" s="104"/>
      <c r="CK431" s="104"/>
      <c r="CL431" s="104"/>
      <c r="CM431" s="104"/>
      <c r="CN431" s="104"/>
      <c r="CO431" s="104"/>
      <c r="CP431" s="104"/>
      <c r="CQ431" s="104"/>
      <c r="CR431" s="104"/>
      <c r="CS431" s="104"/>
      <c r="CT431" s="104"/>
      <c r="CU431" s="104"/>
      <c r="CV431" s="104"/>
      <c r="CW431" s="104"/>
      <c r="CX431" s="104"/>
      <c r="CY431" s="104"/>
      <c r="CZ431" s="104"/>
      <c r="DA431" s="104"/>
      <c r="DB431" s="104"/>
      <c r="DC431" s="104"/>
      <c r="DD431" s="104"/>
      <c r="DE431" s="104"/>
      <c r="DF431" s="104"/>
      <c r="DG431" s="104"/>
      <c r="DH431" s="104"/>
      <c r="DI431" s="104"/>
      <c r="DJ431" s="104"/>
      <c r="DK431" s="104"/>
      <c r="DL431" s="104"/>
      <c r="DM431" s="104"/>
      <c r="DN431" s="104"/>
      <c r="DO431" s="104"/>
      <c r="DP431" s="104"/>
      <c r="DQ431" s="104"/>
      <c r="DR431" s="104"/>
      <c r="DS431" s="104"/>
      <c r="DT431" s="104"/>
      <c r="DU431" s="104"/>
      <c r="DV431" s="104"/>
      <c r="DW431" s="104"/>
      <c r="DX431" s="104"/>
      <c r="DY431" s="104"/>
      <c r="DZ431" s="104"/>
      <c r="EA431" s="104"/>
      <c r="EB431" s="104"/>
      <c r="EC431" s="104"/>
      <c r="ED431" s="104"/>
      <c r="EE431" s="104"/>
      <c r="EF431" s="104"/>
      <c r="EG431" s="104"/>
      <c r="EH431" s="104"/>
      <c r="EI431" s="104"/>
      <c r="EJ431" s="104"/>
      <c r="EK431" s="104"/>
      <c r="EL431" s="104"/>
      <c r="EM431" s="104"/>
      <c r="EN431" s="104"/>
      <c r="EO431" s="104"/>
      <c r="EP431" s="104"/>
      <c r="EQ431" s="104"/>
      <c r="ER431" s="104"/>
      <c r="ES431" s="104"/>
      <c r="ET431" s="104"/>
      <c r="EU431" s="104"/>
      <c r="EV431" s="104"/>
      <c r="EW431" s="104"/>
      <c r="EX431" s="104"/>
      <c r="EY431" s="104"/>
      <c r="EZ431" s="104"/>
      <c r="FA431" s="104"/>
      <c r="FB431" s="104"/>
      <c r="FC431" s="104"/>
      <c r="FD431" s="104"/>
      <c r="FE431" s="104"/>
      <c r="FF431" s="104"/>
      <c r="FG431" s="104"/>
      <c r="FH431" s="104"/>
      <c r="FI431" s="104"/>
      <c r="FJ431" s="104"/>
      <c r="FK431" s="104"/>
      <c r="FL431" s="104"/>
      <c r="FM431" s="104"/>
      <c r="FN431" s="104"/>
      <c r="FO431" s="104"/>
      <c r="FP431" s="104"/>
      <c r="FQ431" s="104"/>
      <c r="FR431" s="104"/>
      <c r="FS431" s="104"/>
      <c r="FT431" s="104"/>
      <c r="FU431" s="104"/>
      <c r="FV431" s="104"/>
      <c r="FW431" s="104"/>
      <c r="FX431" s="104"/>
      <c r="FY431" s="104"/>
      <c r="FZ431" s="104"/>
      <c r="GA431" s="104"/>
      <c r="GB431" s="104"/>
      <c r="GC431" s="104"/>
      <c r="GD431" s="104"/>
      <c r="GE431" s="104"/>
      <c r="GF431" s="104"/>
      <c r="GG431" s="104"/>
      <c r="GH431" s="104"/>
      <c r="GI431" s="104"/>
      <c r="GJ431" s="104"/>
      <c r="GK431" s="104"/>
      <c r="GL431" s="104"/>
      <c r="GM431" s="104"/>
      <c r="GN431" s="104"/>
      <c r="GO431" s="104"/>
      <c r="GP431" s="104"/>
      <c r="GQ431" s="104"/>
      <c r="GR431" s="104"/>
      <c r="GS431" s="104"/>
      <c r="GT431" s="104"/>
      <c r="GU431" s="104"/>
      <c r="GV431" s="104"/>
      <c r="GW431" s="104"/>
      <c r="GX431" s="104"/>
      <c r="GY431" s="104"/>
      <c r="GZ431" s="104"/>
      <c r="HA431" s="104"/>
      <c r="HB431" s="104"/>
      <c r="HC431" s="104"/>
      <c r="HD431" s="104"/>
      <c r="HE431" s="104"/>
      <c r="HF431" s="104"/>
      <c r="HG431" s="104"/>
      <c r="HH431" s="104"/>
      <c r="HI431" s="104"/>
      <c r="HJ431" s="104"/>
      <c r="HK431" s="104"/>
      <c r="HL431" s="104"/>
      <c r="HM431" s="104"/>
      <c r="HN431" s="104"/>
      <c r="HO431" s="104"/>
      <c r="HP431" s="104"/>
      <c r="HQ431" s="104"/>
      <c r="HR431" s="104"/>
      <c r="HS431" s="104"/>
      <c r="HT431" s="104"/>
      <c r="HU431" s="104"/>
      <c r="HV431" s="104"/>
      <c r="HW431" s="104"/>
      <c r="HX431" s="104"/>
      <c r="HY431" s="104"/>
      <c r="HZ431" s="104"/>
      <c r="IA431" s="104"/>
      <c r="IB431" s="104"/>
      <c r="IC431" s="104"/>
      <c r="ID431" s="104"/>
      <c r="IE431" s="104"/>
      <c r="IF431" s="104"/>
      <c r="IG431" s="104"/>
      <c r="IH431" s="104"/>
      <c r="II431" s="104"/>
      <c r="IJ431" s="104"/>
      <c r="IK431" s="104"/>
      <c r="IL431" s="104"/>
      <c r="IM431" s="104"/>
      <c r="IN431" s="104"/>
      <c r="IO431" s="104"/>
      <c r="IP431" s="104"/>
      <c r="IQ431" s="104"/>
      <c r="IR431" s="104"/>
      <c r="IS431" s="104"/>
      <c r="IT431" s="104"/>
      <c r="IU431" s="104"/>
      <c r="IV431" s="104"/>
      <c r="IW431" s="104"/>
      <c r="IX431" s="104"/>
      <c r="IY431" s="104"/>
      <c r="IZ431" s="104"/>
      <c r="JA431" s="104"/>
      <c r="JB431" s="104"/>
      <c r="JC431" s="104"/>
      <c r="JD431" s="104"/>
      <c r="JE431" s="104"/>
      <c r="JF431" s="104"/>
      <c r="JG431" s="104"/>
      <c r="JH431" s="104"/>
      <c r="JI431" s="104"/>
      <c r="JJ431" s="104"/>
      <c r="JK431" s="104"/>
      <c r="JL431" s="104"/>
      <c r="JM431" s="104"/>
      <c r="JN431" s="104"/>
      <c r="JO431" s="104"/>
      <c r="JP431" s="104"/>
      <c r="JQ431" s="104"/>
      <c r="JR431" s="104"/>
      <c r="JS431" s="104"/>
      <c r="JT431" s="104"/>
      <c r="JU431" s="104"/>
      <c r="JV431" s="104"/>
      <c r="JW431" s="104"/>
      <c r="JX431" s="104"/>
      <c r="JY431" s="104"/>
      <c r="JZ431" s="104"/>
      <c r="KA431" s="104"/>
      <c r="KB431" s="104"/>
      <c r="KC431" s="104"/>
      <c r="KD431" s="104"/>
      <c r="KE431" s="104"/>
      <c r="KF431" s="104"/>
      <c r="KG431" s="104"/>
      <c r="KH431" s="104"/>
      <c r="KI431" s="104"/>
      <c r="KJ431" s="104"/>
      <c r="KK431" s="104"/>
      <c r="KL431" s="104"/>
      <c r="KM431" s="104"/>
      <c r="KN431" s="104"/>
      <c r="KO431" s="104"/>
      <c r="KP431" s="104"/>
      <c r="KQ431" s="104"/>
      <c r="KR431" s="104"/>
      <c r="KS431" s="104"/>
      <c r="KT431" s="104"/>
      <c r="KU431" s="104"/>
      <c r="KV431" s="104"/>
      <c r="KW431" s="104"/>
      <c r="KX431" s="104"/>
      <c r="KY431" s="104"/>
      <c r="KZ431" s="104"/>
      <c r="LA431" s="104"/>
      <c r="LB431" s="104"/>
      <c r="LC431" s="104"/>
      <c r="LD431" s="104"/>
      <c r="LE431" s="104"/>
      <c r="LF431" s="104"/>
      <c r="LG431" s="104"/>
      <c r="LH431" s="104"/>
      <c r="LI431" s="104"/>
      <c r="LJ431" s="104"/>
      <c r="LK431" s="104"/>
      <c r="LL431" s="104"/>
      <c r="LM431" s="104"/>
      <c r="LN431" s="104"/>
      <c r="LO431" s="104"/>
      <c r="LP431" s="104"/>
      <c r="LQ431" s="104"/>
      <c r="LR431" s="104"/>
      <c r="LS431" s="104"/>
      <c r="LT431" s="104"/>
      <c r="LU431" s="104"/>
      <c r="LV431" s="104"/>
      <c r="LW431" s="104"/>
      <c r="LX431" s="104"/>
      <c r="LY431" s="104"/>
      <c r="LZ431" s="104"/>
      <c r="MA431" s="104"/>
      <c r="MB431" s="104"/>
      <c r="MC431" s="104"/>
      <c r="MD431" s="104"/>
      <c r="ME431" s="104"/>
      <c r="MF431" s="104"/>
      <c r="MG431" s="104"/>
      <c r="MH431" s="104"/>
      <c r="MI431" s="104"/>
      <c r="MJ431" s="104"/>
      <c r="MK431" s="104"/>
      <c r="ML431" s="104"/>
      <c r="MM431" s="104"/>
      <c r="MN431" s="104"/>
      <c r="MO431" s="104"/>
      <c r="MP431" s="104"/>
      <c r="MQ431" s="104"/>
      <c r="MR431" s="104"/>
      <c r="MS431" s="104"/>
      <c r="MT431" s="104"/>
      <c r="MU431" s="104"/>
      <c r="MV431" s="104"/>
      <c r="MW431" s="104"/>
      <c r="MX431" s="104"/>
      <c r="MY431" s="104"/>
      <c r="MZ431" s="104"/>
      <c r="NA431" s="104"/>
      <c r="NB431" s="104"/>
      <c r="NC431" s="104"/>
      <c r="ND431" s="104"/>
      <c r="NE431" s="104"/>
      <c r="NF431" s="104"/>
      <c r="NG431" s="104"/>
      <c r="NH431" s="104"/>
      <c r="NI431" s="104"/>
      <c r="NJ431" s="104"/>
      <c r="NK431" s="104"/>
      <c r="NL431" s="104"/>
      <c r="NM431" s="104"/>
      <c r="NN431" s="104"/>
      <c r="NO431" s="104"/>
      <c r="NP431" s="104"/>
      <c r="NQ431" s="104"/>
      <c r="NR431" s="104"/>
      <c r="NS431" s="104"/>
      <c r="NT431" s="104"/>
      <c r="NU431" s="104"/>
    </row>
    <row r="432" spans="1:385" s="172" customFormat="1" outlineLevel="1">
      <c r="A432" s="375"/>
      <c r="B432" s="231" t="s">
        <v>747</v>
      </c>
      <c r="C432" s="166" t="s">
        <v>281</v>
      </c>
      <c r="D432" s="159" t="s">
        <v>800</v>
      </c>
      <c r="E432" s="159" t="s">
        <v>284</v>
      </c>
      <c r="F432" s="160" t="s">
        <v>302</v>
      </c>
      <c r="G432" s="173"/>
      <c r="H432" s="173"/>
      <c r="I432" s="174"/>
      <c r="J432" s="174"/>
      <c r="K432" s="162" t="s">
        <v>84</v>
      </c>
      <c r="L432" s="159" t="s">
        <v>177</v>
      </c>
      <c r="M432" s="260"/>
      <c r="N432" s="260">
        <f t="shared" si="77"/>
        <v>0</v>
      </c>
      <c r="O432" s="260">
        <f t="shared" si="75"/>
        <v>0</v>
      </c>
      <c r="P432" s="260">
        <f t="shared" si="65"/>
        <v>0</v>
      </c>
      <c r="Q432" s="175"/>
      <c r="R432" s="175"/>
      <c r="S432" s="121"/>
      <c r="T432" s="104"/>
      <c r="U432" s="104"/>
      <c r="V432" s="104"/>
      <c r="W432" s="104"/>
      <c r="X432" s="104"/>
      <c r="Y432" s="104"/>
      <c r="Z432" s="104"/>
      <c r="AA432" s="104"/>
      <c r="AB432" s="104"/>
      <c r="AC432" s="104"/>
      <c r="AD432" s="104"/>
      <c r="AE432" s="104"/>
      <c r="AF432" s="104"/>
      <c r="AG432" s="104"/>
      <c r="AH432" s="104"/>
      <c r="AI432" s="104"/>
      <c r="AJ432" s="104"/>
      <c r="AK432" s="104"/>
      <c r="AL432" s="104"/>
      <c r="AM432" s="104"/>
      <c r="AN432" s="104"/>
      <c r="AO432" s="104"/>
      <c r="AP432" s="104"/>
      <c r="AQ432" s="104"/>
      <c r="AR432" s="104"/>
      <c r="AS432" s="104"/>
      <c r="AT432" s="104"/>
      <c r="AU432" s="104"/>
      <c r="AV432" s="104"/>
      <c r="AW432" s="104"/>
      <c r="AX432" s="104"/>
      <c r="AY432" s="104"/>
      <c r="AZ432" s="104"/>
      <c r="BA432" s="104"/>
      <c r="BB432" s="104"/>
      <c r="BC432" s="104"/>
      <c r="BD432" s="104"/>
      <c r="BE432" s="104"/>
      <c r="BF432" s="104"/>
      <c r="BG432" s="104"/>
      <c r="BH432" s="104"/>
      <c r="BI432" s="104"/>
      <c r="BJ432" s="104"/>
      <c r="BK432" s="104"/>
      <c r="BL432" s="104"/>
      <c r="BM432" s="104"/>
      <c r="BN432" s="104"/>
      <c r="BO432" s="104"/>
      <c r="BP432" s="104"/>
      <c r="BQ432" s="104"/>
      <c r="BR432" s="104"/>
      <c r="BS432" s="104"/>
      <c r="BT432" s="104"/>
      <c r="BU432" s="104"/>
      <c r="BV432" s="104"/>
      <c r="BW432" s="104"/>
      <c r="BX432" s="104"/>
      <c r="BY432" s="104"/>
      <c r="BZ432" s="104"/>
      <c r="CA432" s="104"/>
      <c r="CB432" s="104"/>
      <c r="CC432" s="104"/>
      <c r="CD432" s="104"/>
      <c r="CE432" s="104"/>
      <c r="CF432" s="104"/>
      <c r="CG432" s="104"/>
      <c r="CH432" s="104"/>
      <c r="CI432" s="104"/>
      <c r="CJ432" s="104"/>
      <c r="CK432" s="104"/>
      <c r="CL432" s="104"/>
      <c r="CM432" s="104"/>
      <c r="CN432" s="104"/>
      <c r="CO432" s="104"/>
      <c r="CP432" s="104"/>
      <c r="CQ432" s="104"/>
      <c r="CR432" s="104"/>
      <c r="CS432" s="104"/>
      <c r="CT432" s="104"/>
      <c r="CU432" s="104"/>
      <c r="CV432" s="104"/>
      <c r="CW432" s="104"/>
      <c r="CX432" s="104"/>
      <c r="CY432" s="104"/>
      <c r="CZ432" s="104"/>
      <c r="DA432" s="104"/>
      <c r="DB432" s="104"/>
      <c r="DC432" s="104"/>
      <c r="DD432" s="104"/>
      <c r="DE432" s="104"/>
      <c r="DF432" s="104"/>
      <c r="DG432" s="104"/>
      <c r="DH432" s="104"/>
      <c r="DI432" s="104"/>
      <c r="DJ432" s="104"/>
      <c r="DK432" s="104"/>
      <c r="DL432" s="104"/>
      <c r="DM432" s="104"/>
      <c r="DN432" s="104"/>
      <c r="DO432" s="104"/>
      <c r="DP432" s="104"/>
      <c r="DQ432" s="104"/>
      <c r="DR432" s="104"/>
      <c r="DS432" s="104"/>
      <c r="DT432" s="104"/>
      <c r="DU432" s="104"/>
      <c r="DV432" s="104"/>
      <c r="DW432" s="104"/>
      <c r="DX432" s="104"/>
      <c r="DY432" s="104"/>
      <c r="DZ432" s="104"/>
      <c r="EA432" s="104"/>
      <c r="EB432" s="104"/>
      <c r="EC432" s="104"/>
      <c r="ED432" s="104"/>
      <c r="EE432" s="104"/>
      <c r="EF432" s="104"/>
      <c r="EG432" s="104"/>
      <c r="EH432" s="104"/>
      <c r="EI432" s="104"/>
      <c r="EJ432" s="104"/>
      <c r="EK432" s="104"/>
      <c r="EL432" s="104"/>
      <c r="EM432" s="104"/>
      <c r="EN432" s="104"/>
      <c r="EO432" s="104"/>
      <c r="EP432" s="104"/>
      <c r="EQ432" s="104"/>
      <c r="ER432" s="104"/>
      <c r="ES432" s="104"/>
      <c r="ET432" s="104"/>
      <c r="EU432" s="104"/>
      <c r="EV432" s="104"/>
      <c r="EW432" s="104"/>
      <c r="EX432" s="104"/>
      <c r="EY432" s="104"/>
      <c r="EZ432" s="104"/>
      <c r="FA432" s="104"/>
      <c r="FB432" s="104"/>
      <c r="FC432" s="104"/>
      <c r="FD432" s="104"/>
      <c r="FE432" s="104"/>
      <c r="FF432" s="104"/>
      <c r="FG432" s="104"/>
      <c r="FH432" s="104"/>
      <c r="FI432" s="104"/>
      <c r="FJ432" s="104"/>
      <c r="FK432" s="104"/>
      <c r="FL432" s="104"/>
      <c r="FM432" s="104"/>
      <c r="FN432" s="104"/>
      <c r="FO432" s="104"/>
      <c r="FP432" s="104"/>
      <c r="FQ432" s="104"/>
      <c r="FR432" s="104"/>
      <c r="FS432" s="104"/>
      <c r="FT432" s="104"/>
      <c r="FU432" s="104"/>
      <c r="FV432" s="104"/>
      <c r="FW432" s="104"/>
      <c r="FX432" s="104"/>
      <c r="FY432" s="104"/>
      <c r="FZ432" s="104"/>
      <c r="GA432" s="104"/>
      <c r="GB432" s="104"/>
      <c r="GC432" s="104"/>
      <c r="GD432" s="104"/>
      <c r="GE432" s="104"/>
      <c r="GF432" s="104"/>
      <c r="GG432" s="104"/>
      <c r="GH432" s="104"/>
      <c r="GI432" s="104"/>
      <c r="GJ432" s="104"/>
      <c r="GK432" s="104"/>
      <c r="GL432" s="104"/>
      <c r="GM432" s="104"/>
      <c r="GN432" s="104"/>
      <c r="GO432" s="104"/>
      <c r="GP432" s="104"/>
      <c r="GQ432" s="104"/>
      <c r="GR432" s="104"/>
      <c r="GS432" s="104"/>
      <c r="GT432" s="104"/>
      <c r="GU432" s="104"/>
      <c r="GV432" s="104"/>
      <c r="GW432" s="104"/>
      <c r="GX432" s="104"/>
      <c r="GY432" s="104"/>
      <c r="GZ432" s="104"/>
      <c r="HA432" s="104"/>
      <c r="HB432" s="104"/>
      <c r="HC432" s="104"/>
      <c r="HD432" s="104"/>
      <c r="HE432" s="104"/>
      <c r="HF432" s="104"/>
      <c r="HG432" s="104"/>
      <c r="HH432" s="104"/>
      <c r="HI432" s="104"/>
      <c r="HJ432" s="104"/>
      <c r="HK432" s="104"/>
      <c r="HL432" s="104"/>
      <c r="HM432" s="104"/>
      <c r="HN432" s="104"/>
      <c r="HO432" s="104"/>
      <c r="HP432" s="104"/>
      <c r="HQ432" s="104"/>
      <c r="HR432" s="104"/>
      <c r="HS432" s="104"/>
      <c r="HT432" s="104"/>
      <c r="HU432" s="104"/>
      <c r="HV432" s="104"/>
      <c r="HW432" s="104"/>
      <c r="HX432" s="104"/>
      <c r="HY432" s="104"/>
      <c r="HZ432" s="104"/>
      <c r="IA432" s="104"/>
      <c r="IB432" s="104"/>
      <c r="IC432" s="104"/>
      <c r="ID432" s="104"/>
      <c r="IE432" s="104"/>
      <c r="IF432" s="104"/>
      <c r="IG432" s="104"/>
      <c r="IH432" s="104"/>
      <c r="II432" s="104"/>
      <c r="IJ432" s="104"/>
      <c r="IK432" s="104"/>
      <c r="IL432" s="104"/>
      <c r="IM432" s="104"/>
      <c r="IN432" s="104"/>
      <c r="IO432" s="104"/>
      <c r="IP432" s="104"/>
      <c r="IQ432" s="104"/>
      <c r="IR432" s="104"/>
      <c r="IS432" s="104"/>
      <c r="IT432" s="104"/>
      <c r="IU432" s="104"/>
      <c r="IV432" s="104"/>
      <c r="IW432" s="104"/>
      <c r="IX432" s="104"/>
      <c r="IY432" s="104"/>
      <c r="IZ432" s="104"/>
      <c r="JA432" s="104"/>
      <c r="JB432" s="104"/>
      <c r="JC432" s="104"/>
      <c r="JD432" s="104"/>
      <c r="JE432" s="104"/>
      <c r="JF432" s="104"/>
      <c r="JG432" s="104"/>
      <c r="JH432" s="104"/>
      <c r="JI432" s="104"/>
      <c r="JJ432" s="104"/>
      <c r="JK432" s="104"/>
      <c r="JL432" s="104"/>
      <c r="JM432" s="104"/>
      <c r="JN432" s="104"/>
      <c r="JO432" s="104"/>
      <c r="JP432" s="104"/>
      <c r="JQ432" s="104"/>
      <c r="JR432" s="104"/>
      <c r="JS432" s="104"/>
      <c r="JT432" s="104"/>
      <c r="JU432" s="104"/>
      <c r="JV432" s="104"/>
      <c r="JW432" s="104"/>
      <c r="JX432" s="104"/>
      <c r="JY432" s="104"/>
      <c r="JZ432" s="104"/>
      <c r="KA432" s="104"/>
      <c r="KB432" s="104"/>
      <c r="KC432" s="104"/>
      <c r="KD432" s="104"/>
      <c r="KE432" s="104"/>
      <c r="KF432" s="104"/>
      <c r="KG432" s="104"/>
      <c r="KH432" s="104"/>
      <c r="KI432" s="104"/>
      <c r="KJ432" s="104"/>
      <c r="KK432" s="104"/>
      <c r="KL432" s="104"/>
      <c r="KM432" s="104"/>
      <c r="KN432" s="104"/>
      <c r="KO432" s="104"/>
      <c r="KP432" s="104"/>
      <c r="KQ432" s="104"/>
      <c r="KR432" s="104"/>
      <c r="KS432" s="104"/>
      <c r="KT432" s="104"/>
      <c r="KU432" s="104"/>
      <c r="KV432" s="104"/>
      <c r="KW432" s="104"/>
      <c r="KX432" s="104"/>
      <c r="KY432" s="104"/>
      <c r="KZ432" s="104"/>
      <c r="LA432" s="104"/>
      <c r="LB432" s="104"/>
      <c r="LC432" s="104"/>
      <c r="LD432" s="104"/>
      <c r="LE432" s="104"/>
      <c r="LF432" s="104"/>
      <c r="LG432" s="104"/>
      <c r="LH432" s="104"/>
      <c r="LI432" s="104"/>
      <c r="LJ432" s="104"/>
      <c r="LK432" s="104"/>
      <c r="LL432" s="104"/>
      <c r="LM432" s="104"/>
      <c r="LN432" s="104"/>
      <c r="LO432" s="104"/>
      <c r="LP432" s="104"/>
      <c r="LQ432" s="104"/>
      <c r="LR432" s="104"/>
      <c r="LS432" s="104"/>
      <c r="LT432" s="104"/>
      <c r="LU432" s="104"/>
      <c r="LV432" s="104"/>
      <c r="LW432" s="104"/>
      <c r="LX432" s="104"/>
      <c r="LY432" s="104"/>
      <c r="LZ432" s="104"/>
      <c r="MA432" s="104"/>
      <c r="MB432" s="104"/>
      <c r="MC432" s="104"/>
      <c r="MD432" s="104"/>
      <c r="ME432" s="104"/>
      <c r="MF432" s="104"/>
      <c r="MG432" s="104"/>
      <c r="MH432" s="104"/>
      <c r="MI432" s="104"/>
      <c r="MJ432" s="104"/>
      <c r="MK432" s="104"/>
      <c r="ML432" s="104"/>
      <c r="MM432" s="104"/>
      <c r="MN432" s="104"/>
      <c r="MO432" s="104"/>
      <c r="MP432" s="104"/>
      <c r="MQ432" s="104"/>
      <c r="MR432" s="104"/>
      <c r="MS432" s="104"/>
      <c r="MT432" s="104"/>
      <c r="MU432" s="104"/>
      <c r="MV432" s="104"/>
      <c r="MW432" s="104"/>
      <c r="MX432" s="104"/>
      <c r="MY432" s="104"/>
      <c r="MZ432" s="104"/>
      <c r="NA432" s="104"/>
      <c r="NB432" s="104"/>
      <c r="NC432" s="104"/>
      <c r="ND432" s="104"/>
      <c r="NE432" s="104"/>
      <c r="NF432" s="104"/>
      <c r="NG432" s="104"/>
      <c r="NH432" s="104"/>
      <c r="NI432" s="104"/>
      <c r="NJ432" s="104"/>
      <c r="NK432" s="104"/>
      <c r="NL432" s="104"/>
      <c r="NM432" s="104"/>
      <c r="NN432" s="104"/>
      <c r="NO432" s="104"/>
      <c r="NP432" s="104"/>
      <c r="NQ432" s="104"/>
      <c r="NR432" s="104"/>
      <c r="NS432" s="104"/>
      <c r="NT432" s="104"/>
      <c r="NU432" s="104"/>
    </row>
    <row r="433" spans="1:385" s="172" customFormat="1" outlineLevel="1">
      <c r="A433" s="375"/>
      <c r="B433" s="231" t="s">
        <v>748</v>
      </c>
      <c r="C433" s="166" t="s">
        <v>281</v>
      </c>
      <c r="D433" s="159" t="s">
        <v>800</v>
      </c>
      <c r="E433" s="159" t="s">
        <v>285</v>
      </c>
      <c r="F433" s="160" t="s">
        <v>302</v>
      </c>
      <c r="G433" s="173"/>
      <c r="H433" s="173"/>
      <c r="I433" s="174"/>
      <c r="J433" s="174"/>
      <c r="K433" s="162" t="s">
        <v>84</v>
      </c>
      <c r="L433" s="159" t="s">
        <v>177</v>
      </c>
      <c r="M433" s="260"/>
      <c r="N433" s="260">
        <f t="shared" si="77"/>
        <v>0</v>
      </c>
      <c r="O433" s="260">
        <f t="shared" si="75"/>
        <v>0</v>
      </c>
      <c r="P433" s="260">
        <f t="shared" ref="P433:P518" si="78">N433+O433</f>
        <v>0</v>
      </c>
      <c r="Q433" s="175"/>
      <c r="R433" s="175"/>
      <c r="S433" s="121"/>
      <c r="T433" s="104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104"/>
      <c r="AH433" s="104"/>
      <c r="AI433" s="104"/>
      <c r="AJ433" s="104"/>
      <c r="AK433" s="104"/>
      <c r="AL433" s="104"/>
      <c r="AM433" s="104"/>
      <c r="AN433" s="104"/>
      <c r="AO433" s="104"/>
      <c r="AP433" s="104"/>
      <c r="AQ433" s="104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/>
      <c r="BI433" s="104"/>
      <c r="BJ433" s="104"/>
      <c r="BK433" s="104"/>
      <c r="BL433" s="104"/>
      <c r="BM433" s="104"/>
      <c r="BN433" s="104"/>
      <c r="BO433" s="104"/>
      <c r="BP433" s="104"/>
      <c r="BQ433" s="104"/>
      <c r="BR433" s="104"/>
      <c r="BS433" s="104"/>
      <c r="BT433" s="104"/>
      <c r="BU433" s="104"/>
      <c r="BV433" s="104"/>
      <c r="BW433" s="104"/>
      <c r="BX433" s="104"/>
      <c r="BY433" s="104"/>
      <c r="BZ433" s="104"/>
      <c r="CA433" s="104"/>
      <c r="CB433" s="104"/>
      <c r="CC433" s="104"/>
      <c r="CD433" s="104"/>
      <c r="CE433" s="104"/>
      <c r="CF433" s="104"/>
      <c r="CG433" s="104"/>
      <c r="CH433" s="104"/>
      <c r="CI433" s="104"/>
      <c r="CJ433" s="104"/>
      <c r="CK433" s="104"/>
      <c r="CL433" s="104"/>
      <c r="CM433" s="104"/>
      <c r="CN433" s="104"/>
      <c r="CO433" s="104"/>
      <c r="CP433" s="104"/>
      <c r="CQ433" s="104"/>
      <c r="CR433" s="104"/>
      <c r="CS433" s="104"/>
      <c r="CT433" s="104"/>
      <c r="CU433" s="104"/>
      <c r="CV433" s="104"/>
      <c r="CW433" s="104"/>
      <c r="CX433" s="104"/>
      <c r="CY433" s="104"/>
      <c r="CZ433" s="104"/>
      <c r="DA433" s="104"/>
      <c r="DB433" s="104"/>
      <c r="DC433" s="104"/>
      <c r="DD433" s="104"/>
      <c r="DE433" s="104"/>
      <c r="DF433" s="104"/>
      <c r="DG433" s="104"/>
      <c r="DH433" s="104"/>
      <c r="DI433" s="104"/>
      <c r="DJ433" s="104"/>
      <c r="DK433" s="104"/>
      <c r="DL433" s="104"/>
      <c r="DM433" s="104"/>
      <c r="DN433" s="104"/>
      <c r="DO433" s="104"/>
      <c r="DP433" s="104"/>
      <c r="DQ433" s="104"/>
      <c r="DR433" s="104"/>
      <c r="DS433" s="104"/>
      <c r="DT433" s="104"/>
      <c r="DU433" s="104"/>
      <c r="DV433" s="104"/>
      <c r="DW433" s="104"/>
      <c r="DX433" s="104"/>
      <c r="DY433" s="104"/>
      <c r="DZ433" s="104"/>
      <c r="EA433" s="104"/>
      <c r="EB433" s="104"/>
      <c r="EC433" s="104"/>
      <c r="ED433" s="104"/>
      <c r="EE433" s="104"/>
      <c r="EF433" s="104"/>
      <c r="EG433" s="104"/>
      <c r="EH433" s="104"/>
      <c r="EI433" s="104"/>
      <c r="EJ433" s="104"/>
      <c r="EK433" s="104"/>
      <c r="EL433" s="104"/>
      <c r="EM433" s="104"/>
      <c r="EN433" s="104"/>
      <c r="EO433" s="104"/>
      <c r="EP433" s="104"/>
      <c r="EQ433" s="104"/>
      <c r="ER433" s="104"/>
      <c r="ES433" s="104"/>
      <c r="ET433" s="104"/>
      <c r="EU433" s="104"/>
      <c r="EV433" s="104"/>
      <c r="EW433" s="104"/>
      <c r="EX433" s="104"/>
      <c r="EY433" s="104"/>
      <c r="EZ433" s="104"/>
      <c r="FA433" s="104"/>
      <c r="FB433" s="104"/>
      <c r="FC433" s="104"/>
      <c r="FD433" s="104"/>
      <c r="FE433" s="104"/>
      <c r="FF433" s="104"/>
      <c r="FG433" s="104"/>
      <c r="FH433" s="104"/>
      <c r="FI433" s="104"/>
      <c r="FJ433" s="104"/>
      <c r="FK433" s="104"/>
      <c r="FL433" s="104"/>
      <c r="FM433" s="104"/>
      <c r="FN433" s="104"/>
      <c r="FO433" s="104"/>
      <c r="FP433" s="104"/>
      <c r="FQ433" s="104"/>
      <c r="FR433" s="104"/>
      <c r="FS433" s="104"/>
      <c r="FT433" s="104"/>
      <c r="FU433" s="104"/>
      <c r="FV433" s="104"/>
      <c r="FW433" s="104"/>
      <c r="FX433" s="104"/>
      <c r="FY433" s="104"/>
      <c r="FZ433" s="104"/>
      <c r="GA433" s="104"/>
      <c r="GB433" s="104"/>
      <c r="GC433" s="104"/>
      <c r="GD433" s="104"/>
      <c r="GE433" s="104"/>
      <c r="GF433" s="104"/>
      <c r="GG433" s="104"/>
      <c r="GH433" s="104"/>
      <c r="GI433" s="104"/>
      <c r="GJ433" s="104"/>
      <c r="GK433" s="104"/>
      <c r="GL433" s="104"/>
      <c r="GM433" s="104"/>
      <c r="GN433" s="104"/>
      <c r="GO433" s="104"/>
      <c r="GP433" s="104"/>
      <c r="GQ433" s="104"/>
      <c r="GR433" s="104"/>
      <c r="GS433" s="104"/>
      <c r="GT433" s="104"/>
      <c r="GU433" s="104"/>
      <c r="GV433" s="104"/>
      <c r="GW433" s="104"/>
      <c r="GX433" s="104"/>
      <c r="GY433" s="104"/>
      <c r="GZ433" s="104"/>
      <c r="HA433" s="104"/>
      <c r="HB433" s="104"/>
      <c r="HC433" s="104"/>
      <c r="HD433" s="104"/>
      <c r="HE433" s="104"/>
      <c r="HF433" s="104"/>
      <c r="HG433" s="104"/>
      <c r="HH433" s="104"/>
      <c r="HI433" s="104"/>
      <c r="HJ433" s="104"/>
      <c r="HK433" s="104"/>
      <c r="HL433" s="104"/>
      <c r="HM433" s="104"/>
      <c r="HN433" s="104"/>
      <c r="HO433" s="104"/>
      <c r="HP433" s="104"/>
      <c r="HQ433" s="104"/>
      <c r="HR433" s="104"/>
      <c r="HS433" s="104"/>
      <c r="HT433" s="104"/>
      <c r="HU433" s="104"/>
      <c r="HV433" s="104"/>
      <c r="HW433" s="104"/>
      <c r="HX433" s="104"/>
      <c r="HY433" s="104"/>
      <c r="HZ433" s="104"/>
      <c r="IA433" s="104"/>
      <c r="IB433" s="104"/>
      <c r="IC433" s="104"/>
      <c r="ID433" s="104"/>
      <c r="IE433" s="104"/>
      <c r="IF433" s="104"/>
      <c r="IG433" s="104"/>
      <c r="IH433" s="104"/>
      <c r="II433" s="104"/>
      <c r="IJ433" s="104"/>
      <c r="IK433" s="104"/>
      <c r="IL433" s="104"/>
      <c r="IM433" s="104"/>
      <c r="IN433" s="104"/>
      <c r="IO433" s="104"/>
      <c r="IP433" s="104"/>
      <c r="IQ433" s="104"/>
      <c r="IR433" s="104"/>
      <c r="IS433" s="104"/>
      <c r="IT433" s="104"/>
      <c r="IU433" s="104"/>
      <c r="IV433" s="104"/>
      <c r="IW433" s="104"/>
      <c r="IX433" s="104"/>
      <c r="IY433" s="104"/>
      <c r="IZ433" s="104"/>
      <c r="JA433" s="104"/>
      <c r="JB433" s="104"/>
      <c r="JC433" s="104"/>
      <c r="JD433" s="104"/>
      <c r="JE433" s="104"/>
      <c r="JF433" s="104"/>
      <c r="JG433" s="104"/>
      <c r="JH433" s="104"/>
      <c r="JI433" s="104"/>
      <c r="JJ433" s="104"/>
      <c r="JK433" s="104"/>
      <c r="JL433" s="104"/>
      <c r="JM433" s="104"/>
      <c r="JN433" s="104"/>
      <c r="JO433" s="104"/>
      <c r="JP433" s="104"/>
      <c r="JQ433" s="104"/>
      <c r="JR433" s="104"/>
      <c r="JS433" s="104"/>
      <c r="JT433" s="104"/>
      <c r="JU433" s="104"/>
      <c r="JV433" s="104"/>
      <c r="JW433" s="104"/>
      <c r="JX433" s="104"/>
      <c r="JY433" s="104"/>
      <c r="JZ433" s="104"/>
      <c r="KA433" s="104"/>
      <c r="KB433" s="104"/>
      <c r="KC433" s="104"/>
      <c r="KD433" s="104"/>
      <c r="KE433" s="104"/>
      <c r="KF433" s="104"/>
      <c r="KG433" s="104"/>
      <c r="KH433" s="104"/>
      <c r="KI433" s="104"/>
      <c r="KJ433" s="104"/>
      <c r="KK433" s="104"/>
      <c r="KL433" s="104"/>
      <c r="KM433" s="104"/>
      <c r="KN433" s="104"/>
      <c r="KO433" s="104"/>
      <c r="KP433" s="104"/>
      <c r="KQ433" s="104"/>
      <c r="KR433" s="104"/>
      <c r="KS433" s="104"/>
      <c r="KT433" s="104"/>
      <c r="KU433" s="104"/>
      <c r="KV433" s="104"/>
      <c r="KW433" s="104"/>
      <c r="KX433" s="104"/>
      <c r="KY433" s="104"/>
      <c r="KZ433" s="104"/>
      <c r="LA433" s="104"/>
      <c r="LB433" s="104"/>
      <c r="LC433" s="104"/>
      <c r="LD433" s="104"/>
      <c r="LE433" s="104"/>
      <c r="LF433" s="104"/>
      <c r="LG433" s="104"/>
      <c r="LH433" s="104"/>
      <c r="LI433" s="104"/>
      <c r="LJ433" s="104"/>
      <c r="LK433" s="104"/>
      <c r="LL433" s="104"/>
      <c r="LM433" s="104"/>
      <c r="LN433" s="104"/>
      <c r="LO433" s="104"/>
      <c r="LP433" s="104"/>
      <c r="LQ433" s="104"/>
      <c r="LR433" s="104"/>
      <c r="LS433" s="104"/>
      <c r="LT433" s="104"/>
      <c r="LU433" s="104"/>
      <c r="LV433" s="104"/>
      <c r="LW433" s="104"/>
      <c r="LX433" s="104"/>
      <c r="LY433" s="104"/>
      <c r="LZ433" s="104"/>
      <c r="MA433" s="104"/>
      <c r="MB433" s="104"/>
      <c r="MC433" s="104"/>
      <c r="MD433" s="104"/>
      <c r="ME433" s="104"/>
      <c r="MF433" s="104"/>
      <c r="MG433" s="104"/>
      <c r="MH433" s="104"/>
      <c r="MI433" s="104"/>
      <c r="MJ433" s="104"/>
      <c r="MK433" s="104"/>
      <c r="ML433" s="104"/>
      <c r="MM433" s="104"/>
      <c r="MN433" s="104"/>
      <c r="MO433" s="104"/>
      <c r="MP433" s="104"/>
      <c r="MQ433" s="104"/>
      <c r="MR433" s="104"/>
      <c r="MS433" s="104"/>
      <c r="MT433" s="104"/>
      <c r="MU433" s="104"/>
      <c r="MV433" s="104"/>
      <c r="MW433" s="104"/>
      <c r="MX433" s="104"/>
      <c r="MY433" s="104"/>
      <c r="MZ433" s="104"/>
      <c r="NA433" s="104"/>
      <c r="NB433" s="104"/>
      <c r="NC433" s="104"/>
      <c r="ND433" s="104"/>
      <c r="NE433" s="104"/>
      <c r="NF433" s="104"/>
      <c r="NG433" s="104"/>
      <c r="NH433" s="104"/>
      <c r="NI433" s="104"/>
      <c r="NJ433" s="104"/>
      <c r="NK433" s="104"/>
      <c r="NL433" s="104"/>
      <c r="NM433" s="104"/>
      <c r="NN433" s="104"/>
      <c r="NO433" s="104"/>
      <c r="NP433" s="104"/>
      <c r="NQ433" s="104"/>
      <c r="NR433" s="104"/>
      <c r="NS433" s="104"/>
      <c r="NT433" s="104"/>
      <c r="NU433" s="104"/>
    </row>
    <row r="434" spans="1:385" s="172" customFormat="1" ht="26" outlineLevel="1">
      <c r="A434" s="375"/>
      <c r="B434" s="231" t="s">
        <v>749</v>
      </c>
      <c r="C434" s="165" t="s">
        <v>281</v>
      </c>
      <c r="D434" s="159" t="s">
        <v>800</v>
      </c>
      <c r="E434" s="163" t="s">
        <v>286</v>
      </c>
      <c r="F434" s="163" t="s">
        <v>302</v>
      </c>
      <c r="G434" s="167"/>
      <c r="H434" s="167"/>
      <c r="I434" s="168"/>
      <c r="J434" s="169"/>
      <c r="K434" s="162" t="s">
        <v>84</v>
      </c>
      <c r="L434" s="163" t="s">
        <v>177</v>
      </c>
      <c r="M434" s="260"/>
      <c r="N434" s="260">
        <f t="shared" si="77"/>
        <v>0</v>
      </c>
      <c r="O434" s="260">
        <f t="shared" si="75"/>
        <v>0</v>
      </c>
      <c r="P434" s="260">
        <f t="shared" si="78"/>
        <v>0</v>
      </c>
      <c r="Q434" s="170"/>
      <c r="R434" s="170"/>
      <c r="S434" s="171"/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104"/>
      <c r="AH434" s="104"/>
      <c r="AI434" s="104"/>
      <c r="AJ434" s="104"/>
      <c r="AK434" s="104"/>
      <c r="AL434" s="104"/>
      <c r="AM434" s="104"/>
      <c r="AN434" s="104"/>
      <c r="AO434" s="104"/>
      <c r="AP434" s="104"/>
      <c r="AQ434" s="104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BN434" s="104"/>
      <c r="BO434" s="104"/>
      <c r="BP434" s="104"/>
      <c r="BQ434" s="104"/>
      <c r="BR434" s="104"/>
      <c r="BS434" s="104"/>
      <c r="BT434" s="104"/>
      <c r="BU434" s="104"/>
      <c r="BV434" s="104"/>
      <c r="BW434" s="104"/>
      <c r="BX434" s="104"/>
      <c r="BY434" s="104"/>
      <c r="BZ434" s="104"/>
      <c r="CA434" s="104"/>
      <c r="CB434" s="104"/>
      <c r="CC434" s="104"/>
      <c r="CD434" s="104"/>
      <c r="CE434" s="104"/>
      <c r="CF434" s="104"/>
      <c r="CG434" s="104"/>
      <c r="CH434" s="104"/>
      <c r="CI434" s="104"/>
      <c r="CJ434" s="104"/>
      <c r="CK434" s="104"/>
      <c r="CL434" s="104"/>
      <c r="CM434" s="104"/>
      <c r="CN434" s="104"/>
      <c r="CO434" s="104"/>
      <c r="CP434" s="104"/>
      <c r="CQ434" s="104"/>
      <c r="CR434" s="104"/>
      <c r="CS434" s="104"/>
      <c r="CT434" s="104"/>
      <c r="CU434" s="104"/>
      <c r="CV434" s="104"/>
      <c r="CW434" s="104"/>
      <c r="CX434" s="104"/>
      <c r="CY434" s="104"/>
      <c r="CZ434" s="104"/>
      <c r="DA434" s="104"/>
      <c r="DB434" s="104"/>
      <c r="DC434" s="104"/>
      <c r="DD434" s="104"/>
      <c r="DE434" s="104"/>
      <c r="DF434" s="104"/>
      <c r="DG434" s="104"/>
      <c r="DH434" s="104"/>
      <c r="DI434" s="104"/>
      <c r="DJ434" s="104"/>
      <c r="DK434" s="104"/>
      <c r="DL434" s="104"/>
      <c r="DM434" s="104"/>
      <c r="DN434" s="104"/>
      <c r="DO434" s="104"/>
      <c r="DP434" s="104"/>
      <c r="DQ434" s="104"/>
      <c r="DR434" s="104"/>
      <c r="DS434" s="104"/>
      <c r="DT434" s="104"/>
      <c r="DU434" s="104"/>
      <c r="DV434" s="104"/>
      <c r="DW434" s="104"/>
      <c r="DX434" s="104"/>
      <c r="DY434" s="104"/>
      <c r="DZ434" s="104"/>
      <c r="EA434" s="104"/>
      <c r="EB434" s="104"/>
      <c r="EC434" s="104"/>
      <c r="ED434" s="104"/>
      <c r="EE434" s="104"/>
      <c r="EF434" s="104"/>
      <c r="EG434" s="104"/>
      <c r="EH434" s="104"/>
      <c r="EI434" s="104"/>
      <c r="EJ434" s="104"/>
      <c r="EK434" s="104"/>
      <c r="EL434" s="104"/>
      <c r="EM434" s="104"/>
      <c r="EN434" s="104"/>
      <c r="EO434" s="104"/>
      <c r="EP434" s="104"/>
      <c r="EQ434" s="104"/>
      <c r="ER434" s="104"/>
      <c r="ES434" s="104"/>
      <c r="ET434" s="104"/>
      <c r="EU434" s="104"/>
      <c r="EV434" s="104"/>
      <c r="EW434" s="104"/>
      <c r="EX434" s="104"/>
      <c r="EY434" s="104"/>
      <c r="EZ434" s="104"/>
      <c r="FA434" s="104"/>
      <c r="FB434" s="104"/>
      <c r="FC434" s="104"/>
      <c r="FD434" s="104"/>
      <c r="FE434" s="104"/>
      <c r="FF434" s="104"/>
      <c r="FG434" s="104"/>
      <c r="FH434" s="104"/>
      <c r="FI434" s="104"/>
      <c r="FJ434" s="104"/>
      <c r="FK434" s="104"/>
      <c r="FL434" s="104"/>
      <c r="FM434" s="104"/>
      <c r="FN434" s="104"/>
      <c r="FO434" s="104"/>
      <c r="FP434" s="104"/>
      <c r="FQ434" s="104"/>
      <c r="FR434" s="104"/>
      <c r="FS434" s="104"/>
      <c r="FT434" s="104"/>
      <c r="FU434" s="104"/>
      <c r="FV434" s="104"/>
      <c r="FW434" s="104"/>
      <c r="FX434" s="104"/>
      <c r="FY434" s="104"/>
      <c r="FZ434" s="104"/>
      <c r="GA434" s="104"/>
      <c r="GB434" s="104"/>
      <c r="GC434" s="104"/>
      <c r="GD434" s="104"/>
      <c r="GE434" s="104"/>
      <c r="GF434" s="104"/>
      <c r="GG434" s="104"/>
      <c r="GH434" s="104"/>
      <c r="GI434" s="104"/>
      <c r="GJ434" s="104"/>
      <c r="GK434" s="104"/>
      <c r="GL434" s="104"/>
      <c r="GM434" s="104"/>
      <c r="GN434" s="104"/>
      <c r="GO434" s="104"/>
      <c r="GP434" s="104"/>
      <c r="GQ434" s="104"/>
      <c r="GR434" s="104"/>
      <c r="GS434" s="104"/>
      <c r="GT434" s="104"/>
      <c r="GU434" s="104"/>
      <c r="GV434" s="104"/>
      <c r="GW434" s="104"/>
      <c r="GX434" s="104"/>
      <c r="GY434" s="104"/>
      <c r="GZ434" s="104"/>
      <c r="HA434" s="104"/>
      <c r="HB434" s="104"/>
      <c r="HC434" s="104"/>
      <c r="HD434" s="104"/>
      <c r="HE434" s="104"/>
      <c r="HF434" s="104"/>
      <c r="HG434" s="104"/>
      <c r="HH434" s="104"/>
      <c r="HI434" s="104"/>
      <c r="HJ434" s="104"/>
      <c r="HK434" s="104"/>
      <c r="HL434" s="104"/>
      <c r="HM434" s="104"/>
      <c r="HN434" s="104"/>
      <c r="HO434" s="104"/>
      <c r="HP434" s="104"/>
      <c r="HQ434" s="104"/>
      <c r="HR434" s="104"/>
      <c r="HS434" s="104"/>
      <c r="HT434" s="104"/>
      <c r="HU434" s="104"/>
      <c r="HV434" s="104"/>
      <c r="HW434" s="104"/>
      <c r="HX434" s="104"/>
      <c r="HY434" s="104"/>
      <c r="HZ434" s="104"/>
      <c r="IA434" s="104"/>
      <c r="IB434" s="104"/>
      <c r="IC434" s="104"/>
      <c r="ID434" s="104"/>
      <c r="IE434" s="104"/>
      <c r="IF434" s="104"/>
      <c r="IG434" s="104"/>
      <c r="IH434" s="104"/>
      <c r="II434" s="104"/>
      <c r="IJ434" s="104"/>
      <c r="IK434" s="104"/>
      <c r="IL434" s="104"/>
      <c r="IM434" s="104"/>
      <c r="IN434" s="104"/>
      <c r="IO434" s="104"/>
      <c r="IP434" s="104"/>
      <c r="IQ434" s="104"/>
      <c r="IR434" s="104"/>
      <c r="IS434" s="104"/>
      <c r="IT434" s="104"/>
      <c r="IU434" s="104"/>
      <c r="IV434" s="104"/>
      <c r="IW434" s="104"/>
      <c r="IX434" s="104"/>
      <c r="IY434" s="104"/>
      <c r="IZ434" s="104"/>
      <c r="JA434" s="104"/>
      <c r="JB434" s="104"/>
      <c r="JC434" s="104"/>
      <c r="JD434" s="104"/>
      <c r="JE434" s="104"/>
      <c r="JF434" s="104"/>
      <c r="JG434" s="104"/>
      <c r="JH434" s="104"/>
      <c r="JI434" s="104"/>
      <c r="JJ434" s="104"/>
      <c r="JK434" s="104"/>
      <c r="JL434" s="104"/>
      <c r="JM434" s="104"/>
      <c r="JN434" s="104"/>
      <c r="JO434" s="104"/>
      <c r="JP434" s="104"/>
      <c r="JQ434" s="104"/>
      <c r="JR434" s="104"/>
      <c r="JS434" s="104"/>
      <c r="JT434" s="104"/>
      <c r="JU434" s="104"/>
      <c r="JV434" s="104"/>
      <c r="JW434" s="104"/>
      <c r="JX434" s="104"/>
      <c r="JY434" s="104"/>
      <c r="JZ434" s="104"/>
      <c r="KA434" s="104"/>
      <c r="KB434" s="104"/>
      <c r="KC434" s="104"/>
      <c r="KD434" s="104"/>
      <c r="KE434" s="104"/>
      <c r="KF434" s="104"/>
      <c r="KG434" s="104"/>
      <c r="KH434" s="104"/>
      <c r="KI434" s="104"/>
      <c r="KJ434" s="104"/>
      <c r="KK434" s="104"/>
      <c r="KL434" s="104"/>
      <c r="KM434" s="104"/>
      <c r="KN434" s="104"/>
      <c r="KO434" s="104"/>
      <c r="KP434" s="104"/>
      <c r="KQ434" s="104"/>
      <c r="KR434" s="104"/>
      <c r="KS434" s="104"/>
      <c r="KT434" s="104"/>
      <c r="KU434" s="104"/>
      <c r="KV434" s="104"/>
      <c r="KW434" s="104"/>
      <c r="KX434" s="104"/>
      <c r="KY434" s="104"/>
      <c r="KZ434" s="104"/>
      <c r="LA434" s="104"/>
      <c r="LB434" s="104"/>
      <c r="LC434" s="104"/>
      <c r="LD434" s="104"/>
      <c r="LE434" s="104"/>
      <c r="LF434" s="104"/>
      <c r="LG434" s="104"/>
      <c r="LH434" s="104"/>
      <c r="LI434" s="104"/>
      <c r="LJ434" s="104"/>
      <c r="LK434" s="104"/>
      <c r="LL434" s="104"/>
      <c r="LM434" s="104"/>
      <c r="LN434" s="104"/>
      <c r="LO434" s="104"/>
      <c r="LP434" s="104"/>
      <c r="LQ434" s="104"/>
      <c r="LR434" s="104"/>
      <c r="LS434" s="104"/>
      <c r="LT434" s="104"/>
      <c r="LU434" s="104"/>
      <c r="LV434" s="104"/>
      <c r="LW434" s="104"/>
      <c r="LX434" s="104"/>
      <c r="LY434" s="104"/>
      <c r="LZ434" s="104"/>
      <c r="MA434" s="104"/>
      <c r="MB434" s="104"/>
      <c r="MC434" s="104"/>
      <c r="MD434" s="104"/>
      <c r="ME434" s="104"/>
      <c r="MF434" s="104"/>
      <c r="MG434" s="104"/>
      <c r="MH434" s="104"/>
      <c r="MI434" s="104"/>
      <c r="MJ434" s="104"/>
      <c r="MK434" s="104"/>
      <c r="ML434" s="104"/>
      <c r="MM434" s="104"/>
      <c r="MN434" s="104"/>
      <c r="MO434" s="104"/>
      <c r="MP434" s="104"/>
      <c r="MQ434" s="104"/>
      <c r="MR434" s="104"/>
      <c r="MS434" s="104"/>
      <c r="MT434" s="104"/>
      <c r="MU434" s="104"/>
      <c r="MV434" s="104"/>
      <c r="MW434" s="104"/>
      <c r="MX434" s="104"/>
      <c r="MY434" s="104"/>
      <c r="MZ434" s="104"/>
      <c r="NA434" s="104"/>
      <c r="NB434" s="104"/>
      <c r="NC434" s="104"/>
      <c r="ND434" s="104"/>
      <c r="NE434" s="104"/>
      <c r="NF434" s="104"/>
      <c r="NG434" s="104"/>
      <c r="NH434" s="104"/>
      <c r="NI434" s="104"/>
      <c r="NJ434" s="104"/>
      <c r="NK434" s="104"/>
      <c r="NL434" s="104"/>
      <c r="NM434" s="104"/>
      <c r="NN434" s="104"/>
      <c r="NO434" s="104"/>
      <c r="NP434" s="104"/>
      <c r="NQ434" s="104"/>
      <c r="NR434" s="104"/>
      <c r="NS434" s="104"/>
      <c r="NT434" s="104"/>
      <c r="NU434" s="104"/>
    </row>
    <row r="435" spans="1:385" s="172" customFormat="1" ht="26" outlineLevel="1">
      <c r="A435" s="375"/>
      <c r="B435" s="231" t="s">
        <v>750</v>
      </c>
      <c r="C435" s="165" t="s">
        <v>281</v>
      </c>
      <c r="D435" s="159" t="s">
        <v>800</v>
      </c>
      <c r="E435" s="163" t="s">
        <v>287</v>
      </c>
      <c r="F435" s="163" t="s">
        <v>302</v>
      </c>
      <c r="G435" s="167"/>
      <c r="H435" s="167"/>
      <c r="I435" s="168"/>
      <c r="J435" s="169"/>
      <c r="K435" s="162" t="s">
        <v>84</v>
      </c>
      <c r="L435" s="163" t="s">
        <v>168</v>
      </c>
      <c r="M435" s="260"/>
      <c r="N435" s="260">
        <f t="shared" si="77"/>
        <v>0</v>
      </c>
      <c r="O435" s="260">
        <f t="shared" si="75"/>
        <v>0</v>
      </c>
      <c r="P435" s="260">
        <f t="shared" si="78"/>
        <v>0</v>
      </c>
      <c r="Q435" s="170"/>
      <c r="R435" s="170"/>
      <c r="S435" s="171"/>
      <c r="T435" s="104"/>
      <c r="U435" s="104"/>
      <c r="V435" s="104"/>
      <c r="W435" s="104"/>
      <c r="X435" s="104"/>
      <c r="Y435" s="104"/>
      <c r="Z435" s="104"/>
      <c r="AA435" s="104"/>
      <c r="AB435" s="104"/>
      <c r="AC435" s="104"/>
      <c r="AD435" s="104"/>
      <c r="AE435" s="104"/>
      <c r="AF435" s="104"/>
      <c r="AG435" s="104"/>
      <c r="AH435" s="104"/>
      <c r="AI435" s="104"/>
      <c r="AJ435" s="104"/>
      <c r="AK435" s="104"/>
      <c r="AL435" s="104"/>
      <c r="AM435" s="104"/>
      <c r="AN435" s="104"/>
      <c r="AO435" s="104"/>
      <c r="AP435" s="104"/>
      <c r="AQ435" s="104"/>
      <c r="AR435" s="104"/>
      <c r="AS435" s="104"/>
      <c r="AT435" s="104"/>
      <c r="AU435" s="104"/>
      <c r="AV435" s="104"/>
      <c r="AW435" s="104"/>
      <c r="AX435" s="104"/>
      <c r="AY435" s="104"/>
      <c r="AZ435" s="104"/>
      <c r="BA435" s="104"/>
      <c r="BB435" s="104"/>
      <c r="BC435" s="104"/>
      <c r="BD435" s="104"/>
      <c r="BE435" s="104"/>
      <c r="BF435" s="104"/>
      <c r="BG435" s="104"/>
      <c r="BH435" s="104"/>
      <c r="BI435" s="104"/>
      <c r="BJ435" s="104"/>
      <c r="BK435" s="104"/>
      <c r="BL435" s="104"/>
      <c r="BM435" s="104"/>
      <c r="BN435" s="104"/>
      <c r="BO435" s="104"/>
      <c r="BP435" s="104"/>
      <c r="BQ435" s="104"/>
      <c r="BR435" s="104"/>
      <c r="BS435" s="104"/>
      <c r="BT435" s="104"/>
      <c r="BU435" s="104"/>
      <c r="BV435" s="104"/>
      <c r="BW435" s="104"/>
      <c r="BX435" s="104"/>
      <c r="BY435" s="104"/>
      <c r="BZ435" s="104"/>
      <c r="CA435" s="104"/>
      <c r="CB435" s="104"/>
      <c r="CC435" s="104"/>
      <c r="CD435" s="104"/>
      <c r="CE435" s="104"/>
      <c r="CF435" s="104"/>
      <c r="CG435" s="104"/>
      <c r="CH435" s="104"/>
      <c r="CI435" s="104"/>
      <c r="CJ435" s="104"/>
      <c r="CK435" s="104"/>
      <c r="CL435" s="104"/>
      <c r="CM435" s="104"/>
      <c r="CN435" s="104"/>
      <c r="CO435" s="104"/>
      <c r="CP435" s="104"/>
      <c r="CQ435" s="104"/>
      <c r="CR435" s="104"/>
      <c r="CS435" s="104"/>
      <c r="CT435" s="104"/>
      <c r="CU435" s="104"/>
      <c r="CV435" s="104"/>
      <c r="CW435" s="104"/>
      <c r="CX435" s="104"/>
      <c r="CY435" s="104"/>
      <c r="CZ435" s="104"/>
      <c r="DA435" s="104"/>
      <c r="DB435" s="104"/>
      <c r="DC435" s="104"/>
      <c r="DD435" s="104"/>
      <c r="DE435" s="104"/>
      <c r="DF435" s="104"/>
      <c r="DG435" s="104"/>
      <c r="DH435" s="104"/>
      <c r="DI435" s="104"/>
      <c r="DJ435" s="104"/>
      <c r="DK435" s="104"/>
      <c r="DL435" s="104"/>
      <c r="DM435" s="104"/>
      <c r="DN435" s="104"/>
      <c r="DO435" s="104"/>
      <c r="DP435" s="104"/>
      <c r="DQ435" s="104"/>
      <c r="DR435" s="104"/>
      <c r="DS435" s="104"/>
      <c r="DT435" s="104"/>
      <c r="DU435" s="104"/>
      <c r="DV435" s="104"/>
      <c r="DW435" s="104"/>
      <c r="DX435" s="104"/>
      <c r="DY435" s="104"/>
      <c r="DZ435" s="104"/>
      <c r="EA435" s="104"/>
      <c r="EB435" s="104"/>
      <c r="EC435" s="104"/>
      <c r="ED435" s="104"/>
      <c r="EE435" s="104"/>
      <c r="EF435" s="104"/>
      <c r="EG435" s="104"/>
      <c r="EH435" s="104"/>
      <c r="EI435" s="104"/>
      <c r="EJ435" s="104"/>
      <c r="EK435" s="104"/>
      <c r="EL435" s="104"/>
      <c r="EM435" s="104"/>
      <c r="EN435" s="104"/>
      <c r="EO435" s="104"/>
      <c r="EP435" s="104"/>
      <c r="EQ435" s="104"/>
      <c r="ER435" s="104"/>
      <c r="ES435" s="104"/>
      <c r="ET435" s="104"/>
      <c r="EU435" s="104"/>
      <c r="EV435" s="104"/>
      <c r="EW435" s="104"/>
      <c r="EX435" s="104"/>
      <c r="EY435" s="104"/>
      <c r="EZ435" s="104"/>
      <c r="FA435" s="104"/>
      <c r="FB435" s="104"/>
      <c r="FC435" s="104"/>
      <c r="FD435" s="104"/>
      <c r="FE435" s="104"/>
      <c r="FF435" s="104"/>
      <c r="FG435" s="104"/>
      <c r="FH435" s="104"/>
      <c r="FI435" s="104"/>
      <c r="FJ435" s="104"/>
      <c r="FK435" s="104"/>
      <c r="FL435" s="104"/>
      <c r="FM435" s="104"/>
      <c r="FN435" s="104"/>
      <c r="FO435" s="104"/>
      <c r="FP435" s="104"/>
      <c r="FQ435" s="104"/>
      <c r="FR435" s="104"/>
      <c r="FS435" s="104"/>
      <c r="FT435" s="104"/>
      <c r="FU435" s="104"/>
      <c r="FV435" s="104"/>
      <c r="FW435" s="104"/>
      <c r="FX435" s="104"/>
      <c r="FY435" s="104"/>
      <c r="FZ435" s="104"/>
      <c r="GA435" s="104"/>
      <c r="GB435" s="104"/>
      <c r="GC435" s="104"/>
      <c r="GD435" s="104"/>
      <c r="GE435" s="104"/>
      <c r="GF435" s="104"/>
      <c r="GG435" s="104"/>
      <c r="GH435" s="104"/>
      <c r="GI435" s="104"/>
      <c r="GJ435" s="104"/>
      <c r="GK435" s="104"/>
      <c r="GL435" s="104"/>
      <c r="GM435" s="104"/>
      <c r="GN435" s="104"/>
      <c r="GO435" s="104"/>
      <c r="GP435" s="104"/>
      <c r="GQ435" s="104"/>
      <c r="GR435" s="104"/>
      <c r="GS435" s="104"/>
      <c r="GT435" s="104"/>
      <c r="GU435" s="104"/>
      <c r="GV435" s="104"/>
      <c r="GW435" s="104"/>
      <c r="GX435" s="104"/>
      <c r="GY435" s="104"/>
      <c r="GZ435" s="104"/>
      <c r="HA435" s="104"/>
      <c r="HB435" s="104"/>
      <c r="HC435" s="104"/>
      <c r="HD435" s="104"/>
      <c r="HE435" s="104"/>
      <c r="HF435" s="104"/>
      <c r="HG435" s="104"/>
      <c r="HH435" s="104"/>
      <c r="HI435" s="104"/>
      <c r="HJ435" s="104"/>
      <c r="HK435" s="104"/>
      <c r="HL435" s="104"/>
      <c r="HM435" s="104"/>
      <c r="HN435" s="104"/>
      <c r="HO435" s="104"/>
      <c r="HP435" s="104"/>
      <c r="HQ435" s="104"/>
      <c r="HR435" s="104"/>
      <c r="HS435" s="104"/>
      <c r="HT435" s="104"/>
      <c r="HU435" s="104"/>
      <c r="HV435" s="104"/>
      <c r="HW435" s="104"/>
      <c r="HX435" s="104"/>
      <c r="HY435" s="104"/>
      <c r="HZ435" s="104"/>
      <c r="IA435" s="104"/>
      <c r="IB435" s="104"/>
      <c r="IC435" s="104"/>
      <c r="ID435" s="104"/>
      <c r="IE435" s="104"/>
      <c r="IF435" s="104"/>
      <c r="IG435" s="104"/>
      <c r="IH435" s="104"/>
      <c r="II435" s="104"/>
      <c r="IJ435" s="104"/>
      <c r="IK435" s="104"/>
      <c r="IL435" s="104"/>
      <c r="IM435" s="104"/>
      <c r="IN435" s="104"/>
      <c r="IO435" s="104"/>
      <c r="IP435" s="104"/>
      <c r="IQ435" s="104"/>
      <c r="IR435" s="104"/>
      <c r="IS435" s="104"/>
      <c r="IT435" s="104"/>
      <c r="IU435" s="104"/>
      <c r="IV435" s="104"/>
      <c r="IW435" s="104"/>
      <c r="IX435" s="104"/>
      <c r="IY435" s="104"/>
      <c r="IZ435" s="104"/>
      <c r="JA435" s="104"/>
      <c r="JB435" s="104"/>
      <c r="JC435" s="104"/>
      <c r="JD435" s="104"/>
      <c r="JE435" s="104"/>
      <c r="JF435" s="104"/>
      <c r="JG435" s="104"/>
      <c r="JH435" s="104"/>
      <c r="JI435" s="104"/>
      <c r="JJ435" s="104"/>
      <c r="JK435" s="104"/>
      <c r="JL435" s="104"/>
      <c r="JM435" s="104"/>
      <c r="JN435" s="104"/>
      <c r="JO435" s="104"/>
      <c r="JP435" s="104"/>
      <c r="JQ435" s="104"/>
      <c r="JR435" s="104"/>
      <c r="JS435" s="104"/>
      <c r="JT435" s="104"/>
      <c r="JU435" s="104"/>
      <c r="JV435" s="104"/>
      <c r="JW435" s="104"/>
      <c r="JX435" s="104"/>
      <c r="JY435" s="104"/>
      <c r="JZ435" s="104"/>
      <c r="KA435" s="104"/>
      <c r="KB435" s="104"/>
      <c r="KC435" s="104"/>
      <c r="KD435" s="104"/>
      <c r="KE435" s="104"/>
      <c r="KF435" s="104"/>
      <c r="KG435" s="104"/>
      <c r="KH435" s="104"/>
      <c r="KI435" s="104"/>
      <c r="KJ435" s="104"/>
      <c r="KK435" s="104"/>
      <c r="KL435" s="104"/>
      <c r="KM435" s="104"/>
      <c r="KN435" s="104"/>
      <c r="KO435" s="104"/>
      <c r="KP435" s="104"/>
      <c r="KQ435" s="104"/>
      <c r="KR435" s="104"/>
      <c r="KS435" s="104"/>
      <c r="KT435" s="104"/>
      <c r="KU435" s="104"/>
      <c r="KV435" s="104"/>
      <c r="KW435" s="104"/>
      <c r="KX435" s="104"/>
      <c r="KY435" s="104"/>
      <c r="KZ435" s="104"/>
      <c r="LA435" s="104"/>
      <c r="LB435" s="104"/>
      <c r="LC435" s="104"/>
      <c r="LD435" s="104"/>
      <c r="LE435" s="104"/>
      <c r="LF435" s="104"/>
      <c r="LG435" s="104"/>
      <c r="LH435" s="104"/>
      <c r="LI435" s="104"/>
      <c r="LJ435" s="104"/>
      <c r="LK435" s="104"/>
      <c r="LL435" s="104"/>
      <c r="LM435" s="104"/>
      <c r="LN435" s="104"/>
      <c r="LO435" s="104"/>
      <c r="LP435" s="104"/>
      <c r="LQ435" s="104"/>
      <c r="LR435" s="104"/>
      <c r="LS435" s="104"/>
      <c r="LT435" s="104"/>
      <c r="LU435" s="104"/>
      <c r="LV435" s="104"/>
      <c r="LW435" s="104"/>
      <c r="LX435" s="104"/>
      <c r="LY435" s="104"/>
      <c r="LZ435" s="104"/>
      <c r="MA435" s="104"/>
      <c r="MB435" s="104"/>
      <c r="MC435" s="104"/>
      <c r="MD435" s="104"/>
      <c r="ME435" s="104"/>
      <c r="MF435" s="104"/>
      <c r="MG435" s="104"/>
      <c r="MH435" s="104"/>
      <c r="MI435" s="104"/>
      <c r="MJ435" s="104"/>
      <c r="MK435" s="104"/>
      <c r="ML435" s="104"/>
      <c r="MM435" s="104"/>
      <c r="MN435" s="104"/>
      <c r="MO435" s="104"/>
      <c r="MP435" s="104"/>
      <c r="MQ435" s="104"/>
      <c r="MR435" s="104"/>
      <c r="MS435" s="104"/>
      <c r="MT435" s="104"/>
      <c r="MU435" s="104"/>
      <c r="MV435" s="104"/>
      <c r="MW435" s="104"/>
      <c r="MX435" s="104"/>
      <c r="MY435" s="104"/>
      <c r="MZ435" s="104"/>
      <c r="NA435" s="104"/>
      <c r="NB435" s="104"/>
      <c r="NC435" s="104"/>
      <c r="ND435" s="104"/>
      <c r="NE435" s="104"/>
      <c r="NF435" s="104"/>
      <c r="NG435" s="104"/>
      <c r="NH435" s="104"/>
      <c r="NI435" s="104"/>
      <c r="NJ435" s="104"/>
      <c r="NK435" s="104"/>
      <c r="NL435" s="104"/>
      <c r="NM435" s="104"/>
      <c r="NN435" s="104"/>
      <c r="NO435" s="104"/>
      <c r="NP435" s="104"/>
      <c r="NQ435" s="104"/>
      <c r="NR435" s="104"/>
      <c r="NS435" s="104"/>
      <c r="NT435" s="104"/>
      <c r="NU435" s="104"/>
    </row>
    <row r="436" spans="1:385" s="172" customFormat="1" outlineLevel="1">
      <c r="A436" s="375"/>
      <c r="B436" s="231" t="s">
        <v>751</v>
      </c>
      <c r="C436" s="165" t="s">
        <v>288</v>
      </c>
      <c r="D436" s="159" t="s">
        <v>800</v>
      </c>
      <c r="E436" s="163" t="s">
        <v>289</v>
      </c>
      <c r="F436" s="163" t="s">
        <v>303</v>
      </c>
      <c r="G436" s="167"/>
      <c r="H436" s="167"/>
      <c r="I436" s="168"/>
      <c r="J436" s="169"/>
      <c r="K436" s="163" t="s">
        <v>304</v>
      </c>
      <c r="L436" s="163">
        <v>10</v>
      </c>
      <c r="M436" s="260"/>
      <c r="N436" s="260">
        <f t="shared" si="77"/>
        <v>0</v>
      </c>
      <c r="O436" s="260">
        <f t="shared" si="75"/>
        <v>0</v>
      </c>
      <c r="P436" s="260">
        <f t="shared" si="78"/>
        <v>0</v>
      </c>
      <c r="Q436" s="170"/>
      <c r="R436" s="170"/>
      <c r="S436" s="176"/>
      <c r="T436" s="104"/>
      <c r="U436" s="104"/>
      <c r="V436" s="104"/>
      <c r="W436" s="104"/>
      <c r="X436" s="104"/>
      <c r="Y436" s="104"/>
      <c r="Z436" s="104"/>
      <c r="AA436" s="104"/>
      <c r="AB436" s="104"/>
      <c r="AC436" s="104"/>
      <c r="AD436" s="104"/>
      <c r="AE436" s="104"/>
      <c r="AF436" s="104"/>
      <c r="AG436" s="104"/>
      <c r="AH436" s="104"/>
      <c r="AI436" s="104"/>
      <c r="AJ436" s="104"/>
      <c r="AK436" s="104"/>
      <c r="AL436" s="104"/>
      <c r="AM436" s="104"/>
      <c r="AN436" s="104"/>
      <c r="AO436" s="104"/>
      <c r="AP436" s="104"/>
      <c r="AQ436" s="104"/>
      <c r="AR436" s="104"/>
      <c r="AS436" s="104"/>
      <c r="AT436" s="104"/>
      <c r="AU436" s="104"/>
      <c r="AV436" s="104"/>
      <c r="AW436" s="104"/>
      <c r="AX436" s="104"/>
      <c r="AY436" s="104"/>
      <c r="AZ436" s="104"/>
      <c r="BA436" s="104"/>
      <c r="BB436" s="104"/>
      <c r="BC436" s="104"/>
      <c r="BD436" s="104"/>
      <c r="BE436" s="104"/>
      <c r="BF436" s="104"/>
      <c r="BG436" s="104"/>
      <c r="BH436" s="104"/>
      <c r="BI436" s="104"/>
      <c r="BJ436" s="104"/>
      <c r="BK436" s="104"/>
      <c r="BL436" s="104"/>
      <c r="BM436" s="104"/>
      <c r="BN436" s="104"/>
      <c r="BO436" s="104"/>
      <c r="BP436" s="104"/>
      <c r="BQ436" s="104"/>
      <c r="BR436" s="104"/>
      <c r="BS436" s="104"/>
      <c r="BT436" s="104"/>
      <c r="BU436" s="104"/>
      <c r="BV436" s="104"/>
      <c r="BW436" s="104"/>
      <c r="BX436" s="104"/>
      <c r="BY436" s="104"/>
      <c r="BZ436" s="104"/>
      <c r="CA436" s="104"/>
      <c r="CB436" s="104"/>
      <c r="CC436" s="104"/>
      <c r="CD436" s="104"/>
      <c r="CE436" s="104"/>
      <c r="CF436" s="104"/>
      <c r="CG436" s="104"/>
      <c r="CH436" s="104"/>
      <c r="CI436" s="104"/>
      <c r="CJ436" s="104"/>
      <c r="CK436" s="104"/>
      <c r="CL436" s="104"/>
      <c r="CM436" s="104"/>
      <c r="CN436" s="104"/>
      <c r="CO436" s="104"/>
      <c r="CP436" s="104"/>
      <c r="CQ436" s="104"/>
      <c r="CR436" s="104"/>
      <c r="CS436" s="104"/>
      <c r="CT436" s="104"/>
      <c r="CU436" s="104"/>
      <c r="CV436" s="104"/>
      <c r="CW436" s="104"/>
      <c r="CX436" s="104"/>
      <c r="CY436" s="104"/>
      <c r="CZ436" s="104"/>
      <c r="DA436" s="104"/>
      <c r="DB436" s="104"/>
      <c r="DC436" s="104"/>
      <c r="DD436" s="104"/>
      <c r="DE436" s="104"/>
      <c r="DF436" s="104"/>
      <c r="DG436" s="104"/>
      <c r="DH436" s="104"/>
      <c r="DI436" s="104"/>
      <c r="DJ436" s="104"/>
      <c r="DK436" s="104"/>
      <c r="DL436" s="104"/>
      <c r="DM436" s="104"/>
      <c r="DN436" s="104"/>
      <c r="DO436" s="104"/>
      <c r="DP436" s="104"/>
      <c r="DQ436" s="104"/>
      <c r="DR436" s="104"/>
      <c r="DS436" s="104"/>
      <c r="DT436" s="104"/>
      <c r="DU436" s="104"/>
      <c r="DV436" s="104"/>
      <c r="DW436" s="104"/>
      <c r="DX436" s="104"/>
      <c r="DY436" s="104"/>
      <c r="DZ436" s="104"/>
      <c r="EA436" s="104"/>
      <c r="EB436" s="104"/>
      <c r="EC436" s="104"/>
      <c r="ED436" s="104"/>
      <c r="EE436" s="104"/>
      <c r="EF436" s="104"/>
      <c r="EG436" s="104"/>
      <c r="EH436" s="104"/>
      <c r="EI436" s="104"/>
      <c r="EJ436" s="104"/>
      <c r="EK436" s="104"/>
      <c r="EL436" s="104"/>
      <c r="EM436" s="104"/>
      <c r="EN436" s="104"/>
      <c r="EO436" s="104"/>
      <c r="EP436" s="104"/>
      <c r="EQ436" s="104"/>
      <c r="ER436" s="104"/>
      <c r="ES436" s="104"/>
      <c r="ET436" s="104"/>
      <c r="EU436" s="104"/>
      <c r="EV436" s="104"/>
      <c r="EW436" s="104"/>
      <c r="EX436" s="104"/>
      <c r="EY436" s="104"/>
      <c r="EZ436" s="104"/>
      <c r="FA436" s="104"/>
      <c r="FB436" s="104"/>
      <c r="FC436" s="104"/>
      <c r="FD436" s="104"/>
      <c r="FE436" s="104"/>
      <c r="FF436" s="104"/>
      <c r="FG436" s="104"/>
      <c r="FH436" s="104"/>
      <c r="FI436" s="104"/>
      <c r="FJ436" s="104"/>
      <c r="FK436" s="104"/>
      <c r="FL436" s="104"/>
      <c r="FM436" s="104"/>
      <c r="FN436" s="104"/>
      <c r="FO436" s="104"/>
      <c r="FP436" s="104"/>
      <c r="FQ436" s="104"/>
      <c r="FR436" s="104"/>
      <c r="FS436" s="104"/>
      <c r="FT436" s="104"/>
      <c r="FU436" s="104"/>
      <c r="FV436" s="104"/>
      <c r="FW436" s="104"/>
      <c r="FX436" s="104"/>
      <c r="FY436" s="104"/>
      <c r="FZ436" s="104"/>
      <c r="GA436" s="104"/>
      <c r="GB436" s="104"/>
      <c r="GC436" s="104"/>
      <c r="GD436" s="104"/>
      <c r="GE436" s="104"/>
      <c r="GF436" s="104"/>
      <c r="GG436" s="104"/>
      <c r="GH436" s="104"/>
      <c r="GI436" s="104"/>
      <c r="GJ436" s="104"/>
      <c r="GK436" s="104"/>
      <c r="GL436" s="104"/>
      <c r="GM436" s="104"/>
      <c r="GN436" s="104"/>
      <c r="GO436" s="104"/>
      <c r="GP436" s="104"/>
      <c r="GQ436" s="104"/>
      <c r="GR436" s="104"/>
      <c r="GS436" s="104"/>
      <c r="GT436" s="104"/>
      <c r="GU436" s="104"/>
      <c r="GV436" s="104"/>
      <c r="GW436" s="104"/>
      <c r="GX436" s="104"/>
      <c r="GY436" s="104"/>
      <c r="GZ436" s="104"/>
      <c r="HA436" s="104"/>
      <c r="HB436" s="104"/>
      <c r="HC436" s="104"/>
      <c r="HD436" s="104"/>
      <c r="HE436" s="104"/>
      <c r="HF436" s="104"/>
      <c r="HG436" s="104"/>
      <c r="HH436" s="104"/>
      <c r="HI436" s="104"/>
      <c r="HJ436" s="104"/>
      <c r="HK436" s="104"/>
      <c r="HL436" s="104"/>
      <c r="HM436" s="104"/>
      <c r="HN436" s="104"/>
      <c r="HO436" s="104"/>
      <c r="HP436" s="104"/>
      <c r="HQ436" s="104"/>
      <c r="HR436" s="104"/>
      <c r="HS436" s="104"/>
      <c r="HT436" s="104"/>
      <c r="HU436" s="104"/>
      <c r="HV436" s="104"/>
      <c r="HW436" s="104"/>
      <c r="HX436" s="104"/>
      <c r="HY436" s="104"/>
      <c r="HZ436" s="104"/>
      <c r="IA436" s="104"/>
      <c r="IB436" s="104"/>
      <c r="IC436" s="104"/>
      <c r="ID436" s="104"/>
      <c r="IE436" s="104"/>
      <c r="IF436" s="104"/>
      <c r="IG436" s="104"/>
      <c r="IH436" s="104"/>
      <c r="II436" s="104"/>
      <c r="IJ436" s="104"/>
      <c r="IK436" s="104"/>
      <c r="IL436" s="104"/>
      <c r="IM436" s="104"/>
      <c r="IN436" s="104"/>
      <c r="IO436" s="104"/>
      <c r="IP436" s="104"/>
      <c r="IQ436" s="104"/>
      <c r="IR436" s="104"/>
      <c r="IS436" s="104"/>
      <c r="IT436" s="104"/>
      <c r="IU436" s="104"/>
      <c r="IV436" s="104"/>
      <c r="IW436" s="104"/>
      <c r="IX436" s="104"/>
      <c r="IY436" s="104"/>
      <c r="IZ436" s="104"/>
      <c r="JA436" s="104"/>
      <c r="JB436" s="104"/>
      <c r="JC436" s="104"/>
      <c r="JD436" s="104"/>
      <c r="JE436" s="104"/>
      <c r="JF436" s="104"/>
      <c r="JG436" s="104"/>
      <c r="JH436" s="104"/>
      <c r="JI436" s="104"/>
      <c r="JJ436" s="104"/>
      <c r="JK436" s="104"/>
      <c r="JL436" s="104"/>
      <c r="JM436" s="104"/>
      <c r="JN436" s="104"/>
      <c r="JO436" s="104"/>
      <c r="JP436" s="104"/>
      <c r="JQ436" s="104"/>
      <c r="JR436" s="104"/>
      <c r="JS436" s="104"/>
      <c r="JT436" s="104"/>
      <c r="JU436" s="104"/>
      <c r="JV436" s="104"/>
      <c r="JW436" s="104"/>
      <c r="JX436" s="104"/>
      <c r="JY436" s="104"/>
      <c r="JZ436" s="104"/>
      <c r="KA436" s="104"/>
      <c r="KB436" s="104"/>
      <c r="KC436" s="104"/>
      <c r="KD436" s="104"/>
      <c r="KE436" s="104"/>
      <c r="KF436" s="104"/>
      <c r="KG436" s="104"/>
      <c r="KH436" s="104"/>
      <c r="KI436" s="104"/>
      <c r="KJ436" s="104"/>
      <c r="KK436" s="104"/>
      <c r="KL436" s="104"/>
      <c r="KM436" s="104"/>
      <c r="KN436" s="104"/>
      <c r="KO436" s="104"/>
      <c r="KP436" s="104"/>
      <c r="KQ436" s="104"/>
      <c r="KR436" s="104"/>
      <c r="KS436" s="104"/>
      <c r="KT436" s="104"/>
      <c r="KU436" s="104"/>
      <c r="KV436" s="104"/>
      <c r="KW436" s="104"/>
      <c r="KX436" s="104"/>
      <c r="KY436" s="104"/>
      <c r="KZ436" s="104"/>
      <c r="LA436" s="104"/>
      <c r="LB436" s="104"/>
      <c r="LC436" s="104"/>
      <c r="LD436" s="104"/>
      <c r="LE436" s="104"/>
      <c r="LF436" s="104"/>
      <c r="LG436" s="104"/>
      <c r="LH436" s="104"/>
      <c r="LI436" s="104"/>
      <c r="LJ436" s="104"/>
      <c r="LK436" s="104"/>
      <c r="LL436" s="104"/>
      <c r="LM436" s="104"/>
      <c r="LN436" s="104"/>
      <c r="LO436" s="104"/>
      <c r="LP436" s="104"/>
      <c r="LQ436" s="104"/>
      <c r="LR436" s="104"/>
      <c r="LS436" s="104"/>
      <c r="LT436" s="104"/>
      <c r="LU436" s="104"/>
      <c r="LV436" s="104"/>
      <c r="LW436" s="104"/>
      <c r="LX436" s="104"/>
      <c r="LY436" s="104"/>
      <c r="LZ436" s="104"/>
      <c r="MA436" s="104"/>
      <c r="MB436" s="104"/>
      <c r="MC436" s="104"/>
      <c r="MD436" s="104"/>
      <c r="ME436" s="104"/>
      <c r="MF436" s="104"/>
      <c r="MG436" s="104"/>
      <c r="MH436" s="104"/>
      <c r="MI436" s="104"/>
      <c r="MJ436" s="104"/>
      <c r="MK436" s="104"/>
      <c r="ML436" s="104"/>
      <c r="MM436" s="104"/>
      <c r="MN436" s="104"/>
      <c r="MO436" s="104"/>
      <c r="MP436" s="104"/>
      <c r="MQ436" s="104"/>
      <c r="MR436" s="104"/>
      <c r="MS436" s="104"/>
      <c r="MT436" s="104"/>
      <c r="MU436" s="104"/>
      <c r="MV436" s="104"/>
      <c r="MW436" s="104"/>
      <c r="MX436" s="104"/>
      <c r="MY436" s="104"/>
      <c r="MZ436" s="104"/>
      <c r="NA436" s="104"/>
      <c r="NB436" s="104"/>
      <c r="NC436" s="104"/>
      <c r="ND436" s="104"/>
      <c r="NE436" s="104"/>
      <c r="NF436" s="104"/>
      <c r="NG436" s="104"/>
      <c r="NH436" s="104"/>
      <c r="NI436" s="104"/>
      <c r="NJ436" s="104"/>
      <c r="NK436" s="104"/>
      <c r="NL436" s="104"/>
      <c r="NM436" s="104"/>
      <c r="NN436" s="104"/>
      <c r="NO436" s="104"/>
      <c r="NP436" s="104"/>
      <c r="NQ436" s="104"/>
      <c r="NR436" s="104"/>
      <c r="NS436" s="104"/>
      <c r="NT436" s="104"/>
      <c r="NU436" s="104"/>
    </row>
    <row r="437" spans="1:385" s="172" customFormat="1" outlineLevel="1">
      <c r="A437" s="375"/>
      <c r="B437" s="231" t="s">
        <v>752</v>
      </c>
      <c r="C437" s="165" t="s">
        <v>290</v>
      </c>
      <c r="D437" s="159" t="s">
        <v>800</v>
      </c>
      <c r="E437" s="163" t="s">
        <v>291</v>
      </c>
      <c r="F437" s="163" t="s">
        <v>303</v>
      </c>
      <c r="G437" s="167"/>
      <c r="H437" s="167"/>
      <c r="I437" s="168"/>
      <c r="J437" s="169"/>
      <c r="K437" s="163" t="s">
        <v>304</v>
      </c>
      <c r="L437" s="163">
        <v>30</v>
      </c>
      <c r="M437" s="260"/>
      <c r="N437" s="260">
        <f t="shared" si="77"/>
        <v>0</v>
      </c>
      <c r="O437" s="260">
        <f t="shared" si="75"/>
        <v>0</v>
      </c>
      <c r="P437" s="260">
        <f t="shared" si="78"/>
        <v>0</v>
      </c>
      <c r="Q437" s="170"/>
      <c r="R437" s="170"/>
      <c r="S437" s="176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/>
      <c r="BI437" s="104"/>
      <c r="BJ437" s="104"/>
      <c r="BK437" s="104"/>
      <c r="BL437" s="104"/>
      <c r="BM437" s="104"/>
      <c r="BN437" s="104"/>
      <c r="BO437" s="104"/>
      <c r="BP437" s="104"/>
      <c r="BQ437" s="104"/>
      <c r="BR437" s="104"/>
      <c r="BS437" s="104"/>
      <c r="BT437" s="104"/>
      <c r="BU437" s="104"/>
      <c r="BV437" s="104"/>
      <c r="BW437" s="104"/>
      <c r="BX437" s="104"/>
      <c r="BY437" s="104"/>
      <c r="BZ437" s="104"/>
      <c r="CA437" s="104"/>
      <c r="CB437" s="104"/>
      <c r="CC437" s="104"/>
      <c r="CD437" s="104"/>
      <c r="CE437" s="104"/>
      <c r="CF437" s="104"/>
      <c r="CG437" s="104"/>
      <c r="CH437" s="104"/>
      <c r="CI437" s="104"/>
      <c r="CJ437" s="104"/>
      <c r="CK437" s="104"/>
      <c r="CL437" s="104"/>
      <c r="CM437" s="104"/>
      <c r="CN437" s="104"/>
      <c r="CO437" s="104"/>
      <c r="CP437" s="104"/>
      <c r="CQ437" s="104"/>
      <c r="CR437" s="104"/>
      <c r="CS437" s="104"/>
      <c r="CT437" s="104"/>
      <c r="CU437" s="104"/>
      <c r="CV437" s="104"/>
      <c r="CW437" s="104"/>
      <c r="CX437" s="104"/>
      <c r="CY437" s="104"/>
      <c r="CZ437" s="104"/>
      <c r="DA437" s="104"/>
      <c r="DB437" s="104"/>
      <c r="DC437" s="104"/>
      <c r="DD437" s="104"/>
      <c r="DE437" s="104"/>
      <c r="DF437" s="104"/>
      <c r="DG437" s="104"/>
      <c r="DH437" s="104"/>
      <c r="DI437" s="104"/>
      <c r="DJ437" s="104"/>
      <c r="DK437" s="104"/>
      <c r="DL437" s="104"/>
      <c r="DM437" s="104"/>
      <c r="DN437" s="104"/>
      <c r="DO437" s="104"/>
      <c r="DP437" s="104"/>
      <c r="DQ437" s="104"/>
      <c r="DR437" s="104"/>
      <c r="DS437" s="104"/>
      <c r="DT437" s="104"/>
      <c r="DU437" s="104"/>
      <c r="DV437" s="104"/>
      <c r="DW437" s="104"/>
      <c r="DX437" s="104"/>
      <c r="DY437" s="104"/>
      <c r="DZ437" s="104"/>
      <c r="EA437" s="104"/>
      <c r="EB437" s="104"/>
      <c r="EC437" s="104"/>
      <c r="ED437" s="104"/>
      <c r="EE437" s="104"/>
      <c r="EF437" s="104"/>
      <c r="EG437" s="104"/>
      <c r="EH437" s="104"/>
      <c r="EI437" s="104"/>
      <c r="EJ437" s="104"/>
      <c r="EK437" s="104"/>
      <c r="EL437" s="104"/>
      <c r="EM437" s="104"/>
      <c r="EN437" s="104"/>
      <c r="EO437" s="104"/>
      <c r="EP437" s="104"/>
      <c r="EQ437" s="104"/>
      <c r="ER437" s="104"/>
      <c r="ES437" s="104"/>
      <c r="ET437" s="104"/>
      <c r="EU437" s="104"/>
      <c r="EV437" s="104"/>
      <c r="EW437" s="104"/>
      <c r="EX437" s="104"/>
      <c r="EY437" s="104"/>
      <c r="EZ437" s="104"/>
      <c r="FA437" s="104"/>
      <c r="FB437" s="104"/>
      <c r="FC437" s="104"/>
      <c r="FD437" s="104"/>
      <c r="FE437" s="104"/>
      <c r="FF437" s="104"/>
      <c r="FG437" s="104"/>
      <c r="FH437" s="104"/>
      <c r="FI437" s="104"/>
      <c r="FJ437" s="104"/>
      <c r="FK437" s="104"/>
      <c r="FL437" s="104"/>
      <c r="FM437" s="104"/>
      <c r="FN437" s="104"/>
      <c r="FO437" s="104"/>
      <c r="FP437" s="104"/>
      <c r="FQ437" s="104"/>
      <c r="FR437" s="104"/>
      <c r="FS437" s="104"/>
      <c r="FT437" s="104"/>
      <c r="FU437" s="104"/>
      <c r="FV437" s="104"/>
      <c r="FW437" s="104"/>
      <c r="FX437" s="104"/>
      <c r="FY437" s="104"/>
      <c r="FZ437" s="104"/>
      <c r="GA437" s="104"/>
      <c r="GB437" s="104"/>
      <c r="GC437" s="104"/>
      <c r="GD437" s="104"/>
      <c r="GE437" s="104"/>
      <c r="GF437" s="104"/>
      <c r="GG437" s="104"/>
      <c r="GH437" s="104"/>
      <c r="GI437" s="104"/>
      <c r="GJ437" s="104"/>
      <c r="GK437" s="104"/>
      <c r="GL437" s="104"/>
      <c r="GM437" s="104"/>
      <c r="GN437" s="104"/>
      <c r="GO437" s="104"/>
      <c r="GP437" s="104"/>
      <c r="GQ437" s="104"/>
      <c r="GR437" s="104"/>
      <c r="GS437" s="104"/>
      <c r="GT437" s="104"/>
      <c r="GU437" s="104"/>
      <c r="GV437" s="104"/>
      <c r="GW437" s="104"/>
      <c r="GX437" s="104"/>
      <c r="GY437" s="104"/>
      <c r="GZ437" s="104"/>
      <c r="HA437" s="104"/>
      <c r="HB437" s="104"/>
      <c r="HC437" s="104"/>
      <c r="HD437" s="104"/>
      <c r="HE437" s="104"/>
      <c r="HF437" s="104"/>
      <c r="HG437" s="104"/>
      <c r="HH437" s="104"/>
      <c r="HI437" s="104"/>
      <c r="HJ437" s="104"/>
      <c r="HK437" s="104"/>
      <c r="HL437" s="104"/>
      <c r="HM437" s="104"/>
      <c r="HN437" s="104"/>
      <c r="HO437" s="104"/>
      <c r="HP437" s="104"/>
      <c r="HQ437" s="104"/>
      <c r="HR437" s="104"/>
      <c r="HS437" s="104"/>
      <c r="HT437" s="104"/>
      <c r="HU437" s="104"/>
      <c r="HV437" s="104"/>
      <c r="HW437" s="104"/>
      <c r="HX437" s="104"/>
      <c r="HY437" s="104"/>
      <c r="HZ437" s="104"/>
      <c r="IA437" s="104"/>
      <c r="IB437" s="104"/>
      <c r="IC437" s="104"/>
      <c r="ID437" s="104"/>
      <c r="IE437" s="104"/>
      <c r="IF437" s="104"/>
      <c r="IG437" s="104"/>
      <c r="IH437" s="104"/>
      <c r="II437" s="104"/>
      <c r="IJ437" s="104"/>
      <c r="IK437" s="104"/>
      <c r="IL437" s="104"/>
      <c r="IM437" s="104"/>
      <c r="IN437" s="104"/>
      <c r="IO437" s="104"/>
      <c r="IP437" s="104"/>
      <c r="IQ437" s="104"/>
      <c r="IR437" s="104"/>
      <c r="IS437" s="104"/>
      <c r="IT437" s="104"/>
      <c r="IU437" s="104"/>
      <c r="IV437" s="104"/>
      <c r="IW437" s="104"/>
      <c r="IX437" s="104"/>
      <c r="IY437" s="104"/>
      <c r="IZ437" s="104"/>
      <c r="JA437" s="104"/>
      <c r="JB437" s="104"/>
      <c r="JC437" s="104"/>
      <c r="JD437" s="104"/>
      <c r="JE437" s="104"/>
      <c r="JF437" s="104"/>
      <c r="JG437" s="104"/>
      <c r="JH437" s="104"/>
      <c r="JI437" s="104"/>
      <c r="JJ437" s="104"/>
      <c r="JK437" s="104"/>
      <c r="JL437" s="104"/>
      <c r="JM437" s="104"/>
      <c r="JN437" s="104"/>
      <c r="JO437" s="104"/>
      <c r="JP437" s="104"/>
      <c r="JQ437" s="104"/>
      <c r="JR437" s="104"/>
      <c r="JS437" s="104"/>
      <c r="JT437" s="104"/>
      <c r="JU437" s="104"/>
      <c r="JV437" s="104"/>
      <c r="JW437" s="104"/>
      <c r="JX437" s="104"/>
      <c r="JY437" s="104"/>
      <c r="JZ437" s="104"/>
      <c r="KA437" s="104"/>
      <c r="KB437" s="104"/>
      <c r="KC437" s="104"/>
      <c r="KD437" s="104"/>
      <c r="KE437" s="104"/>
      <c r="KF437" s="104"/>
      <c r="KG437" s="104"/>
      <c r="KH437" s="104"/>
      <c r="KI437" s="104"/>
      <c r="KJ437" s="104"/>
      <c r="KK437" s="104"/>
      <c r="KL437" s="104"/>
      <c r="KM437" s="104"/>
      <c r="KN437" s="104"/>
      <c r="KO437" s="104"/>
      <c r="KP437" s="104"/>
      <c r="KQ437" s="104"/>
      <c r="KR437" s="104"/>
      <c r="KS437" s="104"/>
      <c r="KT437" s="104"/>
      <c r="KU437" s="104"/>
      <c r="KV437" s="104"/>
      <c r="KW437" s="104"/>
      <c r="KX437" s="104"/>
      <c r="KY437" s="104"/>
      <c r="KZ437" s="104"/>
      <c r="LA437" s="104"/>
      <c r="LB437" s="104"/>
      <c r="LC437" s="104"/>
      <c r="LD437" s="104"/>
      <c r="LE437" s="104"/>
      <c r="LF437" s="104"/>
      <c r="LG437" s="104"/>
      <c r="LH437" s="104"/>
      <c r="LI437" s="104"/>
      <c r="LJ437" s="104"/>
      <c r="LK437" s="104"/>
      <c r="LL437" s="104"/>
      <c r="LM437" s="104"/>
      <c r="LN437" s="104"/>
      <c r="LO437" s="104"/>
      <c r="LP437" s="104"/>
      <c r="LQ437" s="104"/>
      <c r="LR437" s="104"/>
      <c r="LS437" s="104"/>
      <c r="LT437" s="104"/>
      <c r="LU437" s="104"/>
      <c r="LV437" s="104"/>
      <c r="LW437" s="104"/>
      <c r="LX437" s="104"/>
      <c r="LY437" s="104"/>
      <c r="LZ437" s="104"/>
      <c r="MA437" s="104"/>
      <c r="MB437" s="104"/>
      <c r="MC437" s="104"/>
      <c r="MD437" s="104"/>
      <c r="ME437" s="104"/>
      <c r="MF437" s="104"/>
      <c r="MG437" s="104"/>
      <c r="MH437" s="104"/>
      <c r="MI437" s="104"/>
      <c r="MJ437" s="104"/>
      <c r="MK437" s="104"/>
      <c r="ML437" s="104"/>
      <c r="MM437" s="104"/>
      <c r="MN437" s="104"/>
      <c r="MO437" s="104"/>
      <c r="MP437" s="104"/>
      <c r="MQ437" s="104"/>
      <c r="MR437" s="104"/>
      <c r="MS437" s="104"/>
      <c r="MT437" s="104"/>
      <c r="MU437" s="104"/>
      <c r="MV437" s="104"/>
      <c r="MW437" s="104"/>
      <c r="MX437" s="104"/>
      <c r="MY437" s="104"/>
      <c r="MZ437" s="104"/>
      <c r="NA437" s="104"/>
      <c r="NB437" s="104"/>
      <c r="NC437" s="104"/>
      <c r="ND437" s="104"/>
      <c r="NE437" s="104"/>
      <c r="NF437" s="104"/>
      <c r="NG437" s="104"/>
      <c r="NH437" s="104"/>
      <c r="NI437" s="104"/>
      <c r="NJ437" s="104"/>
      <c r="NK437" s="104"/>
      <c r="NL437" s="104"/>
      <c r="NM437" s="104"/>
      <c r="NN437" s="104"/>
      <c r="NO437" s="104"/>
      <c r="NP437" s="104"/>
      <c r="NQ437" s="104"/>
      <c r="NR437" s="104"/>
      <c r="NS437" s="104"/>
      <c r="NT437" s="104"/>
      <c r="NU437" s="104"/>
    </row>
    <row r="438" spans="1:385" s="172" customFormat="1" outlineLevel="1">
      <c r="A438" s="375"/>
      <c r="B438" s="231" t="s">
        <v>753</v>
      </c>
      <c r="C438" s="165" t="s">
        <v>290</v>
      </c>
      <c r="D438" s="159" t="s">
        <v>800</v>
      </c>
      <c r="E438" s="163" t="s">
        <v>292</v>
      </c>
      <c r="F438" s="163" t="s">
        <v>303</v>
      </c>
      <c r="G438" s="167"/>
      <c r="H438" s="167"/>
      <c r="I438" s="168"/>
      <c r="J438" s="169"/>
      <c r="K438" s="163" t="s">
        <v>304</v>
      </c>
      <c r="L438" s="163">
        <v>30</v>
      </c>
      <c r="M438" s="260"/>
      <c r="N438" s="260">
        <f t="shared" si="77"/>
        <v>0</v>
      </c>
      <c r="O438" s="260">
        <f t="shared" si="75"/>
        <v>0</v>
      </c>
      <c r="P438" s="260">
        <f t="shared" si="78"/>
        <v>0</v>
      </c>
      <c r="Q438" s="170"/>
      <c r="R438" s="170"/>
      <c r="S438" s="176"/>
      <c r="T438" s="104"/>
      <c r="U438" s="104"/>
      <c r="V438" s="104"/>
      <c r="W438" s="104"/>
      <c r="X438" s="104"/>
      <c r="Y438" s="104"/>
      <c r="Z438" s="104"/>
      <c r="AA438" s="104"/>
      <c r="AB438" s="104"/>
      <c r="AC438" s="104"/>
      <c r="AD438" s="104"/>
      <c r="AE438" s="104"/>
      <c r="AF438" s="104"/>
      <c r="AG438" s="104"/>
      <c r="AH438" s="104"/>
      <c r="AI438" s="104"/>
      <c r="AJ438" s="104"/>
      <c r="AK438" s="104"/>
      <c r="AL438" s="104"/>
      <c r="AM438" s="104"/>
      <c r="AN438" s="104"/>
      <c r="AO438" s="104"/>
      <c r="AP438" s="104"/>
      <c r="AQ438" s="104"/>
      <c r="AR438" s="104"/>
      <c r="AS438" s="104"/>
      <c r="AT438" s="104"/>
      <c r="AU438" s="104"/>
      <c r="AV438" s="104"/>
      <c r="AW438" s="104"/>
      <c r="AX438" s="104"/>
      <c r="AY438" s="104"/>
      <c r="AZ438" s="104"/>
      <c r="BA438" s="104"/>
      <c r="BB438" s="104"/>
      <c r="BC438" s="104"/>
      <c r="BD438" s="104"/>
      <c r="BE438" s="104"/>
      <c r="BF438" s="104"/>
      <c r="BG438" s="104"/>
      <c r="BH438" s="104"/>
      <c r="BI438" s="104"/>
      <c r="BJ438" s="104"/>
      <c r="BK438" s="104"/>
      <c r="BL438" s="104"/>
      <c r="BM438" s="104"/>
      <c r="BN438" s="104"/>
      <c r="BO438" s="104"/>
      <c r="BP438" s="104"/>
      <c r="BQ438" s="104"/>
      <c r="BR438" s="104"/>
      <c r="BS438" s="104"/>
      <c r="BT438" s="104"/>
      <c r="BU438" s="104"/>
      <c r="BV438" s="104"/>
      <c r="BW438" s="104"/>
      <c r="BX438" s="104"/>
      <c r="BY438" s="104"/>
      <c r="BZ438" s="104"/>
      <c r="CA438" s="104"/>
      <c r="CB438" s="104"/>
      <c r="CC438" s="104"/>
      <c r="CD438" s="104"/>
      <c r="CE438" s="104"/>
      <c r="CF438" s="104"/>
      <c r="CG438" s="104"/>
      <c r="CH438" s="104"/>
      <c r="CI438" s="104"/>
      <c r="CJ438" s="104"/>
      <c r="CK438" s="104"/>
      <c r="CL438" s="104"/>
      <c r="CM438" s="104"/>
      <c r="CN438" s="104"/>
      <c r="CO438" s="104"/>
      <c r="CP438" s="104"/>
      <c r="CQ438" s="104"/>
      <c r="CR438" s="104"/>
      <c r="CS438" s="104"/>
      <c r="CT438" s="104"/>
      <c r="CU438" s="104"/>
      <c r="CV438" s="104"/>
      <c r="CW438" s="104"/>
      <c r="CX438" s="104"/>
      <c r="CY438" s="104"/>
      <c r="CZ438" s="104"/>
      <c r="DA438" s="104"/>
      <c r="DB438" s="104"/>
      <c r="DC438" s="104"/>
      <c r="DD438" s="104"/>
      <c r="DE438" s="104"/>
      <c r="DF438" s="104"/>
      <c r="DG438" s="104"/>
      <c r="DH438" s="104"/>
      <c r="DI438" s="104"/>
      <c r="DJ438" s="104"/>
      <c r="DK438" s="104"/>
      <c r="DL438" s="104"/>
      <c r="DM438" s="104"/>
      <c r="DN438" s="104"/>
      <c r="DO438" s="104"/>
      <c r="DP438" s="104"/>
      <c r="DQ438" s="104"/>
      <c r="DR438" s="104"/>
      <c r="DS438" s="104"/>
      <c r="DT438" s="104"/>
      <c r="DU438" s="104"/>
      <c r="DV438" s="104"/>
      <c r="DW438" s="104"/>
      <c r="DX438" s="104"/>
      <c r="DY438" s="104"/>
      <c r="DZ438" s="104"/>
      <c r="EA438" s="104"/>
      <c r="EB438" s="104"/>
      <c r="EC438" s="104"/>
      <c r="ED438" s="104"/>
      <c r="EE438" s="104"/>
      <c r="EF438" s="104"/>
      <c r="EG438" s="104"/>
      <c r="EH438" s="104"/>
      <c r="EI438" s="104"/>
      <c r="EJ438" s="104"/>
      <c r="EK438" s="104"/>
      <c r="EL438" s="104"/>
      <c r="EM438" s="104"/>
      <c r="EN438" s="104"/>
      <c r="EO438" s="104"/>
      <c r="EP438" s="104"/>
      <c r="EQ438" s="104"/>
      <c r="ER438" s="104"/>
      <c r="ES438" s="104"/>
      <c r="ET438" s="104"/>
      <c r="EU438" s="104"/>
      <c r="EV438" s="104"/>
      <c r="EW438" s="104"/>
      <c r="EX438" s="104"/>
      <c r="EY438" s="104"/>
      <c r="EZ438" s="104"/>
      <c r="FA438" s="104"/>
      <c r="FB438" s="104"/>
      <c r="FC438" s="104"/>
      <c r="FD438" s="104"/>
      <c r="FE438" s="104"/>
      <c r="FF438" s="104"/>
      <c r="FG438" s="104"/>
      <c r="FH438" s="104"/>
      <c r="FI438" s="104"/>
      <c r="FJ438" s="104"/>
      <c r="FK438" s="104"/>
      <c r="FL438" s="104"/>
      <c r="FM438" s="104"/>
      <c r="FN438" s="104"/>
      <c r="FO438" s="104"/>
      <c r="FP438" s="104"/>
      <c r="FQ438" s="104"/>
      <c r="FR438" s="104"/>
      <c r="FS438" s="104"/>
      <c r="FT438" s="104"/>
      <c r="FU438" s="104"/>
      <c r="FV438" s="104"/>
      <c r="FW438" s="104"/>
      <c r="FX438" s="104"/>
      <c r="FY438" s="104"/>
      <c r="FZ438" s="104"/>
      <c r="GA438" s="104"/>
      <c r="GB438" s="104"/>
      <c r="GC438" s="104"/>
      <c r="GD438" s="104"/>
      <c r="GE438" s="104"/>
      <c r="GF438" s="104"/>
      <c r="GG438" s="104"/>
      <c r="GH438" s="104"/>
      <c r="GI438" s="104"/>
      <c r="GJ438" s="104"/>
      <c r="GK438" s="104"/>
      <c r="GL438" s="104"/>
      <c r="GM438" s="104"/>
      <c r="GN438" s="104"/>
      <c r="GO438" s="104"/>
      <c r="GP438" s="104"/>
      <c r="GQ438" s="104"/>
      <c r="GR438" s="104"/>
      <c r="GS438" s="104"/>
      <c r="GT438" s="104"/>
      <c r="GU438" s="104"/>
      <c r="GV438" s="104"/>
      <c r="GW438" s="104"/>
      <c r="GX438" s="104"/>
      <c r="GY438" s="104"/>
      <c r="GZ438" s="104"/>
      <c r="HA438" s="104"/>
      <c r="HB438" s="104"/>
      <c r="HC438" s="104"/>
      <c r="HD438" s="104"/>
      <c r="HE438" s="104"/>
      <c r="HF438" s="104"/>
      <c r="HG438" s="104"/>
      <c r="HH438" s="104"/>
      <c r="HI438" s="104"/>
      <c r="HJ438" s="104"/>
      <c r="HK438" s="104"/>
      <c r="HL438" s="104"/>
      <c r="HM438" s="104"/>
      <c r="HN438" s="104"/>
      <c r="HO438" s="104"/>
      <c r="HP438" s="104"/>
      <c r="HQ438" s="104"/>
      <c r="HR438" s="104"/>
      <c r="HS438" s="104"/>
      <c r="HT438" s="104"/>
      <c r="HU438" s="104"/>
      <c r="HV438" s="104"/>
      <c r="HW438" s="104"/>
      <c r="HX438" s="104"/>
      <c r="HY438" s="104"/>
      <c r="HZ438" s="104"/>
      <c r="IA438" s="104"/>
      <c r="IB438" s="104"/>
      <c r="IC438" s="104"/>
      <c r="ID438" s="104"/>
      <c r="IE438" s="104"/>
      <c r="IF438" s="104"/>
      <c r="IG438" s="104"/>
      <c r="IH438" s="104"/>
      <c r="II438" s="104"/>
      <c r="IJ438" s="104"/>
      <c r="IK438" s="104"/>
      <c r="IL438" s="104"/>
      <c r="IM438" s="104"/>
      <c r="IN438" s="104"/>
      <c r="IO438" s="104"/>
      <c r="IP438" s="104"/>
      <c r="IQ438" s="104"/>
      <c r="IR438" s="104"/>
      <c r="IS438" s="104"/>
      <c r="IT438" s="104"/>
      <c r="IU438" s="104"/>
      <c r="IV438" s="104"/>
      <c r="IW438" s="104"/>
      <c r="IX438" s="104"/>
      <c r="IY438" s="104"/>
      <c r="IZ438" s="104"/>
      <c r="JA438" s="104"/>
      <c r="JB438" s="104"/>
      <c r="JC438" s="104"/>
      <c r="JD438" s="104"/>
      <c r="JE438" s="104"/>
      <c r="JF438" s="104"/>
      <c r="JG438" s="104"/>
      <c r="JH438" s="104"/>
      <c r="JI438" s="104"/>
      <c r="JJ438" s="104"/>
      <c r="JK438" s="104"/>
      <c r="JL438" s="104"/>
      <c r="JM438" s="104"/>
      <c r="JN438" s="104"/>
      <c r="JO438" s="104"/>
      <c r="JP438" s="104"/>
      <c r="JQ438" s="104"/>
      <c r="JR438" s="104"/>
      <c r="JS438" s="104"/>
      <c r="JT438" s="104"/>
      <c r="JU438" s="104"/>
      <c r="JV438" s="104"/>
      <c r="JW438" s="104"/>
      <c r="JX438" s="104"/>
      <c r="JY438" s="104"/>
      <c r="JZ438" s="104"/>
      <c r="KA438" s="104"/>
      <c r="KB438" s="104"/>
      <c r="KC438" s="104"/>
      <c r="KD438" s="104"/>
      <c r="KE438" s="104"/>
      <c r="KF438" s="104"/>
      <c r="KG438" s="104"/>
      <c r="KH438" s="104"/>
      <c r="KI438" s="104"/>
      <c r="KJ438" s="104"/>
      <c r="KK438" s="104"/>
      <c r="KL438" s="104"/>
      <c r="KM438" s="104"/>
      <c r="KN438" s="104"/>
      <c r="KO438" s="104"/>
      <c r="KP438" s="104"/>
      <c r="KQ438" s="104"/>
      <c r="KR438" s="104"/>
      <c r="KS438" s="104"/>
      <c r="KT438" s="104"/>
      <c r="KU438" s="104"/>
      <c r="KV438" s="104"/>
      <c r="KW438" s="104"/>
      <c r="KX438" s="104"/>
      <c r="KY438" s="104"/>
      <c r="KZ438" s="104"/>
      <c r="LA438" s="104"/>
      <c r="LB438" s="104"/>
      <c r="LC438" s="104"/>
      <c r="LD438" s="104"/>
      <c r="LE438" s="104"/>
      <c r="LF438" s="104"/>
      <c r="LG438" s="104"/>
      <c r="LH438" s="104"/>
      <c r="LI438" s="104"/>
      <c r="LJ438" s="104"/>
      <c r="LK438" s="104"/>
      <c r="LL438" s="104"/>
      <c r="LM438" s="104"/>
      <c r="LN438" s="104"/>
      <c r="LO438" s="104"/>
      <c r="LP438" s="104"/>
      <c r="LQ438" s="104"/>
      <c r="LR438" s="104"/>
      <c r="LS438" s="104"/>
      <c r="LT438" s="104"/>
      <c r="LU438" s="104"/>
      <c r="LV438" s="104"/>
      <c r="LW438" s="104"/>
      <c r="LX438" s="104"/>
      <c r="LY438" s="104"/>
      <c r="LZ438" s="104"/>
      <c r="MA438" s="104"/>
      <c r="MB438" s="104"/>
      <c r="MC438" s="104"/>
      <c r="MD438" s="104"/>
      <c r="ME438" s="104"/>
      <c r="MF438" s="104"/>
      <c r="MG438" s="104"/>
      <c r="MH438" s="104"/>
      <c r="MI438" s="104"/>
      <c r="MJ438" s="104"/>
      <c r="MK438" s="104"/>
      <c r="ML438" s="104"/>
      <c r="MM438" s="104"/>
      <c r="MN438" s="104"/>
      <c r="MO438" s="104"/>
      <c r="MP438" s="104"/>
      <c r="MQ438" s="104"/>
      <c r="MR438" s="104"/>
      <c r="MS438" s="104"/>
      <c r="MT438" s="104"/>
      <c r="MU438" s="104"/>
      <c r="MV438" s="104"/>
      <c r="MW438" s="104"/>
      <c r="MX438" s="104"/>
      <c r="MY438" s="104"/>
      <c r="MZ438" s="104"/>
      <c r="NA438" s="104"/>
      <c r="NB438" s="104"/>
      <c r="NC438" s="104"/>
      <c r="ND438" s="104"/>
      <c r="NE438" s="104"/>
      <c r="NF438" s="104"/>
      <c r="NG438" s="104"/>
      <c r="NH438" s="104"/>
      <c r="NI438" s="104"/>
      <c r="NJ438" s="104"/>
      <c r="NK438" s="104"/>
      <c r="NL438" s="104"/>
      <c r="NM438" s="104"/>
      <c r="NN438" s="104"/>
      <c r="NO438" s="104"/>
      <c r="NP438" s="104"/>
      <c r="NQ438" s="104"/>
      <c r="NR438" s="104"/>
      <c r="NS438" s="104"/>
      <c r="NT438" s="104"/>
      <c r="NU438" s="104"/>
    </row>
    <row r="439" spans="1:385" s="242" customFormat="1" ht="15.65" customHeight="1" outlineLevel="1">
      <c r="A439" s="375"/>
      <c r="B439" s="235" t="s">
        <v>754</v>
      </c>
      <c r="C439" s="236" t="s">
        <v>290</v>
      </c>
      <c r="D439" s="159" t="s">
        <v>800</v>
      </c>
      <c r="E439" s="237" t="s">
        <v>293</v>
      </c>
      <c r="F439" s="237" t="s">
        <v>303</v>
      </c>
      <c r="G439" s="238"/>
      <c r="H439" s="238"/>
      <c r="I439" s="238"/>
      <c r="J439" s="238"/>
      <c r="K439" s="237" t="s">
        <v>304</v>
      </c>
      <c r="L439" s="237">
        <v>10</v>
      </c>
      <c r="M439" s="260"/>
      <c r="N439" s="260">
        <f t="shared" si="77"/>
        <v>0</v>
      </c>
      <c r="O439" s="260">
        <f t="shared" si="75"/>
        <v>0</v>
      </c>
      <c r="P439" s="260">
        <f t="shared" si="78"/>
        <v>0</v>
      </c>
      <c r="Q439" s="239"/>
      <c r="R439" s="239"/>
      <c r="S439" s="240"/>
      <c r="T439" s="241"/>
      <c r="U439" s="241"/>
      <c r="V439" s="241"/>
      <c r="W439" s="241"/>
      <c r="X439" s="241"/>
      <c r="Y439" s="241"/>
      <c r="Z439" s="241"/>
      <c r="AA439" s="241"/>
      <c r="AB439" s="241"/>
      <c r="AC439" s="241"/>
      <c r="AD439" s="241"/>
      <c r="AE439" s="241"/>
      <c r="AF439" s="241"/>
      <c r="AG439" s="241"/>
      <c r="AH439" s="241"/>
      <c r="AI439" s="241"/>
      <c r="AJ439" s="241"/>
      <c r="AK439" s="241"/>
      <c r="AL439" s="241"/>
      <c r="AM439" s="241"/>
      <c r="AN439" s="241"/>
      <c r="AO439" s="241"/>
      <c r="AP439" s="241"/>
      <c r="AQ439" s="241"/>
      <c r="AR439" s="241"/>
      <c r="AS439" s="241"/>
      <c r="AT439" s="241"/>
      <c r="AU439" s="241"/>
      <c r="AV439" s="241"/>
      <c r="AW439" s="241"/>
      <c r="AX439" s="241"/>
      <c r="AY439" s="241"/>
      <c r="AZ439" s="241"/>
      <c r="BA439" s="241"/>
      <c r="BB439" s="241"/>
      <c r="BC439" s="241"/>
      <c r="BD439" s="241"/>
      <c r="BE439" s="241"/>
      <c r="BF439" s="241"/>
      <c r="BG439" s="241"/>
      <c r="BH439" s="241"/>
      <c r="BI439" s="241"/>
      <c r="BJ439" s="241"/>
      <c r="BK439" s="241"/>
      <c r="BL439" s="241"/>
      <c r="BM439" s="241"/>
      <c r="BN439" s="241"/>
      <c r="BO439" s="241"/>
      <c r="BP439" s="241"/>
      <c r="BQ439" s="241"/>
      <c r="BR439" s="241"/>
      <c r="BS439" s="241"/>
      <c r="BT439" s="241"/>
      <c r="BU439" s="241"/>
      <c r="BV439" s="241"/>
      <c r="BW439" s="241"/>
      <c r="BX439" s="241"/>
      <c r="BY439" s="241"/>
      <c r="BZ439" s="241"/>
      <c r="CA439" s="241"/>
      <c r="CB439" s="241"/>
      <c r="CC439" s="241"/>
      <c r="CD439" s="241"/>
      <c r="CE439" s="241"/>
      <c r="CF439" s="241"/>
      <c r="CG439" s="241"/>
      <c r="CH439" s="241"/>
      <c r="CI439" s="241"/>
      <c r="CJ439" s="241"/>
      <c r="CK439" s="241"/>
      <c r="CL439" s="241"/>
      <c r="CM439" s="241"/>
      <c r="CN439" s="241"/>
      <c r="CO439" s="241"/>
      <c r="CP439" s="241"/>
      <c r="CQ439" s="241"/>
      <c r="CR439" s="241"/>
      <c r="CS439" s="241"/>
      <c r="CT439" s="241"/>
      <c r="CU439" s="241"/>
      <c r="CV439" s="241"/>
      <c r="CW439" s="241"/>
      <c r="CX439" s="241"/>
      <c r="CY439" s="241"/>
      <c r="CZ439" s="241"/>
      <c r="DA439" s="241"/>
      <c r="DB439" s="241"/>
      <c r="DC439" s="241"/>
      <c r="DD439" s="241"/>
      <c r="DE439" s="241"/>
      <c r="DF439" s="241"/>
      <c r="DG439" s="241"/>
      <c r="DH439" s="241"/>
      <c r="DI439" s="241"/>
      <c r="DJ439" s="241"/>
      <c r="DK439" s="241"/>
      <c r="DL439" s="241"/>
      <c r="DM439" s="241"/>
      <c r="DN439" s="241"/>
      <c r="DO439" s="241"/>
      <c r="DP439" s="241"/>
      <c r="DQ439" s="241"/>
      <c r="DR439" s="241"/>
      <c r="DS439" s="241"/>
      <c r="DT439" s="241"/>
      <c r="DU439" s="241"/>
      <c r="DV439" s="241"/>
      <c r="DW439" s="241"/>
      <c r="DX439" s="241"/>
      <c r="DY439" s="241"/>
      <c r="DZ439" s="241"/>
      <c r="EA439" s="241"/>
      <c r="EB439" s="241"/>
      <c r="EC439" s="241"/>
      <c r="ED439" s="241"/>
      <c r="EE439" s="241"/>
      <c r="EF439" s="241"/>
      <c r="EG439" s="241"/>
      <c r="EH439" s="241"/>
      <c r="EI439" s="241"/>
      <c r="EJ439" s="241"/>
      <c r="EK439" s="241"/>
      <c r="EL439" s="241"/>
      <c r="EM439" s="241"/>
      <c r="EN439" s="241"/>
      <c r="EO439" s="241"/>
      <c r="EP439" s="241"/>
      <c r="EQ439" s="241"/>
      <c r="ER439" s="241"/>
      <c r="ES439" s="241"/>
      <c r="ET439" s="241"/>
      <c r="EU439" s="241"/>
      <c r="EV439" s="241"/>
      <c r="EW439" s="241"/>
      <c r="EX439" s="241"/>
      <c r="EY439" s="241"/>
      <c r="EZ439" s="241"/>
      <c r="FA439" s="241"/>
      <c r="FB439" s="241"/>
      <c r="FC439" s="241"/>
      <c r="FD439" s="241"/>
      <c r="FE439" s="241"/>
      <c r="FF439" s="241"/>
      <c r="FG439" s="241"/>
      <c r="FH439" s="241"/>
      <c r="FI439" s="241"/>
      <c r="FJ439" s="241"/>
      <c r="FK439" s="241"/>
      <c r="FL439" s="241"/>
      <c r="FM439" s="241"/>
      <c r="FN439" s="241"/>
      <c r="FO439" s="241"/>
      <c r="FP439" s="241"/>
      <c r="FQ439" s="241"/>
      <c r="FR439" s="241"/>
      <c r="FS439" s="241"/>
      <c r="FT439" s="241"/>
      <c r="FU439" s="241"/>
      <c r="FV439" s="241"/>
      <c r="FW439" s="241"/>
      <c r="FX439" s="241"/>
      <c r="FY439" s="241"/>
      <c r="FZ439" s="241"/>
      <c r="GA439" s="241"/>
      <c r="GB439" s="241"/>
      <c r="GC439" s="241"/>
      <c r="GD439" s="241"/>
      <c r="GE439" s="241"/>
      <c r="GF439" s="241"/>
      <c r="GG439" s="241"/>
      <c r="GH439" s="241"/>
      <c r="GI439" s="241"/>
      <c r="GJ439" s="241"/>
      <c r="GK439" s="241"/>
      <c r="GL439" s="241"/>
      <c r="GM439" s="241"/>
      <c r="GN439" s="241"/>
      <c r="GO439" s="241"/>
      <c r="GP439" s="241"/>
      <c r="GQ439" s="241"/>
      <c r="GR439" s="241"/>
      <c r="GS439" s="241"/>
      <c r="GT439" s="241"/>
      <c r="GU439" s="241"/>
      <c r="GV439" s="241"/>
      <c r="GW439" s="241"/>
      <c r="GX439" s="241"/>
      <c r="GY439" s="241"/>
      <c r="GZ439" s="241"/>
      <c r="HA439" s="241"/>
      <c r="HB439" s="241"/>
      <c r="HC439" s="241"/>
      <c r="HD439" s="241"/>
      <c r="HE439" s="241"/>
      <c r="HF439" s="241"/>
      <c r="HG439" s="241"/>
      <c r="HH439" s="241"/>
      <c r="HI439" s="241"/>
      <c r="HJ439" s="241"/>
      <c r="HK439" s="241"/>
      <c r="HL439" s="241"/>
      <c r="HM439" s="241"/>
      <c r="HN439" s="241"/>
      <c r="HO439" s="241"/>
      <c r="HP439" s="241"/>
      <c r="HQ439" s="241"/>
      <c r="HR439" s="241"/>
      <c r="HS439" s="241"/>
      <c r="HT439" s="241"/>
      <c r="HU439" s="241"/>
      <c r="HV439" s="241"/>
      <c r="HW439" s="241"/>
      <c r="HX439" s="241"/>
      <c r="HY439" s="241"/>
      <c r="HZ439" s="241"/>
      <c r="IA439" s="241"/>
      <c r="IB439" s="241"/>
      <c r="IC439" s="241"/>
      <c r="ID439" s="241"/>
      <c r="IE439" s="241"/>
      <c r="IF439" s="241"/>
      <c r="IG439" s="241"/>
      <c r="IH439" s="241"/>
      <c r="II439" s="241"/>
      <c r="IJ439" s="241"/>
      <c r="IK439" s="241"/>
      <c r="IL439" s="241"/>
      <c r="IM439" s="241"/>
      <c r="IN439" s="241"/>
      <c r="IO439" s="241"/>
      <c r="IP439" s="241"/>
      <c r="IQ439" s="241"/>
      <c r="IR439" s="241"/>
      <c r="IS439" s="241"/>
      <c r="IT439" s="241"/>
      <c r="IU439" s="241"/>
      <c r="IV439" s="241"/>
      <c r="IW439" s="241"/>
      <c r="IX439" s="241"/>
      <c r="IY439" s="241"/>
      <c r="IZ439" s="241"/>
      <c r="JA439" s="241"/>
      <c r="JB439" s="241"/>
      <c r="JC439" s="241"/>
      <c r="JD439" s="241"/>
      <c r="JE439" s="241"/>
      <c r="JF439" s="241"/>
      <c r="JG439" s="241"/>
      <c r="JH439" s="241"/>
      <c r="JI439" s="241"/>
      <c r="JJ439" s="241"/>
      <c r="JK439" s="241"/>
      <c r="JL439" s="241"/>
      <c r="JM439" s="241"/>
      <c r="JN439" s="241"/>
      <c r="JO439" s="241"/>
      <c r="JP439" s="241"/>
      <c r="JQ439" s="241"/>
      <c r="JR439" s="241"/>
      <c r="JS439" s="241"/>
      <c r="JT439" s="241"/>
      <c r="JU439" s="241"/>
      <c r="JV439" s="241"/>
      <c r="JW439" s="241"/>
      <c r="JX439" s="241"/>
      <c r="JY439" s="241"/>
      <c r="JZ439" s="241"/>
      <c r="KA439" s="241"/>
      <c r="KB439" s="241"/>
      <c r="KC439" s="241"/>
      <c r="KD439" s="241"/>
      <c r="KE439" s="241"/>
      <c r="KF439" s="241"/>
      <c r="KG439" s="241"/>
      <c r="KH439" s="241"/>
      <c r="KI439" s="241"/>
      <c r="KJ439" s="241"/>
      <c r="KK439" s="241"/>
      <c r="KL439" s="241"/>
      <c r="KM439" s="241"/>
      <c r="KN439" s="241"/>
      <c r="KO439" s="241"/>
      <c r="KP439" s="241"/>
      <c r="KQ439" s="241"/>
      <c r="KR439" s="241"/>
      <c r="KS439" s="241"/>
      <c r="KT439" s="241"/>
      <c r="KU439" s="241"/>
      <c r="KV439" s="241"/>
      <c r="KW439" s="241"/>
      <c r="KX439" s="241"/>
      <c r="KY439" s="241"/>
      <c r="KZ439" s="241"/>
      <c r="LA439" s="241"/>
      <c r="LB439" s="241"/>
      <c r="LC439" s="241"/>
      <c r="LD439" s="241"/>
      <c r="LE439" s="241"/>
      <c r="LF439" s="241"/>
      <c r="LG439" s="241"/>
      <c r="LH439" s="241"/>
      <c r="LI439" s="241"/>
      <c r="LJ439" s="241"/>
      <c r="LK439" s="241"/>
      <c r="LL439" s="241"/>
      <c r="LM439" s="241"/>
      <c r="LN439" s="241"/>
      <c r="LO439" s="241"/>
      <c r="LP439" s="241"/>
      <c r="LQ439" s="241"/>
      <c r="LR439" s="241"/>
      <c r="LS439" s="241"/>
      <c r="LT439" s="241"/>
      <c r="LU439" s="241"/>
      <c r="LV439" s="241"/>
      <c r="LW439" s="241"/>
      <c r="LX439" s="241"/>
      <c r="LY439" s="241"/>
      <c r="LZ439" s="241"/>
      <c r="MA439" s="241"/>
      <c r="MB439" s="241"/>
      <c r="MC439" s="241"/>
      <c r="MD439" s="241"/>
      <c r="ME439" s="241"/>
      <c r="MF439" s="241"/>
      <c r="MG439" s="241"/>
      <c r="MH439" s="241"/>
      <c r="MI439" s="241"/>
      <c r="MJ439" s="241"/>
      <c r="MK439" s="241"/>
      <c r="ML439" s="241"/>
      <c r="MM439" s="241"/>
      <c r="MN439" s="241"/>
      <c r="MO439" s="241"/>
      <c r="MP439" s="241"/>
      <c r="MQ439" s="241"/>
      <c r="MR439" s="241"/>
      <c r="MS439" s="241"/>
      <c r="MT439" s="241"/>
      <c r="MU439" s="241"/>
      <c r="MV439" s="241"/>
      <c r="MW439" s="241"/>
      <c r="MX439" s="241"/>
      <c r="MY439" s="241"/>
      <c r="MZ439" s="241"/>
      <c r="NA439" s="241"/>
      <c r="NB439" s="241"/>
      <c r="NC439" s="241"/>
      <c r="ND439" s="241"/>
      <c r="NE439" s="241"/>
      <c r="NF439" s="241"/>
      <c r="NG439" s="241"/>
      <c r="NH439" s="241"/>
      <c r="NI439" s="241"/>
      <c r="NJ439" s="241"/>
      <c r="NK439" s="241"/>
      <c r="NL439" s="241"/>
      <c r="NM439" s="241"/>
      <c r="NN439" s="241"/>
      <c r="NO439" s="241"/>
      <c r="NP439" s="241"/>
      <c r="NQ439" s="241"/>
      <c r="NR439" s="241"/>
      <c r="NS439" s="241"/>
      <c r="NT439" s="241"/>
      <c r="NU439" s="241"/>
    </row>
    <row r="440" spans="1:385" s="254" customFormat="1" ht="14">
      <c r="A440" s="375"/>
      <c r="B440" s="133" t="s">
        <v>365</v>
      </c>
      <c r="C440" s="147" t="s">
        <v>330</v>
      </c>
      <c r="D440" s="154"/>
      <c r="E440" s="148" t="s">
        <v>243</v>
      </c>
      <c r="F440" s="243"/>
      <c r="G440" s="248"/>
      <c r="H440" s="249"/>
      <c r="I440" s="250"/>
      <c r="J440" s="250"/>
      <c r="K440" s="154" t="s">
        <v>160</v>
      </c>
      <c r="L440" s="154">
        <v>1</v>
      </c>
      <c r="M440" s="251"/>
      <c r="N440" s="251">
        <f>SUM(N441:N464)</f>
        <v>0</v>
      </c>
      <c r="O440" s="251">
        <f t="shared" si="75"/>
        <v>0</v>
      </c>
      <c r="P440" s="251">
        <f t="shared" si="78"/>
        <v>0</v>
      </c>
      <c r="Q440" s="251"/>
      <c r="R440" s="251"/>
      <c r="S440" s="252"/>
      <c r="T440" s="253"/>
      <c r="U440" s="253"/>
      <c r="V440" s="253"/>
      <c r="W440" s="253"/>
      <c r="X440" s="253"/>
      <c r="Y440" s="253"/>
      <c r="Z440" s="253"/>
      <c r="AA440" s="253"/>
      <c r="AB440" s="253"/>
      <c r="AC440" s="253"/>
      <c r="AD440" s="253"/>
      <c r="AE440" s="253"/>
      <c r="AF440" s="253"/>
      <c r="AG440" s="253"/>
      <c r="AH440" s="253"/>
      <c r="AI440" s="253"/>
      <c r="AJ440" s="253"/>
      <c r="AK440" s="253"/>
      <c r="AL440" s="253"/>
      <c r="AM440" s="253"/>
      <c r="AN440" s="253"/>
      <c r="AO440" s="253"/>
      <c r="AP440" s="253"/>
      <c r="AQ440" s="253"/>
      <c r="AR440" s="253"/>
      <c r="AS440" s="253"/>
      <c r="AT440" s="253"/>
      <c r="AU440" s="253"/>
      <c r="AV440" s="253"/>
      <c r="AW440" s="253"/>
      <c r="AX440" s="253"/>
      <c r="AY440" s="253"/>
      <c r="AZ440" s="253"/>
      <c r="BA440" s="253"/>
      <c r="BB440" s="253"/>
      <c r="BC440" s="253"/>
      <c r="BD440" s="253"/>
      <c r="BE440" s="253"/>
      <c r="BF440" s="253"/>
      <c r="BG440" s="253"/>
      <c r="BH440" s="253"/>
      <c r="BI440" s="253"/>
      <c r="BJ440" s="253"/>
      <c r="BK440" s="253"/>
      <c r="BL440" s="253"/>
      <c r="BM440" s="253"/>
      <c r="BN440" s="253"/>
      <c r="BO440" s="253"/>
      <c r="BP440" s="253"/>
      <c r="BQ440" s="253"/>
      <c r="BR440" s="253"/>
      <c r="BS440" s="253"/>
      <c r="BT440" s="253"/>
      <c r="BU440" s="253"/>
      <c r="BV440" s="253"/>
      <c r="BW440" s="253"/>
      <c r="BX440" s="253"/>
      <c r="BY440" s="253"/>
      <c r="BZ440" s="253"/>
      <c r="CA440" s="253"/>
      <c r="CB440" s="253"/>
      <c r="CC440" s="253"/>
      <c r="CD440" s="253"/>
      <c r="CE440" s="253"/>
      <c r="CF440" s="253"/>
      <c r="CG440" s="253"/>
      <c r="CH440" s="253"/>
      <c r="CI440" s="253"/>
      <c r="CJ440" s="253"/>
      <c r="CK440" s="253"/>
      <c r="CL440" s="253"/>
      <c r="CM440" s="253"/>
      <c r="CN440" s="253"/>
      <c r="CO440" s="253"/>
      <c r="CP440" s="253"/>
      <c r="CQ440" s="253"/>
      <c r="CR440" s="253"/>
      <c r="CS440" s="253"/>
      <c r="CT440" s="253"/>
      <c r="CU440" s="253"/>
      <c r="CV440" s="253"/>
      <c r="CW440" s="253"/>
      <c r="CX440" s="253"/>
      <c r="CY440" s="253"/>
      <c r="CZ440" s="253"/>
      <c r="DA440" s="253"/>
      <c r="DB440" s="253"/>
      <c r="DC440" s="253"/>
      <c r="DD440" s="253"/>
      <c r="DE440" s="253"/>
      <c r="DF440" s="253"/>
      <c r="DG440" s="253"/>
      <c r="DH440" s="253"/>
      <c r="DI440" s="253"/>
      <c r="DJ440" s="253"/>
      <c r="DK440" s="253"/>
      <c r="DL440" s="253"/>
      <c r="DM440" s="253"/>
      <c r="DN440" s="253"/>
      <c r="DO440" s="253"/>
      <c r="DP440" s="253"/>
      <c r="DQ440" s="253"/>
      <c r="DR440" s="253"/>
      <c r="DS440" s="253"/>
      <c r="DT440" s="253"/>
      <c r="DU440" s="253"/>
      <c r="DV440" s="253"/>
      <c r="DW440" s="253"/>
      <c r="DX440" s="253"/>
      <c r="DY440" s="253"/>
      <c r="DZ440" s="253"/>
      <c r="EA440" s="253"/>
      <c r="EB440" s="253"/>
      <c r="EC440" s="253"/>
      <c r="ED440" s="253"/>
      <c r="EE440" s="253"/>
      <c r="EF440" s="253"/>
      <c r="EG440" s="253"/>
      <c r="EH440" s="253"/>
      <c r="EI440" s="253"/>
      <c r="EJ440" s="253"/>
      <c r="EK440" s="253"/>
      <c r="EL440" s="253"/>
      <c r="EM440" s="253"/>
      <c r="EN440" s="253"/>
      <c r="EO440" s="253"/>
      <c r="EP440" s="253"/>
      <c r="EQ440" s="253"/>
      <c r="ER440" s="253"/>
      <c r="ES440" s="253"/>
      <c r="ET440" s="253"/>
      <c r="EU440" s="253"/>
      <c r="EV440" s="253"/>
      <c r="EW440" s="253"/>
      <c r="EX440" s="253"/>
      <c r="EY440" s="253"/>
      <c r="EZ440" s="253"/>
      <c r="FA440" s="253"/>
      <c r="FB440" s="253"/>
      <c r="FC440" s="253"/>
      <c r="FD440" s="253"/>
      <c r="FE440" s="253"/>
      <c r="FF440" s="253"/>
      <c r="FG440" s="253"/>
      <c r="FH440" s="253"/>
      <c r="FI440" s="253"/>
      <c r="FJ440" s="253"/>
      <c r="FK440" s="253"/>
      <c r="FL440" s="253"/>
      <c r="FM440" s="253"/>
      <c r="FN440" s="253"/>
      <c r="FO440" s="253"/>
      <c r="FP440" s="253"/>
      <c r="FQ440" s="253"/>
      <c r="FR440" s="253"/>
      <c r="FS440" s="253"/>
      <c r="FT440" s="253"/>
      <c r="FU440" s="253"/>
      <c r="FV440" s="253"/>
      <c r="FW440" s="253"/>
      <c r="FX440" s="253"/>
      <c r="FY440" s="253"/>
      <c r="FZ440" s="253"/>
      <c r="GA440" s="253"/>
      <c r="GB440" s="253"/>
      <c r="GC440" s="253"/>
      <c r="GD440" s="253"/>
      <c r="GE440" s="253"/>
      <c r="GF440" s="253"/>
      <c r="GG440" s="253"/>
      <c r="GH440" s="253"/>
      <c r="GI440" s="253"/>
      <c r="GJ440" s="253"/>
      <c r="GK440" s="253"/>
      <c r="GL440" s="253"/>
      <c r="GM440" s="253"/>
      <c r="GN440" s="253"/>
      <c r="GO440" s="253"/>
      <c r="GP440" s="253"/>
      <c r="GQ440" s="253"/>
      <c r="GR440" s="253"/>
      <c r="GS440" s="253"/>
      <c r="GT440" s="253"/>
      <c r="GU440" s="253"/>
      <c r="GV440" s="253"/>
      <c r="GW440" s="253"/>
      <c r="GX440" s="253"/>
      <c r="GY440" s="253"/>
      <c r="GZ440" s="253"/>
      <c r="HA440" s="253"/>
      <c r="HB440" s="253"/>
      <c r="HC440" s="253"/>
      <c r="HD440" s="253"/>
      <c r="HE440" s="253"/>
      <c r="HF440" s="253"/>
      <c r="HG440" s="253"/>
      <c r="HH440" s="253"/>
      <c r="HI440" s="253"/>
      <c r="HJ440" s="253"/>
      <c r="HK440" s="253"/>
      <c r="HL440" s="253"/>
      <c r="HM440" s="253"/>
      <c r="HN440" s="253"/>
      <c r="HO440" s="253"/>
      <c r="HP440" s="253"/>
      <c r="HQ440" s="253"/>
      <c r="HR440" s="253"/>
      <c r="HS440" s="253"/>
      <c r="HT440" s="253"/>
      <c r="HU440" s="253"/>
      <c r="HV440" s="253"/>
      <c r="HW440" s="253"/>
      <c r="HX440" s="253"/>
      <c r="HY440" s="253"/>
      <c r="HZ440" s="253"/>
      <c r="IA440" s="253"/>
      <c r="IB440" s="253"/>
      <c r="IC440" s="253"/>
      <c r="ID440" s="253"/>
      <c r="IE440" s="253"/>
      <c r="IF440" s="253"/>
      <c r="IG440" s="253"/>
      <c r="IH440" s="253"/>
      <c r="II440" s="253"/>
      <c r="IJ440" s="253"/>
      <c r="IK440" s="253"/>
      <c r="IL440" s="253"/>
      <c r="IM440" s="253"/>
      <c r="IN440" s="253"/>
      <c r="IO440" s="253"/>
      <c r="IP440" s="253"/>
      <c r="IQ440" s="253"/>
      <c r="IR440" s="253"/>
      <c r="IS440" s="253"/>
      <c r="IT440" s="253"/>
      <c r="IU440" s="253"/>
      <c r="IV440" s="253"/>
      <c r="IW440" s="253"/>
      <c r="IX440" s="253"/>
      <c r="IY440" s="253"/>
      <c r="IZ440" s="253"/>
      <c r="JA440" s="253"/>
      <c r="JB440" s="253"/>
      <c r="JC440" s="253"/>
      <c r="JD440" s="253"/>
      <c r="JE440" s="253"/>
      <c r="JF440" s="253"/>
      <c r="JG440" s="253"/>
      <c r="JH440" s="253"/>
      <c r="JI440" s="253"/>
      <c r="JJ440" s="253"/>
      <c r="JK440" s="253"/>
      <c r="JL440" s="253"/>
      <c r="JM440" s="253"/>
      <c r="JN440" s="253"/>
      <c r="JO440" s="253"/>
      <c r="JP440" s="253"/>
      <c r="JQ440" s="253"/>
      <c r="JR440" s="253"/>
      <c r="JS440" s="253"/>
      <c r="JT440" s="253"/>
      <c r="JU440" s="253"/>
      <c r="JV440" s="253"/>
      <c r="JW440" s="253"/>
      <c r="JX440" s="253"/>
      <c r="JY440" s="253"/>
      <c r="JZ440" s="253"/>
      <c r="KA440" s="253"/>
      <c r="KB440" s="253"/>
      <c r="KC440" s="253"/>
      <c r="KD440" s="253"/>
      <c r="KE440" s="253"/>
      <c r="KF440" s="253"/>
      <c r="KG440" s="253"/>
      <c r="KH440" s="253"/>
      <c r="KI440" s="253"/>
      <c r="KJ440" s="253"/>
      <c r="KK440" s="253"/>
      <c r="KL440" s="253"/>
      <c r="KM440" s="253"/>
      <c r="KN440" s="253"/>
      <c r="KO440" s="253"/>
      <c r="KP440" s="253"/>
      <c r="KQ440" s="253"/>
      <c r="KR440" s="253"/>
      <c r="KS440" s="253"/>
      <c r="KT440" s="253"/>
      <c r="KU440" s="253"/>
      <c r="KV440" s="253"/>
      <c r="KW440" s="253"/>
      <c r="KX440" s="253"/>
      <c r="KY440" s="253"/>
      <c r="KZ440" s="253"/>
      <c r="LA440" s="253"/>
      <c r="LB440" s="253"/>
      <c r="LC440" s="253"/>
      <c r="LD440" s="253"/>
      <c r="LE440" s="253"/>
      <c r="LF440" s="253"/>
      <c r="LG440" s="253"/>
      <c r="LH440" s="253"/>
      <c r="LI440" s="253"/>
      <c r="LJ440" s="253"/>
      <c r="LK440" s="253"/>
      <c r="LL440" s="253"/>
      <c r="LM440" s="253"/>
      <c r="LN440" s="253"/>
      <c r="LO440" s="253"/>
      <c r="LP440" s="253"/>
      <c r="LQ440" s="253"/>
      <c r="LR440" s="253"/>
      <c r="LS440" s="253"/>
      <c r="LT440" s="253"/>
      <c r="LU440" s="253"/>
      <c r="LV440" s="253"/>
      <c r="LW440" s="253"/>
      <c r="LX440" s="253"/>
      <c r="LY440" s="253"/>
      <c r="LZ440" s="253"/>
      <c r="MA440" s="253"/>
      <c r="MB440" s="253"/>
      <c r="MC440" s="253"/>
      <c r="MD440" s="253"/>
      <c r="ME440" s="253"/>
      <c r="MF440" s="253"/>
      <c r="MG440" s="253"/>
      <c r="MH440" s="253"/>
      <c r="MI440" s="253"/>
      <c r="MJ440" s="253"/>
      <c r="MK440" s="253"/>
      <c r="ML440" s="253"/>
      <c r="MM440" s="253"/>
      <c r="MN440" s="253"/>
      <c r="MO440" s="253"/>
      <c r="MP440" s="253"/>
      <c r="MQ440" s="253"/>
      <c r="MR440" s="253"/>
      <c r="MS440" s="253"/>
      <c r="MT440" s="253"/>
      <c r="MU440" s="253"/>
      <c r="MV440" s="253"/>
      <c r="MW440" s="253"/>
      <c r="MX440" s="253"/>
      <c r="MY440" s="253"/>
      <c r="MZ440" s="253"/>
      <c r="NA440" s="253"/>
      <c r="NB440" s="253"/>
      <c r="NC440" s="253"/>
      <c r="ND440" s="253"/>
      <c r="NE440" s="253"/>
      <c r="NF440" s="253"/>
      <c r="NG440" s="253"/>
      <c r="NH440" s="253"/>
      <c r="NI440" s="253"/>
      <c r="NJ440" s="253"/>
      <c r="NK440" s="253"/>
      <c r="NL440" s="253"/>
      <c r="NM440" s="253"/>
      <c r="NN440" s="253"/>
      <c r="NO440" s="253"/>
      <c r="NP440" s="253"/>
      <c r="NQ440" s="253"/>
      <c r="NR440" s="253"/>
      <c r="NS440" s="253"/>
      <c r="NT440" s="253"/>
      <c r="NU440" s="253"/>
    </row>
    <row r="441" spans="1:385" s="104" customFormat="1" ht="14.25" customHeight="1" outlineLevel="1">
      <c r="A441" s="375"/>
      <c r="B441" s="231" t="s">
        <v>755</v>
      </c>
      <c r="C441" s="166" t="s">
        <v>252</v>
      </c>
      <c r="D441" s="159" t="s">
        <v>800</v>
      </c>
      <c r="E441" s="159" t="s">
        <v>253</v>
      </c>
      <c r="F441" s="160" t="s">
        <v>294</v>
      </c>
      <c r="G441" s="178"/>
      <c r="H441" s="167"/>
      <c r="I441" s="177"/>
      <c r="J441" s="177"/>
      <c r="K441" s="162" t="s">
        <v>57</v>
      </c>
      <c r="L441" s="159" t="s">
        <v>166</v>
      </c>
      <c r="M441" s="260"/>
      <c r="N441" s="260">
        <f t="shared" ref="N441:N443" si="79">L441*M441</f>
        <v>0</v>
      </c>
      <c r="O441" s="260">
        <f t="shared" si="75"/>
        <v>0</v>
      </c>
      <c r="P441" s="260">
        <f t="shared" si="78"/>
        <v>0</v>
      </c>
      <c r="Q441" s="170"/>
      <c r="R441" s="170"/>
      <c r="S441" s="176"/>
    </row>
    <row r="442" spans="1:385" s="104" customFormat="1" ht="14.25" customHeight="1" outlineLevel="1">
      <c r="A442" s="375"/>
      <c r="B442" s="231"/>
      <c r="C442" s="166" t="s">
        <v>806</v>
      </c>
      <c r="D442" s="159" t="s">
        <v>800</v>
      </c>
      <c r="E442" s="159" t="s">
        <v>251</v>
      </c>
      <c r="F442" s="160" t="s">
        <v>294</v>
      </c>
      <c r="G442" s="179"/>
      <c r="H442" s="173"/>
      <c r="I442" s="173"/>
      <c r="J442" s="173"/>
      <c r="K442" s="162" t="s">
        <v>57</v>
      </c>
      <c r="L442" s="159">
        <v>1</v>
      </c>
      <c r="M442" s="260"/>
      <c r="N442" s="260"/>
      <c r="O442" s="260"/>
      <c r="P442" s="260"/>
      <c r="Q442" s="175"/>
      <c r="R442" s="175"/>
      <c r="S442" s="121"/>
    </row>
    <row r="443" spans="1:385" s="104" customFormat="1" ht="14.25" customHeight="1" outlineLevel="1">
      <c r="A443" s="375"/>
      <c r="B443" s="231" t="s">
        <v>756</v>
      </c>
      <c r="C443" s="166" t="s">
        <v>254</v>
      </c>
      <c r="D443" s="159" t="s">
        <v>800</v>
      </c>
      <c r="E443" s="159" t="s">
        <v>320</v>
      </c>
      <c r="F443" s="160" t="s">
        <v>294</v>
      </c>
      <c r="G443" s="179"/>
      <c r="H443" s="173"/>
      <c r="I443" s="173"/>
      <c r="J443" s="173"/>
      <c r="K443" s="162" t="s">
        <v>57</v>
      </c>
      <c r="L443" s="159" t="s">
        <v>181</v>
      </c>
      <c r="M443" s="260"/>
      <c r="N443" s="260">
        <f t="shared" si="79"/>
        <v>0</v>
      </c>
      <c r="O443" s="260">
        <f t="shared" si="75"/>
        <v>0</v>
      </c>
      <c r="P443" s="260">
        <f t="shared" si="78"/>
        <v>0</v>
      </c>
      <c r="Q443" s="175"/>
      <c r="R443" s="175"/>
      <c r="S443" s="121"/>
    </row>
    <row r="444" spans="1:385" s="104" customFormat="1" ht="14.25" customHeight="1" outlineLevel="1">
      <c r="A444" s="375"/>
      <c r="B444" s="231" t="s">
        <v>757</v>
      </c>
      <c r="C444" s="166" t="s">
        <v>321</v>
      </c>
      <c r="D444" s="159" t="s">
        <v>798</v>
      </c>
      <c r="E444" s="159"/>
      <c r="F444" s="160"/>
      <c r="G444" s="179"/>
      <c r="H444" s="173"/>
      <c r="I444" s="173"/>
      <c r="J444" s="173"/>
      <c r="K444" s="162" t="s">
        <v>78</v>
      </c>
      <c r="L444" s="159">
        <v>1</v>
      </c>
      <c r="M444" s="175"/>
      <c r="N444" s="175"/>
      <c r="O444" s="175">
        <f t="shared" si="75"/>
        <v>0</v>
      </c>
      <c r="P444" s="175">
        <f t="shared" si="78"/>
        <v>0</v>
      </c>
      <c r="Q444" s="175"/>
      <c r="R444" s="175"/>
      <c r="S444" s="121"/>
    </row>
    <row r="445" spans="1:385" s="104" customFormat="1" ht="26" outlineLevel="1">
      <c r="A445" s="375"/>
      <c r="B445" s="231" t="s">
        <v>758</v>
      </c>
      <c r="C445" s="158" t="s">
        <v>801</v>
      </c>
      <c r="D445" s="159" t="s">
        <v>798</v>
      </c>
      <c r="E445" s="159" t="s">
        <v>802</v>
      </c>
      <c r="F445" s="160" t="s">
        <v>295</v>
      </c>
      <c r="G445" s="179"/>
      <c r="H445" s="173"/>
      <c r="I445" s="173"/>
      <c r="J445" s="173"/>
      <c r="K445" s="162" t="s">
        <v>57</v>
      </c>
      <c r="L445" s="159">
        <v>1</v>
      </c>
      <c r="M445" s="260"/>
      <c r="N445" s="260">
        <f t="shared" ref="N445" si="80">L445*M445</f>
        <v>0</v>
      </c>
      <c r="O445" s="260">
        <f t="shared" si="75"/>
        <v>0</v>
      </c>
      <c r="P445" s="260">
        <f t="shared" si="78"/>
        <v>0</v>
      </c>
      <c r="Q445" s="175"/>
      <c r="R445" s="175"/>
      <c r="S445" s="121"/>
    </row>
    <row r="446" spans="1:385" s="104" customFormat="1" ht="14.25" customHeight="1" outlineLevel="1">
      <c r="A446" s="375"/>
      <c r="B446" s="231" t="s">
        <v>759</v>
      </c>
      <c r="C446" s="158" t="s">
        <v>171</v>
      </c>
      <c r="D446" s="159" t="s">
        <v>798</v>
      </c>
      <c r="E446" s="159" t="s">
        <v>170</v>
      </c>
      <c r="F446" s="160" t="s">
        <v>295</v>
      </c>
      <c r="G446" s="179"/>
      <c r="H446" s="173"/>
      <c r="I446" s="173"/>
      <c r="J446" s="173"/>
      <c r="K446" s="162" t="s">
        <v>57</v>
      </c>
      <c r="L446" s="159">
        <v>2</v>
      </c>
      <c r="M446" s="260"/>
      <c r="N446" s="260">
        <f>L446*M446</f>
        <v>0</v>
      </c>
      <c r="O446" s="260">
        <f t="shared" si="75"/>
        <v>0</v>
      </c>
      <c r="P446" s="260">
        <f t="shared" si="78"/>
        <v>0</v>
      </c>
      <c r="Q446" s="175"/>
      <c r="R446" s="175"/>
      <c r="S446" s="121"/>
    </row>
    <row r="447" spans="1:385" s="104" customFormat="1" ht="14.25" customHeight="1" outlineLevel="1">
      <c r="A447" s="375"/>
      <c r="B447" s="231"/>
      <c r="C447" s="166" t="s">
        <v>182</v>
      </c>
      <c r="D447" s="159" t="s">
        <v>798</v>
      </c>
      <c r="E447" s="159" t="s">
        <v>260</v>
      </c>
      <c r="F447" s="160" t="s">
        <v>295</v>
      </c>
      <c r="G447" s="179"/>
      <c r="H447" s="173"/>
      <c r="I447" s="173"/>
      <c r="J447" s="173"/>
      <c r="K447" s="162" t="s">
        <v>57</v>
      </c>
      <c r="L447" s="159">
        <v>8</v>
      </c>
      <c r="M447" s="260"/>
      <c r="N447" s="260"/>
      <c r="O447" s="260"/>
      <c r="P447" s="260"/>
      <c r="Q447" s="175"/>
      <c r="R447" s="175"/>
      <c r="S447" s="121"/>
    </row>
    <row r="448" spans="1:385" s="104" customFormat="1" ht="14.25" customHeight="1" outlineLevel="1">
      <c r="A448" s="375"/>
      <c r="B448" s="231" t="s">
        <v>760</v>
      </c>
      <c r="C448" s="166" t="s">
        <v>322</v>
      </c>
      <c r="D448" s="159" t="s">
        <v>798</v>
      </c>
      <c r="E448" s="159"/>
      <c r="F448" s="160"/>
      <c r="G448" s="179"/>
      <c r="H448" s="173"/>
      <c r="I448" s="173"/>
      <c r="J448" s="173"/>
      <c r="K448" s="162" t="s">
        <v>78</v>
      </c>
      <c r="L448" s="159">
        <v>1</v>
      </c>
      <c r="M448" s="175"/>
      <c r="N448" s="175"/>
      <c r="O448" s="175">
        <f t="shared" si="75"/>
        <v>0</v>
      </c>
      <c r="P448" s="175">
        <f t="shared" si="78"/>
        <v>0</v>
      </c>
      <c r="Q448" s="175"/>
      <c r="R448" s="175"/>
      <c r="S448" s="121"/>
    </row>
    <row r="449" spans="1:19" s="104" customFormat="1" ht="14.25" customHeight="1" outlineLevel="1">
      <c r="A449" s="375"/>
      <c r="B449" s="231" t="s">
        <v>761</v>
      </c>
      <c r="C449" s="158" t="s">
        <v>801</v>
      </c>
      <c r="D449" s="159" t="s">
        <v>798</v>
      </c>
      <c r="E449" s="159" t="s">
        <v>802</v>
      </c>
      <c r="F449" s="160" t="s">
        <v>295</v>
      </c>
      <c r="G449" s="179"/>
      <c r="H449" s="173"/>
      <c r="I449" s="173"/>
      <c r="J449" s="173"/>
      <c r="K449" s="162" t="s">
        <v>57</v>
      </c>
      <c r="L449" s="159">
        <v>1</v>
      </c>
      <c r="M449" s="260"/>
      <c r="N449" s="260">
        <f t="shared" ref="N449" si="81">L449*M449</f>
        <v>0</v>
      </c>
      <c r="O449" s="260">
        <f t="shared" si="75"/>
        <v>0</v>
      </c>
      <c r="P449" s="260">
        <f t="shared" si="78"/>
        <v>0</v>
      </c>
      <c r="Q449" s="175"/>
      <c r="R449" s="175"/>
      <c r="S449" s="121"/>
    </row>
    <row r="450" spans="1:19" s="104" customFormat="1" ht="14.25" customHeight="1" outlineLevel="1">
      <c r="A450" s="375"/>
      <c r="B450" s="231" t="s">
        <v>762</v>
      </c>
      <c r="C450" s="166" t="s">
        <v>182</v>
      </c>
      <c r="D450" s="159" t="s">
        <v>798</v>
      </c>
      <c r="E450" s="159" t="s">
        <v>260</v>
      </c>
      <c r="F450" s="160" t="s">
        <v>295</v>
      </c>
      <c r="G450" s="179"/>
      <c r="H450" s="173"/>
      <c r="I450" s="173"/>
      <c r="J450" s="173"/>
      <c r="K450" s="162" t="s">
        <v>57</v>
      </c>
      <c r="L450" s="159">
        <v>8</v>
      </c>
      <c r="M450" s="260"/>
      <c r="N450" s="260">
        <f t="shared" ref="N450" si="82">L450*M450</f>
        <v>0</v>
      </c>
      <c r="O450" s="260">
        <f t="shared" si="75"/>
        <v>0</v>
      </c>
      <c r="P450" s="260">
        <f t="shared" si="78"/>
        <v>0</v>
      </c>
      <c r="Q450" s="175"/>
      <c r="R450" s="175"/>
      <c r="S450" s="121"/>
    </row>
    <row r="451" spans="1:19" s="104" customFormat="1" ht="14.25" customHeight="1" outlineLevel="1">
      <c r="A451" s="375"/>
      <c r="B451" s="231" t="s">
        <v>763</v>
      </c>
      <c r="C451" s="166" t="s">
        <v>171</v>
      </c>
      <c r="D451" s="159" t="s">
        <v>798</v>
      </c>
      <c r="E451" s="159" t="s">
        <v>170</v>
      </c>
      <c r="F451" s="160" t="s">
        <v>295</v>
      </c>
      <c r="G451" s="179"/>
      <c r="H451" s="173"/>
      <c r="I451" s="173"/>
      <c r="J451" s="173"/>
      <c r="K451" s="162" t="s">
        <v>57</v>
      </c>
      <c r="L451" s="159">
        <v>2</v>
      </c>
      <c r="M451" s="260"/>
      <c r="N451" s="260">
        <f>L451*M451</f>
        <v>0</v>
      </c>
      <c r="O451" s="260">
        <f t="shared" si="75"/>
        <v>0</v>
      </c>
      <c r="P451" s="260">
        <f t="shared" si="78"/>
        <v>0</v>
      </c>
      <c r="Q451" s="175"/>
      <c r="R451" s="175"/>
      <c r="S451" s="121"/>
    </row>
    <row r="452" spans="1:19" s="104" customFormat="1" ht="14.25" customHeight="1" outlineLevel="1">
      <c r="A452" s="375"/>
      <c r="B452" s="231"/>
      <c r="C452" s="166" t="s">
        <v>262</v>
      </c>
      <c r="D452" s="159" t="s">
        <v>798</v>
      </c>
      <c r="E452" s="159"/>
      <c r="F452" s="160"/>
      <c r="G452" s="179"/>
      <c r="H452" s="173"/>
      <c r="I452" s="173"/>
      <c r="J452" s="173"/>
      <c r="K452" s="162"/>
      <c r="L452" s="159"/>
      <c r="M452" s="260"/>
      <c r="N452" s="260"/>
      <c r="O452" s="260"/>
      <c r="P452" s="260"/>
      <c r="Q452" s="175"/>
      <c r="R452" s="175"/>
      <c r="S452" s="121"/>
    </row>
    <row r="453" spans="1:19" s="104" customFormat="1" ht="14.25" customHeight="1" outlineLevel="1">
      <c r="A453" s="375"/>
      <c r="B453" s="231"/>
      <c r="C453" s="141" t="s">
        <v>263</v>
      </c>
      <c r="D453" s="159" t="s">
        <v>798</v>
      </c>
      <c r="E453" s="142" t="s">
        <v>180</v>
      </c>
      <c r="F453" s="116" t="s">
        <v>295</v>
      </c>
      <c r="G453" s="143"/>
      <c r="H453" s="143"/>
      <c r="I453" s="143"/>
      <c r="J453" s="143"/>
      <c r="K453" s="117" t="s">
        <v>57</v>
      </c>
      <c r="L453" s="119">
        <v>1</v>
      </c>
      <c r="M453" s="260"/>
      <c r="N453" s="260"/>
      <c r="O453" s="260"/>
      <c r="P453" s="260"/>
      <c r="Q453" s="175"/>
      <c r="R453" s="175"/>
      <c r="S453" s="121"/>
    </row>
    <row r="454" spans="1:19" s="104" customFormat="1" ht="14.25" customHeight="1" outlineLevel="1">
      <c r="A454" s="375"/>
      <c r="B454" s="231"/>
      <c r="C454" s="141" t="s">
        <v>264</v>
      </c>
      <c r="D454" s="159" t="s">
        <v>798</v>
      </c>
      <c r="E454" s="142" t="s">
        <v>174</v>
      </c>
      <c r="F454" s="116" t="s">
        <v>295</v>
      </c>
      <c r="G454" s="143"/>
      <c r="H454" s="143"/>
      <c r="I454" s="143"/>
      <c r="J454" s="143"/>
      <c r="K454" s="117" t="s">
        <v>57</v>
      </c>
      <c r="L454" s="119">
        <v>1</v>
      </c>
      <c r="M454" s="260"/>
      <c r="N454" s="260"/>
      <c r="O454" s="260"/>
      <c r="P454" s="260"/>
      <c r="Q454" s="175"/>
      <c r="R454" s="175"/>
      <c r="S454" s="121"/>
    </row>
    <row r="455" spans="1:19" s="104" customFormat="1" ht="14.25" customHeight="1" outlineLevel="1">
      <c r="A455" s="375"/>
      <c r="B455" s="231"/>
      <c r="C455" s="141" t="s">
        <v>258</v>
      </c>
      <c r="D455" s="159" t="s">
        <v>798</v>
      </c>
      <c r="E455" s="142" t="s">
        <v>173</v>
      </c>
      <c r="F455" s="116" t="s">
        <v>295</v>
      </c>
      <c r="G455" s="143"/>
      <c r="H455" s="143"/>
      <c r="I455" s="143"/>
      <c r="J455" s="143"/>
      <c r="K455" s="117" t="s">
        <v>57</v>
      </c>
      <c r="L455" s="119">
        <v>2</v>
      </c>
      <c r="M455" s="260"/>
      <c r="N455" s="260"/>
      <c r="O455" s="260"/>
      <c r="P455" s="260"/>
      <c r="Q455" s="175"/>
      <c r="R455" s="175"/>
      <c r="S455" s="121"/>
    </row>
    <row r="456" spans="1:19" s="104" customFormat="1" ht="14.25" customHeight="1" outlineLevel="1">
      <c r="A456" s="375"/>
      <c r="B456" s="231"/>
      <c r="C456" s="141" t="s">
        <v>171</v>
      </c>
      <c r="D456" s="159" t="s">
        <v>798</v>
      </c>
      <c r="E456" s="142" t="s">
        <v>170</v>
      </c>
      <c r="F456" s="116" t="s">
        <v>295</v>
      </c>
      <c r="G456" s="143"/>
      <c r="H456" s="143"/>
      <c r="I456" s="143"/>
      <c r="J456" s="143"/>
      <c r="K456" s="117" t="s">
        <v>57</v>
      </c>
      <c r="L456" s="119">
        <v>1</v>
      </c>
      <c r="M456" s="260"/>
      <c r="N456" s="260"/>
      <c r="O456" s="260"/>
      <c r="P456" s="260"/>
      <c r="Q456" s="175"/>
      <c r="R456" s="175"/>
      <c r="S456" s="121"/>
    </row>
    <row r="457" spans="1:19" s="104" customFormat="1" ht="26" outlineLevel="1">
      <c r="A457" s="375"/>
      <c r="B457" s="231" t="s">
        <v>764</v>
      </c>
      <c r="C457" s="166" t="s">
        <v>265</v>
      </c>
      <c r="D457" s="159" t="s">
        <v>798</v>
      </c>
      <c r="E457" s="159" t="s">
        <v>266</v>
      </c>
      <c r="F457" s="163" t="s">
        <v>296</v>
      </c>
      <c r="G457" s="179"/>
      <c r="H457" s="173"/>
      <c r="I457" s="173"/>
      <c r="J457" s="173"/>
      <c r="K457" s="162" t="s">
        <v>57</v>
      </c>
      <c r="L457" s="159">
        <v>2</v>
      </c>
      <c r="M457" s="260"/>
      <c r="N457" s="260">
        <f>L457*M457</f>
        <v>0</v>
      </c>
      <c r="O457" s="260">
        <f t="shared" si="75"/>
        <v>0</v>
      </c>
      <c r="P457" s="260">
        <f t="shared" si="78"/>
        <v>0</v>
      </c>
      <c r="Q457" s="175"/>
      <c r="R457" s="175"/>
      <c r="S457" s="121"/>
    </row>
    <row r="458" spans="1:19" s="104" customFormat="1" ht="26" outlineLevel="1">
      <c r="A458" s="375"/>
      <c r="B458" s="231" t="s">
        <v>765</v>
      </c>
      <c r="C458" s="166" t="s">
        <v>796</v>
      </c>
      <c r="D458" s="159" t="s">
        <v>798</v>
      </c>
      <c r="E458" s="159" t="s">
        <v>797</v>
      </c>
      <c r="F458" s="160" t="s">
        <v>297</v>
      </c>
      <c r="G458" s="179"/>
      <c r="H458" s="173"/>
      <c r="I458" s="173"/>
      <c r="J458" s="173"/>
      <c r="K458" s="162" t="s">
        <v>57</v>
      </c>
      <c r="L458" s="159">
        <v>3</v>
      </c>
      <c r="M458" s="260"/>
      <c r="N458" s="260">
        <f t="shared" ref="N458:N466" si="83">L458*M458</f>
        <v>0</v>
      </c>
      <c r="O458" s="260">
        <f t="shared" si="75"/>
        <v>0</v>
      </c>
      <c r="P458" s="260">
        <f t="shared" si="78"/>
        <v>0</v>
      </c>
      <c r="Q458" s="175"/>
      <c r="R458" s="175"/>
      <c r="S458" s="121"/>
    </row>
    <row r="459" spans="1:19" s="104" customFormat="1" ht="26" outlineLevel="1">
      <c r="A459" s="375"/>
      <c r="B459" s="231"/>
      <c r="C459" s="166" t="s">
        <v>267</v>
      </c>
      <c r="D459" s="159" t="s">
        <v>798</v>
      </c>
      <c r="E459" s="159" t="s">
        <v>268</v>
      </c>
      <c r="F459" s="160" t="s">
        <v>298</v>
      </c>
      <c r="G459" s="173"/>
      <c r="H459" s="173"/>
      <c r="I459" s="174"/>
      <c r="J459" s="174"/>
      <c r="K459" s="162" t="s">
        <v>57</v>
      </c>
      <c r="L459" s="159">
        <v>2</v>
      </c>
      <c r="M459" s="260"/>
      <c r="N459" s="260"/>
      <c r="O459" s="260"/>
      <c r="P459" s="260"/>
      <c r="Q459" s="175"/>
      <c r="R459" s="175"/>
      <c r="S459" s="121"/>
    </row>
    <row r="460" spans="1:19" s="104" customFormat="1" outlineLevel="1">
      <c r="A460" s="375"/>
      <c r="B460" s="231"/>
      <c r="C460" s="166" t="s">
        <v>807</v>
      </c>
      <c r="D460" s="159" t="s">
        <v>798</v>
      </c>
      <c r="E460" s="159" t="s">
        <v>808</v>
      </c>
      <c r="F460" s="160"/>
      <c r="G460" s="173"/>
      <c r="H460" s="173"/>
      <c r="I460" s="174"/>
      <c r="J460" s="174"/>
      <c r="K460" s="162" t="s">
        <v>57</v>
      </c>
      <c r="L460" s="159">
        <v>2</v>
      </c>
      <c r="M460" s="260"/>
      <c r="N460" s="260"/>
      <c r="O460" s="260"/>
      <c r="P460" s="260"/>
      <c r="Q460" s="175"/>
      <c r="R460" s="175"/>
      <c r="S460" s="121"/>
    </row>
    <row r="461" spans="1:19" s="104" customFormat="1" outlineLevel="1">
      <c r="A461" s="375"/>
      <c r="B461" s="231"/>
      <c r="C461" s="166" t="s">
        <v>273</v>
      </c>
      <c r="D461" s="159" t="s">
        <v>800</v>
      </c>
      <c r="E461" s="159" t="s">
        <v>274</v>
      </c>
      <c r="F461" s="160" t="s">
        <v>300</v>
      </c>
      <c r="G461" s="173"/>
      <c r="H461" s="173"/>
      <c r="I461" s="174"/>
      <c r="J461" s="174"/>
      <c r="K461" s="162" t="s">
        <v>57</v>
      </c>
      <c r="L461" s="159">
        <v>8</v>
      </c>
      <c r="M461" s="260"/>
      <c r="N461" s="260"/>
      <c r="O461" s="260"/>
      <c r="P461" s="260"/>
      <c r="Q461" s="175"/>
      <c r="R461" s="175"/>
      <c r="S461" s="121"/>
    </row>
    <row r="462" spans="1:19" s="104" customFormat="1" outlineLevel="1">
      <c r="A462" s="375"/>
      <c r="B462" s="231" t="s">
        <v>766</v>
      </c>
      <c r="C462" s="166" t="s">
        <v>275</v>
      </c>
      <c r="D462" s="159" t="s">
        <v>800</v>
      </c>
      <c r="E462" s="159" t="s">
        <v>276</v>
      </c>
      <c r="F462" s="160" t="s">
        <v>301</v>
      </c>
      <c r="G462" s="179"/>
      <c r="H462" s="173"/>
      <c r="I462" s="173"/>
      <c r="J462" s="173"/>
      <c r="K462" s="162" t="s">
        <v>57</v>
      </c>
      <c r="L462" s="159">
        <v>5</v>
      </c>
      <c r="M462" s="260"/>
      <c r="N462" s="260">
        <f t="shared" si="83"/>
        <v>0</v>
      </c>
      <c r="O462" s="260">
        <f t="shared" si="75"/>
        <v>0</v>
      </c>
      <c r="P462" s="260">
        <f t="shared" si="78"/>
        <v>0</v>
      </c>
      <c r="Q462" s="175"/>
      <c r="R462" s="175"/>
      <c r="S462" s="121"/>
    </row>
    <row r="463" spans="1:19" s="104" customFormat="1" ht="26" outlineLevel="1">
      <c r="A463" s="375"/>
      <c r="B463" s="231" t="s">
        <v>767</v>
      </c>
      <c r="C463" s="166" t="s">
        <v>279</v>
      </c>
      <c r="D463" s="159" t="s">
        <v>800</v>
      </c>
      <c r="E463" s="159" t="s">
        <v>280</v>
      </c>
      <c r="F463" s="160" t="s">
        <v>301</v>
      </c>
      <c r="G463" s="179"/>
      <c r="H463" s="173"/>
      <c r="I463" s="173"/>
      <c r="J463" s="173"/>
      <c r="K463" s="162" t="s">
        <v>57</v>
      </c>
      <c r="L463" s="159">
        <v>43</v>
      </c>
      <c r="M463" s="260"/>
      <c r="N463" s="260">
        <f t="shared" si="83"/>
        <v>0</v>
      </c>
      <c r="O463" s="260">
        <f t="shared" si="75"/>
        <v>0</v>
      </c>
      <c r="P463" s="260">
        <f t="shared" si="78"/>
        <v>0</v>
      </c>
      <c r="Q463" s="175"/>
      <c r="R463" s="175"/>
      <c r="S463" s="121"/>
    </row>
    <row r="464" spans="1:19" s="104" customFormat="1" outlineLevel="1">
      <c r="A464" s="375"/>
      <c r="B464" s="231" t="s">
        <v>768</v>
      </c>
      <c r="C464" s="166" t="s">
        <v>324</v>
      </c>
      <c r="D464" s="159" t="s">
        <v>800</v>
      </c>
      <c r="E464" s="159" t="s">
        <v>317</v>
      </c>
      <c r="F464" s="160" t="s">
        <v>327</v>
      </c>
      <c r="G464" s="179"/>
      <c r="H464" s="173"/>
      <c r="I464" s="173"/>
      <c r="J464" s="173"/>
      <c r="K464" s="162" t="s">
        <v>57</v>
      </c>
      <c r="L464" s="159">
        <v>4</v>
      </c>
      <c r="M464" s="260"/>
      <c r="N464" s="260">
        <f t="shared" si="83"/>
        <v>0</v>
      </c>
      <c r="O464" s="260">
        <f t="shared" si="75"/>
        <v>0</v>
      </c>
      <c r="P464" s="260">
        <f t="shared" si="78"/>
        <v>0</v>
      </c>
      <c r="Q464" s="175"/>
      <c r="R464" s="175"/>
      <c r="S464" s="121"/>
    </row>
    <row r="465" spans="1:385" s="234" customFormat="1" ht="14">
      <c r="A465" s="375"/>
      <c r="B465" s="133" t="s">
        <v>366</v>
      </c>
      <c r="C465" s="147" t="s">
        <v>770</v>
      </c>
      <c r="D465" s="154"/>
      <c r="E465" s="148" t="s">
        <v>794</v>
      </c>
      <c r="F465" s="243"/>
      <c r="G465" s="244"/>
      <c r="H465" s="245"/>
      <c r="I465" s="245"/>
      <c r="J465" s="245"/>
      <c r="K465" s="154" t="s">
        <v>160</v>
      </c>
      <c r="L465" s="154">
        <v>1</v>
      </c>
      <c r="M465" s="246"/>
      <c r="N465" s="246">
        <f>SUM(N466:N478)</f>
        <v>0</v>
      </c>
      <c r="O465" s="246">
        <f t="shared" si="75"/>
        <v>0</v>
      </c>
      <c r="P465" s="246">
        <f t="shared" si="78"/>
        <v>0</v>
      </c>
      <c r="Q465" s="246"/>
      <c r="R465" s="246"/>
      <c r="S465" s="247"/>
    </row>
    <row r="466" spans="1:385" s="104" customFormat="1" outlineLevel="1">
      <c r="A466" s="375"/>
      <c r="B466" s="231" t="s">
        <v>781</v>
      </c>
      <c r="C466" s="166" t="s">
        <v>250</v>
      </c>
      <c r="D466" s="159" t="s">
        <v>800</v>
      </c>
      <c r="E466" s="159" t="s">
        <v>251</v>
      </c>
      <c r="F466" s="160" t="s">
        <v>294</v>
      </c>
      <c r="G466" s="179"/>
      <c r="H466" s="173"/>
      <c r="I466" s="173"/>
      <c r="J466" s="173"/>
      <c r="K466" s="162" t="s">
        <v>57</v>
      </c>
      <c r="L466" s="159">
        <v>1</v>
      </c>
      <c r="M466" s="260"/>
      <c r="N466" s="260">
        <f t="shared" si="83"/>
        <v>0</v>
      </c>
      <c r="O466" s="260">
        <f t="shared" si="75"/>
        <v>0</v>
      </c>
      <c r="P466" s="260">
        <f t="shared" si="78"/>
        <v>0</v>
      </c>
      <c r="Q466" s="175"/>
      <c r="R466" s="175"/>
      <c r="S466" s="121"/>
    </row>
    <row r="467" spans="1:385" s="104" customFormat="1" outlineLevel="1">
      <c r="A467" s="375"/>
      <c r="B467" s="231" t="s">
        <v>782</v>
      </c>
      <c r="C467" s="166" t="s">
        <v>771</v>
      </c>
      <c r="D467" s="159" t="s">
        <v>798</v>
      </c>
      <c r="E467" s="159"/>
      <c r="F467" s="160"/>
      <c r="G467" s="179"/>
      <c r="H467" s="173"/>
      <c r="I467" s="173"/>
      <c r="J467" s="173"/>
      <c r="K467" s="162" t="s">
        <v>78</v>
      </c>
      <c r="L467" s="159">
        <v>1</v>
      </c>
      <c r="M467" s="175"/>
      <c r="N467" s="175"/>
      <c r="O467" s="175">
        <f t="shared" si="75"/>
        <v>0</v>
      </c>
      <c r="P467" s="175">
        <f t="shared" si="78"/>
        <v>0</v>
      </c>
      <c r="Q467" s="175"/>
      <c r="R467" s="175"/>
      <c r="S467" s="121"/>
    </row>
    <row r="468" spans="1:385" s="104" customFormat="1" outlineLevel="1">
      <c r="A468" s="375"/>
      <c r="B468" s="231" t="s">
        <v>783</v>
      </c>
      <c r="C468" s="233" t="s">
        <v>772</v>
      </c>
      <c r="D468" s="159" t="s">
        <v>798</v>
      </c>
      <c r="E468" s="159" t="s">
        <v>773</v>
      </c>
      <c r="F468" s="160" t="s">
        <v>295</v>
      </c>
      <c r="G468" s="179"/>
      <c r="H468" s="173"/>
      <c r="I468" s="173"/>
      <c r="J468" s="173"/>
      <c r="K468" s="162" t="s">
        <v>57</v>
      </c>
      <c r="L468" s="159">
        <v>1</v>
      </c>
      <c r="M468" s="260"/>
      <c r="N468" s="260">
        <f t="shared" ref="N468" si="84">L468*M468</f>
        <v>0</v>
      </c>
      <c r="O468" s="260">
        <f t="shared" si="75"/>
        <v>0</v>
      </c>
      <c r="P468" s="260">
        <f t="shared" si="78"/>
        <v>0</v>
      </c>
      <c r="Q468" s="175"/>
      <c r="R468" s="175"/>
      <c r="S468" s="121"/>
    </row>
    <row r="469" spans="1:385" s="104" customFormat="1" outlineLevel="1">
      <c r="A469" s="375"/>
      <c r="B469" s="231" t="s">
        <v>784</v>
      </c>
      <c r="C469" s="233" t="s">
        <v>171</v>
      </c>
      <c r="D469" s="159" t="s">
        <v>798</v>
      </c>
      <c r="E469" s="159" t="s">
        <v>170</v>
      </c>
      <c r="F469" s="160" t="s">
        <v>295</v>
      </c>
      <c r="G469" s="179"/>
      <c r="H469" s="173"/>
      <c r="I469" s="173"/>
      <c r="J469" s="173"/>
      <c r="K469" s="162" t="s">
        <v>57</v>
      </c>
      <c r="L469" s="159">
        <v>2</v>
      </c>
      <c r="M469" s="260"/>
      <c r="N469" s="260">
        <f>L469*M469</f>
        <v>0</v>
      </c>
      <c r="O469" s="260">
        <f t="shared" ref="O469:O529" si="85">N469*0.22</f>
        <v>0</v>
      </c>
      <c r="P469" s="260">
        <f t="shared" si="78"/>
        <v>0</v>
      </c>
      <c r="Q469" s="175"/>
      <c r="R469" s="175"/>
      <c r="S469" s="121"/>
    </row>
    <row r="470" spans="1:385" s="104" customFormat="1" outlineLevel="1">
      <c r="A470" s="375"/>
      <c r="B470" s="231" t="s">
        <v>785</v>
      </c>
      <c r="C470" s="158" t="s">
        <v>271</v>
      </c>
      <c r="D470" s="159" t="s">
        <v>798</v>
      </c>
      <c r="E470" s="159" t="s">
        <v>774</v>
      </c>
      <c r="F470" s="160" t="s">
        <v>299</v>
      </c>
      <c r="G470" s="179"/>
      <c r="H470" s="173"/>
      <c r="I470" s="173"/>
      <c r="J470" s="173"/>
      <c r="K470" s="162" t="s">
        <v>57</v>
      </c>
      <c r="L470" s="159">
        <v>2</v>
      </c>
      <c r="M470" s="260"/>
      <c r="N470" s="260">
        <f t="shared" ref="N470:N478" si="86">L470*M470</f>
        <v>0</v>
      </c>
      <c r="O470" s="260">
        <f t="shared" si="85"/>
        <v>0</v>
      </c>
      <c r="P470" s="260">
        <f t="shared" si="78"/>
        <v>0</v>
      </c>
      <c r="Q470" s="175"/>
      <c r="R470" s="175"/>
      <c r="S470" s="121"/>
    </row>
    <row r="471" spans="1:385" s="104" customFormat="1" outlineLevel="1">
      <c r="A471" s="375"/>
      <c r="B471" s="231" t="s">
        <v>786</v>
      </c>
      <c r="C471" s="158" t="s">
        <v>273</v>
      </c>
      <c r="D471" s="159" t="s">
        <v>800</v>
      </c>
      <c r="E471" s="159">
        <v>11060000073</v>
      </c>
      <c r="F471" s="160" t="s">
        <v>300</v>
      </c>
      <c r="G471" s="179"/>
      <c r="H471" s="173"/>
      <c r="I471" s="173"/>
      <c r="J471" s="173"/>
      <c r="K471" s="162" t="s">
        <v>57</v>
      </c>
      <c r="L471" s="159">
        <v>6</v>
      </c>
      <c r="M471" s="260"/>
      <c r="N471" s="260">
        <f t="shared" si="86"/>
        <v>0</v>
      </c>
      <c r="O471" s="260">
        <f t="shared" si="85"/>
        <v>0</v>
      </c>
      <c r="P471" s="260">
        <f t="shared" si="78"/>
        <v>0</v>
      </c>
      <c r="Q471" s="175"/>
      <c r="R471" s="175"/>
      <c r="S471" s="121"/>
    </row>
    <row r="472" spans="1:385" s="104" customFormat="1" ht="14.5" customHeight="1" outlineLevel="1">
      <c r="A472" s="375"/>
      <c r="B472" s="231" t="s">
        <v>787</v>
      </c>
      <c r="C472" s="158" t="s">
        <v>277</v>
      </c>
      <c r="D472" s="159" t="s">
        <v>800</v>
      </c>
      <c r="E472" s="159" t="s">
        <v>775</v>
      </c>
      <c r="F472" s="160" t="s">
        <v>301</v>
      </c>
      <c r="G472" s="179"/>
      <c r="H472" s="173"/>
      <c r="I472" s="173"/>
      <c r="J472" s="173"/>
      <c r="K472" s="162" t="s">
        <v>57</v>
      </c>
      <c r="L472" s="159">
        <v>2</v>
      </c>
      <c r="M472" s="260"/>
      <c r="N472" s="260">
        <f t="shared" si="86"/>
        <v>0</v>
      </c>
      <c r="O472" s="260">
        <f t="shared" si="85"/>
        <v>0</v>
      </c>
      <c r="P472" s="260">
        <f t="shared" si="78"/>
        <v>0</v>
      </c>
      <c r="Q472" s="175"/>
      <c r="R472" s="175"/>
      <c r="S472" s="121"/>
    </row>
    <row r="473" spans="1:385" s="104" customFormat="1" ht="26" outlineLevel="1">
      <c r="A473" s="375"/>
      <c r="B473" s="231" t="s">
        <v>788</v>
      </c>
      <c r="C473" s="158" t="s">
        <v>776</v>
      </c>
      <c r="D473" s="159" t="s">
        <v>800</v>
      </c>
      <c r="E473" s="159" t="s">
        <v>777</v>
      </c>
      <c r="F473" s="160" t="s">
        <v>327</v>
      </c>
      <c r="G473" s="179"/>
      <c r="H473" s="173"/>
      <c r="I473" s="173"/>
      <c r="J473" s="173"/>
      <c r="K473" s="162" t="s">
        <v>57</v>
      </c>
      <c r="L473" s="159">
        <v>2</v>
      </c>
      <c r="M473" s="260"/>
      <c r="N473" s="260">
        <f t="shared" si="86"/>
        <v>0</v>
      </c>
      <c r="O473" s="260">
        <f t="shared" si="85"/>
        <v>0</v>
      </c>
      <c r="P473" s="260">
        <f t="shared" si="78"/>
        <v>0</v>
      </c>
      <c r="Q473" s="175"/>
      <c r="R473" s="175"/>
      <c r="S473" s="121"/>
    </row>
    <row r="474" spans="1:385" s="104" customFormat="1" ht="14.5" customHeight="1" outlineLevel="1">
      <c r="A474" s="375"/>
      <c r="B474" s="231" t="s">
        <v>789</v>
      </c>
      <c r="C474" s="158" t="s">
        <v>281</v>
      </c>
      <c r="D474" s="159" t="s">
        <v>800</v>
      </c>
      <c r="E474" s="159" t="s">
        <v>778</v>
      </c>
      <c r="F474" s="160" t="s">
        <v>302</v>
      </c>
      <c r="G474" s="179"/>
      <c r="H474" s="173"/>
      <c r="I474" s="173"/>
      <c r="J474" s="173"/>
      <c r="K474" s="162" t="s">
        <v>84</v>
      </c>
      <c r="L474" s="159">
        <v>2</v>
      </c>
      <c r="M474" s="260"/>
      <c r="N474" s="260">
        <f t="shared" si="86"/>
        <v>0</v>
      </c>
      <c r="O474" s="260">
        <f t="shared" si="85"/>
        <v>0</v>
      </c>
      <c r="P474" s="260">
        <f t="shared" si="78"/>
        <v>0</v>
      </c>
      <c r="Q474" s="175"/>
      <c r="R474" s="175"/>
      <c r="S474" s="121"/>
    </row>
    <row r="475" spans="1:385" s="104" customFormat="1" ht="14.5" customHeight="1" outlineLevel="1">
      <c r="A475" s="375"/>
      <c r="B475" s="231" t="s">
        <v>790</v>
      </c>
      <c r="C475" s="158" t="s">
        <v>281</v>
      </c>
      <c r="D475" s="159" t="s">
        <v>800</v>
      </c>
      <c r="E475" s="159" t="s">
        <v>779</v>
      </c>
      <c r="F475" s="160" t="s">
        <v>302</v>
      </c>
      <c r="G475" s="179"/>
      <c r="H475" s="173"/>
      <c r="I475" s="173"/>
      <c r="J475" s="173"/>
      <c r="K475" s="162" t="s">
        <v>84</v>
      </c>
      <c r="L475" s="159">
        <v>2</v>
      </c>
      <c r="M475" s="260"/>
      <c r="N475" s="260">
        <f t="shared" si="86"/>
        <v>0</v>
      </c>
      <c r="O475" s="260">
        <f t="shared" si="85"/>
        <v>0</v>
      </c>
      <c r="P475" s="260">
        <f t="shared" si="78"/>
        <v>0</v>
      </c>
      <c r="Q475" s="175"/>
      <c r="R475" s="175"/>
      <c r="S475" s="121"/>
    </row>
    <row r="476" spans="1:385" s="104" customFormat="1" ht="14.5" customHeight="1" outlineLevel="1">
      <c r="A476" s="375"/>
      <c r="B476" s="231" t="s">
        <v>791</v>
      </c>
      <c r="C476" s="158" t="s">
        <v>281</v>
      </c>
      <c r="D476" s="159" t="s">
        <v>800</v>
      </c>
      <c r="E476" s="159" t="s">
        <v>287</v>
      </c>
      <c r="F476" s="160" t="s">
        <v>302</v>
      </c>
      <c r="G476" s="179"/>
      <c r="H476" s="173"/>
      <c r="I476" s="173"/>
      <c r="J476" s="173"/>
      <c r="K476" s="162" t="s">
        <v>84</v>
      </c>
      <c r="L476" s="159">
        <v>3</v>
      </c>
      <c r="M476" s="260"/>
      <c r="N476" s="260">
        <f t="shared" si="86"/>
        <v>0</v>
      </c>
      <c r="O476" s="260">
        <f t="shared" si="85"/>
        <v>0</v>
      </c>
      <c r="P476" s="260">
        <f t="shared" si="78"/>
        <v>0</v>
      </c>
      <c r="Q476" s="175"/>
      <c r="R476" s="175"/>
      <c r="S476" s="121"/>
    </row>
    <row r="477" spans="1:385" s="104" customFormat="1" outlineLevel="1">
      <c r="A477" s="375"/>
      <c r="B477" s="231" t="s">
        <v>792</v>
      </c>
      <c r="C477" s="158" t="s">
        <v>288</v>
      </c>
      <c r="D477" s="159" t="s">
        <v>800</v>
      </c>
      <c r="E477" s="159" t="s">
        <v>289</v>
      </c>
      <c r="F477" s="160" t="s">
        <v>303</v>
      </c>
      <c r="G477" s="179"/>
      <c r="H477" s="173"/>
      <c r="I477" s="173"/>
      <c r="J477" s="173"/>
      <c r="K477" s="162" t="s">
        <v>57</v>
      </c>
      <c r="L477" s="159">
        <v>2</v>
      </c>
      <c r="M477" s="260"/>
      <c r="N477" s="260">
        <f t="shared" si="86"/>
        <v>0</v>
      </c>
      <c r="O477" s="260">
        <f t="shared" si="85"/>
        <v>0</v>
      </c>
      <c r="P477" s="260">
        <f t="shared" si="78"/>
        <v>0</v>
      </c>
      <c r="Q477" s="175"/>
      <c r="R477" s="175"/>
      <c r="S477" s="121"/>
    </row>
    <row r="478" spans="1:385" s="104" customFormat="1" outlineLevel="1">
      <c r="A478" s="375"/>
      <c r="B478" s="231" t="s">
        <v>793</v>
      </c>
      <c r="C478" s="158" t="s">
        <v>290</v>
      </c>
      <c r="D478" s="159" t="s">
        <v>800</v>
      </c>
      <c r="E478" s="159" t="s">
        <v>780</v>
      </c>
      <c r="F478" s="160" t="s">
        <v>303</v>
      </c>
      <c r="G478" s="179"/>
      <c r="H478" s="173"/>
      <c r="I478" s="173"/>
      <c r="J478" s="173"/>
      <c r="K478" s="162" t="s">
        <v>57</v>
      </c>
      <c r="L478" s="159">
        <v>20</v>
      </c>
      <c r="M478" s="260"/>
      <c r="N478" s="260">
        <f t="shared" si="86"/>
        <v>0</v>
      </c>
      <c r="O478" s="260">
        <f t="shared" si="85"/>
        <v>0</v>
      </c>
      <c r="P478" s="260">
        <f t="shared" si="78"/>
        <v>0</v>
      </c>
      <c r="Q478" s="175"/>
      <c r="R478" s="175"/>
      <c r="S478" s="121"/>
    </row>
    <row r="479" spans="1:385" s="254" customFormat="1" ht="28">
      <c r="A479" s="375"/>
      <c r="B479" s="301" t="s">
        <v>795</v>
      </c>
      <c r="C479" s="302" t="s">
        <v>331</v>
      </c>
      <c r="D479" s="305"/>
      <c r="E479" s="304"/>
      <c r="F479" s="304"/>
      <c r="G479" s="248"/>
      <c r="H479" s="249"/>
      <c r="I479" s="250"/>
      <c r="J479" s="250"/>
      <c r="K479" s="305" t="s">
        <v>160</v>
      </c>
      <c r="L479" s="305">
        <v>1</v>
      </c>
      <c r="M479" s="251"/>
      <c r="N479" s="251">
        <f>SUM(N480:N486)</f>
        <v>0</v>
      </c>
      <c r="O479" s="251">
        <f t="shared" si="85"/>
        <v>0</v>
      </c>
      <c r="P479" s="251">
        <f t="shared" si="78"/>
        <v>0</v>
      </c>
      <c r="Q479" s="251"/>
      <c r="R479" s="251"/>
      <c r="S479" s="252"/>
      <c r="T479" s="253"/>
      <c r="U479" s="253"/>
      <c r="V479" s="253"/>
      <c r="W479" s="253"/>
      <c r="X479" s="253"/>
      <c r="Y479" s="253"/>
      <c r="Z479" s="253"/>
      <c r="AA479" s="253"/>
      <c r="AB479" s="253"/>
      <c r="AC479" s="253"/>
      <c r="AD479" s="253"/>
      <c r="AE479" s="253"/>
      <c r="AF479" s="253"/>
      <c r="AG479" s="253"/>
      <c r="AH479" s="253"/>
      <c r="AI479" s="253"/>
      <c r="AJ479" s="253"/>
      <c r="AK479" s="253"/>
      <c r="AL479" s="253"/>
      <c r="AM479" s="253"/>
      <c r="AN479" s="253"/>
      <c r="AO479" s="253"/>
      <c r="AP479" s="253"/>
      <c r="AQ479" s="253"/>
      <c r="AR479" s="253"/>
      <c r="AS479" s="253"/>
      <c r="AT479" s="253"/>
      <c r="AU479" s="253"/>
      <c r="AV479" s="253"/>
      <c r="AW479" s="253"/>
      <c r="AX479" s="253"/>
      <c r="AY479" s="253"/>
      <c r="AZ479" s="253"/>
      <c r="BA479" s="253"/>
      <c r="BB479" s="253"/>
      <c r="BC479" s="253"/>
      <c r="BD479" s="253"/>
      <c r="BE479" s="253"/>
      <c r="BF479" s="253"/>
      <c r="BG479" s="253"/>
      <c r="BH479" s="253"/>
      <c r="BI479" s="253"/>
      <c r="BJ479" s="253"/>
      <c r="BK479" s="253"/>
      <c r="BL479" s="253"/>
      <c r="BM479" s="253"/>
      <c r="BN479" s="253"/>
      <c r="BO479" s="253"/>
      <c r="BP479" s="253"/>
      <c r="BQ479" s="253"/>
      <c r="BR479" s="253"/>
      <c r="BS479" s="253"/>
      <c r="BT479" s="253"/>
      <c r="BU479" s="253"/>
      <c r="BV479" s="253"/>
      <c r="BW479" s="253"/>
      <c r="BX479" s="253"/>
      <c r="BY479" s="253"/>
      <c r="BZ479" s="253"/>
      <c r="CA479" s="253"/>
      <c r="CB479" s="253"/>
      <c r="CC479" s="253"/>
      <c r="CD479" s="253"/>
      <c r="CE479" s="253"/>
      <c r="CF479" s="253"/>
      <c r="CG479" s="253"/>
      <c r="CH479" s="253"/>
      <c r="CI479" s="253"/>
      <c r="CJ479" s="253"/>
      <c r="CK479" s="253"/>
      <c r="CL479" s="253"/>
      <c r="CM479" s="253"/>
      <c r="CN479" s="253"/>
      <c r="CO479" s="253"/>
      <c r="CP479" s="253"/>
      <c r="CQ479" s="253"/>
      <c r="CR479" s="253"/>
      <c r="CS479" s="253"/>
      <c r="CT479" s="253"/>
      <c r="CU479" s="253"/>
      <c r="CV479" s="253"/>
      <c r="CW479" s="253"/>
      <c r="CX479" s="253"/>
      <c r="CY479" s="253"/>
      <c r="CZ479" s="253"/>
      <c r="DA479" s="253"/>
      <c r="DB479" s="253"/>
      <c r="DC479" s="253"/>
      <c r="DD479" s="253"/>
      <c r="DE479" s="253"/>
      <c r="DF479" s="253"/>
      <c r="DG479" s="253"/>
      <c r="DH479" s="253"/>
      <c r="DI479" s="253"/>
      <c r="DJ479" s="253"/>
      <c r="DK479" s="253"/>
      <c r="DL479" s="253"/>
      <c r="DM479" s="253"/>
      <c r="DN479" s="253"/>
      <c r="DO479" s="253"/>
      <c r="DP479" s="253"/>
      <c r="DQ479" s="253"/>
      <c r="DR479" s="253"/>
      <c r="DS479" s="253"/>
      <c r="DT479" s="253"/>
      <c r="DU479" s="253"/>
      <c r="DV479" s="253"/>
      <c r="DW479" s="253"/>
      <c r="DX479" s="253"/>
      <c r="DY479" s="253"/>
      <c r="DZ479" s="253"/>
      <c r="EA479" s="253"/>
      <c r="EB479" s="253"/>
      <c r="EC479" s="253"/>
      <c r="ED479" s="253"/>
      <c r="EE479" s="253"/>
      <c r="EF479" s="253"/>
      <c r="EG479" s="253"/>
      <c r="EH479" s="253"/>
      <c r="EI479" s="253"/>
      <c r="EJ479" s="253"/>
      <c r="EK479" s="253"/>
      <c r="EL479" s="253"/>
      <c r="EM479" s="253"/>
      <c r="EN479" s="253"/>
      <c r="EO479" s="253"/>
      <c r="EP479" s="253"/>
      <c r="EQ479" s="253"/>
      <c r="ER479" s="253"/>
      <c r="ES479" s="253"/>
      <c r="ET479" s="253"/>
      <c r="EU479" s="253"/>
      <c r="EV479" s="253"/>
      <c r="EW479" s="253"/>
      <c r="EX479" s="253"/>
      <c r="EY479" s="253"/>
      <c r="EZ479" s="253"/>
      <c r="FA479" s="253"/>
      <c r="FB479" s="253"/>
      <c r="FC479" s="253"/>
      <c r="FD479" s="253"/>
      <c r="FE479" s="253"/>
      <c r="FF479" s="253"/>
      <c r="FG479" s="253"/>
      <c r="FH479" s="253"/>
      <c r="FI479" s="253"/>
      <c r="FJ479" s="253"/>
      <c r="FK479" s="253"/>
      <c r="FL479" s="253"/>
      <c r="FM479" s="253"/>
      <c r="FN479" s="253"/>
      <c r="FO479" s="253"/>
      <c r="FP479" s="253"/>
      <c r="FQ479" s="253"/>
      <c r="FR479" s="253"/>
      <c r="FS479" s="253"/>
      <c r="FT479" s="253"/>
      <c r="FU479" s="253"/>
      <c r="FV479" s="253"/>
      <c r="FW479" s="253"/>
      <c r="FX479" s="253"/>
      <c r="FY479" s="253"/>
      <c r="FZ479" s="253"/>
      <c r="GA479" s="253"/>
      <c r="GB479" s="253"/>
      <c r="GC479" s="253"/>
      <c r="GD479" s="253"/>
      <c r="GE479" s="253"/>
      <c r="GF479" s="253"/>
      <c r="GG479" s="253"/>
      <c r="GH479" s="253"/>
      <c r="GI479" s="253"/>
      <c r="GJ479" s="253"/>
      <c r="GK479" s="253"/>
      <c r="GL479" s="253"/>
      <c r="GM479" s="253"/>
      <c r="GN479" s="253"/>
      <c r="GO479" s="253"/>
      <c r="GP479" s="253"/>
      <c r="GQ479" s="253"/>
      <c r="GR479" s="253"/>
      <c r="GS479" s="253"/>
      <c r="GT479" s="253"/>
      <c r="GU479" s="253"/>
      <c r="GV479" s="253"/>
      <c r="GW479" s="253"/>
      <c r="GX479" s="253"/>
      <c r="GY479" s="253"/>
      <c r="GZ479" s="253"/>
      <c r="HA479" s="253"/>
      <c r="HB479" s="253"/>
      <c r="HC479" s="253"/>
      <c r="HD479" s="253"/>
      <c r="HE479" s="253"/>
      <c r="HF479" s="253"/>
      <c r="HG479" s="253"/>
      <c r="HH479" s="253"/>
      <c r="HI479" s="253"/>
      <c r="HJ479" s="253"/>
      <c r="HK479" s="253"/>
      <c r="HL479" s="253"/>
      <c r="HM479" s="253"/>
      <c r="HN479" s="253"/>
      <c r="HO479" s="253"/>
      <c r="HP479" s="253"/>
      <c r="HQ479" s="253"/>
      <c r="HR479" s="253"/>
      <c r="HS479" s="253"/>
      <c r="HT479" s="253"/>
      <c r="HU479" s="253"/>
      <c r="HV479" s="253"/>
      <c r="HW479" s="253"/>
      <c r="HX479" s="253"/>
      <c r="HY479" s="253"/>
      <c r="HZ479" s="253"/>
      <c r="IA479" s="253"/>
      <c r="IB479" s="253"/>
      <c r="IC479" s="253"/>
      <c r="ID479" s="253"/>
      <c r="IE479" s="253"/>
      <c r="IF479" s="253"/>
      <c r="IG479" s="253"/>
      <c r="IH479" s="253"/>
      <c r="II479" s="253"/>
      <c r="IJ479" s="253"/>
      <c r="IK479" s="253"/>
      <c r="IL479" s="253"/>
      <c r="IM479" s="253"/>
      <c r="IN479" s="253"/>
      <c r="IO479" s="253"/>
      <c r="IP479" s="253"/>
      <c r="IQ479" s="253"/>
      <c r="IR479" s="253"/>
      <c r="IS479" s="253"/>
      <c r="IT479" s="253"/>
      <c r="IU479" s="253"/>
      <c r="IV479" s="253"/>
      <c r="IW479" s="253"/>
      <c r="IX479" s="253"/>
      <c r="IY479" s="253"/>
      <c r="IZ479" s="253"/>
      <c r="JA479" s="253"/>
      <c r="JB479" s="253"/>
      <c r="JC479" s="253"/>
      <c r="JD479" s="253"/>
      <c r="JE479" s="253"/>
      <c r="JF479" s="253"/>
      <c r="JG479" s="253"/>
      <c r="JH479" s="253"/>
      <c r="JI479" s="253"/>
      <c r="JJ479" s="253"/>
      <c r="JK479" s="253"/>
      <c r="JL479" s="253"/>
      <c r="JM479" s="253"/>
      <c r="JN479" s="253"/>
      <c r="JO479" s="253"/>
      <c r="JP479" s="253"/>
      <c r="JQ479" s="253"/>
      <c r="JR479" s="253"/>
      <c r="JS479" s="253"/>
      <c r="JT479" s="253"/>
      <c r="JU479" s="253"/>
      <c r="JV479" s="253"/>
      <c r="JW479" s="253"/>
      <c r="JX479" s="253"/>
      <c r="JY479" s="253"/>
      <c r="JZ479" s="253"/>
      <c r="KA479" s="253"/>
      <c r="KB479" s="253"/>
      <c r="KC479" s="253"/>
      <c r="KD479" s="253"/>
      <c r="KE479" s="253"/>
      <c r="KF479" s="253"/>
      <c r="KG479" s="253"/>
      <c r="KH479" s="253"/>
      <c r="KI479" s="253"/>
      <c r="KJ479" s="253"/>
      <c r="KK479" s="253"/>
      <c r="KL479" s="253"/>
      <c r="KM479" s="253"/>
      <c r="KN479" s="253"/>
      <c r="KO479" s="253"/>
      <c r="KP479" s="253"/>
      <c r="KQ479" s="253"/>
      <c r="KR479" s="253"/>
      <c r="KS479" s="253"/>
      <c r="KT479" s="253"/>
      <c r="KU479" s="253"/>
      <c r="KV479" s="253"/>
      <c r="KW479" s="253"/>
      <c r="KX479" s="253"/>
      <c r="KY479" s="253"/>
      <c r="KZ479" s="253"/>
      <c r="LA479" s="253"/>
      <c r="LB479" s="253"/>
      <c r="LC479" s="253"/>
      <c r="LD479" s="253"/>
      <c r="LE479" s="253"/>
      <c r="LF479" s="253"/>
      <c r="LG479" s="253"/>
      <c r="LH479" s="253"/>
      <c r="LI479" s="253"/>
      <c r="LJ479" s="253"/>
      <c r="LK479" s="253"/>
      <c r="LL479" s="253"/>
      <c r="LM479" s="253"/>
      <c r="LN479" s="253"/>
      <c r="LO479" s="253"/>
      <c r="LP479" s="253"/>
      <c r="LQ479" s="253"/>
      <c r="LR479" s="253"/>
      <c r="LS479" s="253"/>
      <c r="LT479" s="253"/>
      <c r="LU479" s="253"/>
      <c r="LV479" s="253"/>
      <c r="LW479" s="253"/>
      <c r="LX479" s="253"/>
      <c r="LY479" s="253"/>
      <c r="LZ479" s="253"/>
      <c r="MA479" s="253"/>
      <c r="MB479" s="253"/>
      <c r="MC479" s="253"/>
      <c r="MD479" s="253"/>
      <c r="ME479" s="253"/>
      <c r="MF479" s="253"/>
      <c r="MG479" s="253"/>
      <c r="MH479" s="253"/>
      <c r="MI479" s="253"/>
      <c r="MJ479" s="253"/>
      <c r="MK479" s="253"/>
      <c r="ML479" s="253"/>
      <c r="MM479" s="253"/>
      <c r="MN479" s="253"/>
      <c r="MO479" s="253"/>
      <c r="MP479" s="253"/>
      <c r="MQ479" s="253"/>
      <c r="MR479" s="253"/>
      <c r="MS479" s="253"/>
      <c r="MT479" s="253"/>
      <c r="MU479" s="253"/>
      <c r="MV479" s="253"/>
      <c r="MW479" s="253"/>
      <c r="MX479" s="253"/>
      <c r="MY479" s="253"/>
      <c r="MZ479" s="253"/>
      <c r="NA479" s="253"/>
      <c r="NB479" s="253"/>
      <c r="NC479" s="253"/>
      <c r="ND479" s="253"/>
      <c r="NE479" s="253"/>
      <c r="NF479" s="253"/>
      <c r="NG479" s="253"/>
      <c r="NH479" s="253"/>
      <c r="NI479" s="253"/>
      <c r="NJ479" s="253"/>
      <c r="NK479" s="253"/>
      <c r="NL479" s="253"/>
      <c r="NM479" s="253"/>
      <c r="NN479" s="253"/>
      <c r="NO479" s="253"/>
      <c r="NP479" s="253"/>
      <c r="NQ479" s="253"/>
      <c r="NR479" s="253"/>
      <c r="NS479" s="253"/>
      <c r="NT479" s="253"/>
      <c r="NU479" s="253"/>
    </row>
    <row r="480" spans="1:385" s="172" customFormat="1" ht="26" outlineLevel="1">
      <c r="A480" s="375"/>
      <c r="B480" s="177">
        <v>37.1</v>
      </c>
      <c r="C480" s="180" t="s">
        <v>220</v>
      </c>
      <c r="D480" s="189" t="s">
        <v>798</v>
      </c>
      <c r="E480" s="181" t="s">
        <v>221</v>
      </c>
      <c r="F480" s="181" t="s">
        <v>230</v>
      </c>
      <c r="G480" s="178"/>
      <c r="H480" s="167"/>
      <c r="I480" s="182"/>
      <c r="J480" s="182"/>
      <c r="K480" s="183" t="s">
        <v>161</v>
      </c>
      <c r="L480" s="183">
        <v>2</v>
      </c>
      <c r="M480" s="260"/>
      <c r="N480" s="260">
        <f t="shared" ref="N480:N513" si="87">L480*M480</f>
        <v>0</v>
      </c>
      <c r="O480" s="260">
        <f t="shared" si="85"/>
        <v>0</v>
      </c>
      <c r="P480" s="260">
        <f t="shared" si="78"/>
        <v>0</v>
      </c>
      <c r="Q480" s="170"/>
      <c r="R480" s="170"/>
      <c r="S480" s="176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  <c r="AH480" s="104"/>
      <c r="AI480" s="104"/>
      <c r="AJ480" s="104"/>
      <c r="AK480" s="104"/>
      <c r="AL480" s="104"/>
      <c r="AM480" s="104"/>
      <c r="AN480" s="104"/>
      <c r="AO480" s="104"/>
      <c r="AP480" s="104"/>
      <c r="AQ480" s="104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/>
      <c r="BG480" s="104"/>
      <c r="BH480" s="104"/>
      <c r="BI480" s="104"/>
      <c r="BJ480" s="104"/>
      <c r="BK480" s="104"/>
      <c r="BL480" s="104"/>
      <c r="BM480" s="104"/>
      <c r="BN480" s="104"/>
      <c r="BO480" s="104"/>
      <c r="BP480" s="104"/>
      <c r="BQ480" s="104"/>
      <c r="BR480" s="104"/>
      <c r="BS480" s="104"/>
      <c r="BT480" s="104"/>
      <c r="BU480" s="104"/>
      <c r="BV480" s="104"/>
      <c r="BW480" s="104"/>
      <c r="BX480" s="104"/>
      <c r="BY480" s="104"/>
      <c r="BZ480" s="104"/>
      <c r="CA480" s="104"/>
      <c r="CB480" s="104"/>
      <c r="CC480" s="104"/>
      <c r="CD480" s="104"/>
      <c r="CE480" s="104"/>
      <c r="CF480" s="104"/>
      <c r="CG480" s="104"/>
      <c r="CH480" s="104"/>
      <c r="CI480" s="104"/>
      <c r="CJ480" s="104"/>
      <c r="CK480" s="104"/>
      <c r="CL480" s="104"/>
      <c r="CM480" s="104"/>
      <c r="CN480" s="104"/>
      <c r="CO480" s="104"/>
      <c r="CP480" s="104"/>
      <c r="CQ480" s="104"/>
      <c r="CR480" s="104"/>
      <c r="CS480" s="104"/>
      <c r="CT480" s="104"/>
      <c r="CU480" s="104"/>
      <c r="CV480" s="104"/>
      <c r="CW480" s="104"/>
      <c r="CX480" s="104"/>
      <c r="CY480" s="104"/>
      <c r="CZ480" s="104"/>
      <c r="DA480" s="104"/>
      <c r="DB480" s="104"/>
      <c r="DC480" s="104"/>
      <c r="DD480" s="104"/>
      <c r="DE480" s="104"/>
      <c r="DF480" s="104"/>
      <c r="DG480" s="104"/>
      <c r="DH480" s="104"/>
      <c r="DI480" s="104"/>
      <c r="DJ480" s="104"/>
      <c r="DK480" s="104"/>
      <c r="DL480" s="104"/>
      <c r="DM480" s="104"/>
      <c r="DN480" s="104"/>
      <c r="DO480" s="104"/>
      <c r="DP480" s="104"/>
      <c r="DQ480" s="104"/>
      <c r="DR480" s="104"/>
      <c r="DS480" s="104"/>
      <c r="DT480" s="104"/>
      <c r="DU480" s="104"/>
      <c r="DV480" s="104"/>
      <c r="DW480" s="104"/>
      <c r="DX480" s="104"/>
      <c r="DY480" s="104"/>
      <c r="DZ480" s="104"/>
      <c r="EA480" s="104"/>
      <c r="EB480" s="104"/>
      <c r="EC480" s="104"/>
      <c r="ED480" s="104"/>
      <c r="EE480" s="104"/>
      <c r="EF480" s="104"/>
      <c r="EG480" s="104"/>
      <c r="EH480" s="104"/>
      <c r="EI480" s="104"/>
      <c r="EJ480" s="104"/>
      <c r="EK480" s="104"/>
      <c r="EL480" s="104"/>
      <c r="EM480" s="104"/>
      <c r="EN480" s="104"/>
      <c r="EO480" s="104"/>
      <c r="EP480" s="104"/>
      <c r="EQ480" s="104"/>
      <c r="ER480" s="104"/>
      <c r="ES480" s="104"/>
      <c r="ET480" s="104"/>
      <c r="EU480" s="104"/>
      <c r="EV480" s="104"/>
      <c r="EW480" s="104"/>
      <c r="EX480" s="104"/>
      <c r="EY480" s="104"/>
      <c r="EZ480" s="104"/>
      <c r="FA480" s="104"/>
      <c r="FB480" s="104"/>
      <c r="FC480" s="104"/>
      <c r="FD480" s="104"/>
      <c r="FE480" s="104"/>
      <c r="FF480" s="104"/>
      <c r="FG480" s="104"/>
      <c r="FH480" s="104"/>
      <c r="FI480" s="104"/>
      <c r="FJ480" s="104"/>
      <c r="FK480" s="104"/>
      <c r="FL480" s="104"/>
      <c r="FM480" s="104"/>
      <c r="FN480" s="104"/>
      <c r="FO480" s="104"/>
      <c r="FP480" s="104"/>
      <c r="FQ480" s="104"/>
      <c r="FR480" s="104"/>
      <c r="FS480" s="104"/>
      <c r="FT480" s="104"/>
      <c r="FU480" s="104"/>
      <c r="FV480" s="104"/>
      <c r="FW480" s="104"/>
      <c r="FX480" s="104"/>
      <c r="FY480" s="104"/>
      <c r="FZ480" s="104"/>
      <c r="GA480" s="104"/>
      <c r="GB480" s="104"/>
      <c r="GC480" s="104"/>
      <c r="GD480" s="104"/>
      <c r="GE480" s="104"/>
      <c r="GF480" s="104"/>
      <c r="GG480" s="104"/>
      <c r="GH480" s="104"/>
      <c r="GI480" s="104"/>
      <c r="GJ480" s="104"/>
      <c r="GK480" s="104"/>
      <c r="GL480" s="104"/>
      <c r="GM480" s="104"/>
      <c r="GN480" s="104"/>
      <c r="GO480" s="104"/>
      <c r="GP480" s="104"/>
      <c r="GQ480" s="104"/>
      <c r="GR480" s="104"/>
      <c r="GS480" s="104"/>
      <c r="GT480" s="104"/>
      <c r="GU480" s="104"/>
      <c r="GV480" s="104"/>
      <c r="GW480" s="104"/>
      <c r="GX480" s="104"/>
      <c r="GY480" s="104"/>
      <c r="GZ480" s="104"/>
      <c r="HA480" s="104"/>
      <c r="HB480" s="104"/>
      <c r="HC480" s="104"/>
      <c r="HD480" s="104"/>
      <c r="HE480" s="104"/>
      <c r="HF480" s="104"/>
      <c r="HG480" s="104"/>
      <c r="HH480" s="104"/>
      <c r="HI480" s="104"/>
      <c r="HJ480" s="104"/>
      <c r="HK480" s="104"/>
      <c r="HL480" s="104"/>
      <c r="HM480" s="104"/>
      <c r="HN480" s="104"/>
      <c r="HO480" s="104"/>
      <c r="HP480" s="104"/>
      <c r="HQ480" s="104"/>
      <c r="HR480" s="104"/>
      <c r="HS480" s="104"/>
      <c r="HT480" s="104"/>
      <c r="HU480" s="104"/>
      <c r="HV480" s="104"/>
      <c r="HW480" s="104"/>
      <c r="HX480" s="104"/>
      <c r="HY480" s="104"/>
      <c r="HZ480" s="104"/>
      <c r="IA480" s="104"/>
      <c r="IB480" s="104"/>
      <c r="IC480" s="104"/>
      <c r="ID480" s="104"/>
      <c r="IE480" s="104"/>
      <c r="IF480" s="104"/>
      <c r="IG480" s="104"/>
      <c r="IH480" s="104"/>
      <c r="II480" s="104"/>
      <c r="IJ480" s="104"/>
      <c r="IK480" s="104"/>
      <c r="IL480" s="104"/>
      <c r="IM480" s="104"/>
      <c r="IN480" s="104"/>
      <c r="IO480" s="104"/>
      <c r="IP480" s="104"/>
      <c r="IQ480" s="104"/>
      <c r="IR480" s="104"/>
      <c r="IS480" s="104"/>
      <c r="IT480" s="104"/>
      <c r="IU480" s="104"/>
      <c r="IV480" s="104"/>
      <c r="IW480" s="104"/>
      <c r="IX480" s="104"/>
      <c r="IY480" s="104"/>
      <c r="IZ480" s="104"/>
      <c r="JA480" s="104"/>
      <c r="JB480" s="104"/>
      <c r="JC480" s="104"/>
      <c r="JD480" s="104"/>
      <c r="JE480" s="104"/>
      <c r="JF480" s="104"/>
      <c r="JG480" s="104"/>
      <c r="JH480" s="104"/>
      <c r="JI480" s="104"/>
      <c r="JJ480" s="104"/>
      <c r="JK480" s="104"/>
      <c r="JL480" s="104"/>
      <c r="JM480" s="104"/>
      <c r="JN480" s="104"/>
      <c r="JO480" s="104"/>
      <c r="JP480" s="104"/>
      <c r="JQ480" s="104"/>
      <c r="JR480" s="104"/>
      <c r="JS480" s="104"/>
      <c r="JT480" s="104"/>
      <c r="JU480" s="104"/>
      <c r="JV480" s="104"/>
      <c r="JW480" s="104"/>
      <c r="JX480" s="104"/>
      <c r="JY480" s="104"/>
      <c r="JZ480" s="104"/>
      <c r="KA480" s="104"/>
      <c r="KB480" s="104"/>
      <c r="KC480" s="104"/>
      <c r="KD480" s="104"/>
      <c r="KE480" s="104"/>
      <c r="KF480" s="104"/>
      <c r="KG480" s="104"/>
      <c r="KH480" s="104"/>
      <c r="KI480" s="104"/>
      <c r="KJ480" s="104"/>
      <c r="KK480" s="104"/>
      <c r="KL480" s="104"/>
      <c r="KM480" s="104"/>
      <c r="KN480" s="104"/>
      <c r="KO480" s="104"/>
      <c r="KP480" s="104"/>
      <c r="KQ480" s="104"/>
      <c r="KR480" s="104"/>
      <c r="KS480" s="104"/>
      <c r="KT480" s="104"/>
      <c r="KU480" s="104"/>
      <c r="KV480" s="104"/>
      <c r="KW480" s="104"/>
      <c r="KX480" s="104"/>
      <c r="KY480" s="104"/>
      <c r="KZ480" s="104"/>
      <c r="LA480" s="104"/>
      <c r="LB480" s="104"/>
      <c r="LC480" s="104"/>
      <c r="LD480" s="104"/>
      <c r="LE480" s="104"/>
      <c r="LF480" s="104"/>
      <c r="LG480" s="104"/>
      <c r="LH480" s="104"/>
      <c r="LI480" s="104"/>
      <c r="LJ480" s="104"/>
      <c r="LK480" s="104"/>
      <c r="LL480" s="104"/>
      <c r="LM480" s="104"/>
      <c r="LN480" s="104"/>
      <c r="LO480" s="104"/>
      <c r="LP480" s="104"/>
      <c r="LQ480" s="104"/>
      <c r="LR480" s="104"/>
      <c r="LS480" s="104"/>
      <c r="LT480" s="104"/>
      <c r="LU480" s="104"/>
      <c r="LV480" s="104"/>
      <c r="LW480" s="104"/>
      <c r="LX480" s="104"/>
      <c r="LY480" s="104"/>
      <c r="LZ480" s="104"/>
      <c r="MA480" s="104"/>
      <c r="MB480" s="104"/>
      <c r="MC480" s="104"/>
      <c r="MD480" s="104"/>
      <c r="ME480" s="104"/>
      <c r="MF480" s="104"/>
      <c r="MG480" s="104"/>
      <c r="MH480" s="104"/>
      <c r="MI480" s="104"/>
      <c r="MJ480" s="104"/>
      <c r="MK480" s="104"/>
      <c r="ML480" s="104"/>
      <c r="MM480" s="104"/>
      <c r="MN480" s="104"/>
      <c r="MO480" s="104"/>
      <c r="MP480" s="104"/>
      <c r="MQ480" s="104"/>
      <c r="MR480" s="104"/>
      <c r="MS480" s="104"/>
      <c r="MT480" s="104"/>
      <c r="MU480" s="104"/>
      <c r="MV480" s="104"/>
      <c r="MW480" s="104"/>
      <c r="MX480" s="104"/>
      <c r="MY480" s="104"/>
      <c r="MZ480" s="104"/>
      <c r="NA480" s="104"/>
      <c r="NB480" s="104"/>
      <c r="NC480" s="104"/>
      <c r="ND480" s="104"/>
      <c r="NE480" s="104"/>
      <c r="NF480" s="104"/>
      <c r="NG480" s="104"/>
      <c r="NH480" s="104"/>
      <c r="NI480" s="104"/>
      <c r="NJ480" s="104"/>
      <c r="NK480" s="104"/>
      <c r="NL480" s="104"/>
      <c r="NM480" s="104"/>
      <c r="NN480" s="104"/>
      <c r="NO480" s="104"/>
      <c r="NP480" s="104"/>
      <c r="NQ480" s="104"/>
      <c r="NR480" s="104"/>
      <c r="NS480" s="104"/>
      <c r="NT480" s="104"/>
      <c r="NU480" s="104"/>
    </row>
    <row r="481" spans="1:385" s="172" customFormat="1" ht="26" outlineLevel="1">
      <c r="A481" s="375"/>
      <c r="B481" s="177">
        <v>37.200000000000003</v>
      </c>
      <c r="C481" s="180" t="s">
        <v>225</v>
      </c>
      <c r="D481" s="189" t="s">
        <v>798</v>
      </c>
      <c r="E481" s="181" t="s">
        <v>224</v>
      </c>
      <c r="F481" s="181" t="s">
        <v>230</v>
      </c>
      <c r="G481" s="178"/>
      <c r="H481" s="167"/>
      <c r="I481" s="182"/>
      <c r="J481" s="182"/>
      <c r="K481" s="184" t="s">
        <v>161</v>
      </c>
      <c r="L481" s="185">
        <v>2</v>
      </c>
      <c r="M481" s="260"/>
      <c r="N481" s="260">
        <f t="shared" si="87"/>
        <v>0</v>
      </c>
      <c r="O481" s="260">
        <f t="shared" si="85"/>
        <v>0</v>
      </c>
      <c r="P481" s="260">
        <f t="shared" si="78"/>
        <v>0</v>
      </c>
      <c r="Q481" s="170"/>
      <c r="R481" s="170"/>
      <c r="S481" s="176"/>
      <c r="T481" s="104"/>
      <c r="U481" s="104"/>
      <c r="V481" s="104"/>
      <c r="W481" s="104"/>
      <c r="X481" s="104"/>
      <c r="Y481" s="104"/>
      <c r="Z481" s="104"/>
      <c r="AA481" s="104"/>
      <c r="AB481" s="104"/>
      <c r="AC481" s="104"/>
      <c r="AD481" s="104"/>
      <c r="AE481" s="104"/>
      <c r="AF481" s="104"/>
      <c r="AG481" s="104"/>
      <c r="AH481" s="104"/>
      <c r="AI481" s="104"/>
      <c r="AJ481" s="104"/>
      <c r="AK481" s="104"/>
      <c r="AL481" s="104"/>
      <c r="AM481" s="104"/>
      <c r="AN481" s="104"/>
      <c r="AO481" s="104"/>
      <c r="AP481" s="104"/>
      <c r="AQ481" s="104"/>
      <c r="AR481" s="104"/>
      <c r="AS481" s="104"/>
      <c r="AT481" s="104"/>
      <c r="AU481" s="104"/>
      <c r="AV481" s="104"/>
      <c r="AW481" s="104"/>
      <c r="AX481" s="104"/>
      <c r="AY481" s="104"/>
      <c r="AZ481" s="104"/>
      <c r="BA481" s="104"/>
      <c r="BB481" s="104"/>
      <c r="BC481" s="104"/>
      <c r="BD481" s="104"/>
      <c r="BE481" s="104"/>
      <c r="BF481" s="104"/>
      <c r="BG481" s="104"/>
      <c r="BH481" s="104"/>
      <c r="BI481" s="104"/>
      <c r="BJ481" s="104"/>
      <c r="BK481" s="104"/>
      <c r="BL481" s="104"/>
      <c r="BM481" s="104"/>
      <c r="BN481" s="104"/>
      <c r="BO481" s="104"/>
      <c r="BP481" s="104"/>
      <c r="BQ481" s="104"/>
      <c r="BR481" s="104"/>
      <c r="BS481" s="104"/>
      <c r="BT481" s="104"/>
      <c r="BU481" s="104"/>
      <c r="BV481" s="104"/>
      <c r="BW481" s="104"/>
      <c r="BX481" s="104"/>
      <c r="BY481" s="104"/>
      <c r="BZ481" s="104"/>
      <c r="CA481" s="104"/>
      <c r="CB481" s="104"/>
      <c r="CC481" s="104"/>
      <c r="CD481" s="104"/>
      <c r="CE481" s="104"/>
      <c r="CF481" s="104"/>
      <c r="CG481" s="104"/>
      <c r="CH481" s="104"/>
      <c r="CI481" s="104"/>
      <c r="CJ481" s="104"/>
      <c r="CK481" s="104"/>
      <c r="CL481" s="104"/>
      <c r="CM481" s="104"/>
      <c r="CN481" s="104"/>
      <c r="CO481" s="104"/>
      <c r="CP481" s="104"/>
      <c r="CQ481" s="104"/>
      <c r="CR481" s="104"/>
      <c r="CS481" s="104"/>
      <c r="CT481" s="104"/>
      <c r="CU481" s="104"/>
      <c r="CV481" s="104"/>
      <c r="CW481" s="104"/>
      <c r="CX481" s="104"/>
      <c r="CY481" s="104"/>
      <c r="CZ481" s="104"/>
      <c r="DA481" s="104"/>
      <c r="DB481" s="104"/>
      <c r="DC481" s="104"/>
      <c r="DD481" s="104"/>
      <c r="DE481" s="104"/>
      <c r="DF481" s="104"/>
      <c r="DG481" s="104"/>
      <c r="DH481" s="104"/>
      <c r="DI481" s="104"/>
      <c r="DJ481" s="104"/>
      <c r="DK481" s="104"/>
      <c r="DL481" s="104"/>
      <c r="DM481" s="104"/>
      <c r="DN481" s="104"/>
      <c r="DO481" s="104"/>
      <c r="DP481" s="104"/>
      <c r="DQ481" s="104"/>
      <c r="DR481" s="104"/>
      <c r="DS481" s="104"/>
      <c r="DT481" s="104"/>
      <c r="DU481" s="104"/>
      <c r="DV481" s="104"/>
      <c r="DW481" s="104"/>
      <c r="DX481" s="104"/>
      <c r="DY481" s="104"/>
      <c r="DZ481" s="104"/>
      <c r="EA481" s="104"/>
      <c r="EB481" s="104"/>
      <c r="EC481" s="104"/>
      <c r="ED481" s="104"/>
      <c r="EE481" s="104"/>
      <c r="EF481" s="104"/>
      <c r="EG481" s="104"/>
      <c r="EH481" s="104"/>
      <c r="EI481" s="104"/>
      <c r="EJ481" s="104"/>
      <c r="EK481" s="104"/>
      <c r="EL481" s="104"/>
      <c r="EM481" s="104"/>
      <c r="EN481" s="104"/>
      <c r="EO481" s="104"/>
      <c r="EP481" s="104"/>
      <c r="EQ481" s="104"/>
      <c r="ER481" s="104"/>
      <c r="ES481" s="104"/>
      <c r="ET481" s="104"/>
      <c r="EU481" s="104"/>
      <c r="EV481" s="104"/>
      <c r="EW481" s="104"/>
      <c r="EX481" s="104"/>
      <c r="EY481" s="104"/>
      <c r="EZ481" s="104"/>
      <c r="FA481" s="104"/>
      <c r="FB481" s="104"/>
      <c r="FC481" s="104"/>
      <c r="FD481" s="104"/>
      <c r="FE481" s="104"/>
      <c r="FF481" s="104"/>
      <c r="FG481" s="104"/>
      <c r="FH481" s="104"/>
      <c r="FI481" s="104"/>
      <c r="FJ481" s="104"/>
      <c r="FK481" s="104"/>
      <c r="FL481" s="104"/>
      <c r="FM481" s="104"/>
      <c r="FN481" s="104"/>
      <c r="FO481" s="104"/>
      <c r="FP481" s="104"/>
      <c r="FQ481" s="104"/>
      <c r="FR481" s="104"/>
      <c r="FS481" s="104"/>
      <c r="FT481" s="104"/>
      <c r="FU481" s="104"/>
      <c r="FV481" s="104"/>
      <c r="FW481" s="104"/>
      <c r="FX481" s="104"/>
      <c r="FY481" s="104"/>
      <c r="FZ481" s="104"/>
      <c r="GA481" s="104"/>
      <c r="GB481" s="104"/>
      <c r="GC481" s="104"/>
      <c r="GD481" s="104"/>
      <c r="GE481" s="104"/>
      <c r="GF481" s="104"/>
      <c r="GG481" s="104"/>
      <c r="GH481" s="104"/>
      <c r="GI481" s="104"/>
      <c r="GJ481" s="104"/>
      <c r="GK481" s="104"/>
      <c r="GL481" s="104"/>
      <c r="GM481" s="104"/>
      <c r="GN481" s="104"/>
      <c r="GO481" s="104"/>
      <c r="GP481" s="104"/>
      <c r="GQ481" s="104"/>
      <c r="GR481" s="104"/>
      <c r="GS481" s="104"/>
      <c r="GT481" s="104"/>
      <c r="GU481" s="104"/>
      <c r="GV481" s="104"/>
      <c r="GW481" s="104"/>
      <c r="GX481" s="104"/>
      <c r="GY481" s="104"/>
      <c r="GZ481" s="104"/>
      <c r="HA481" s="104"/>
      <c r="HB481" s="104"/>
      <c r="HC481" s="104"/>
      <c r="HD481" s="104"/>
      <c r="HE481" s="104"/>
      <c r="HF481" s="104"/>
      <c r="HG481" s="104"/>
      <c r="HH481" s="104"/>
      <c r="HI481" s="104"/>
      <c r="HJ481" s="104"/>
      <c r="HK481" s="104"/>
      <c r="HL481" s="104"/>
      <c r="HM481" s="104"/>
      <c r="HN481" s="104"/>
      <c r="HO481" s="104"/>
      <c r="HP481" s="104"/>
      <c r="HQ481" s="104"/>
      <c r="HR481" s="104"/>
      <c r="HS481" s="104"/>
      <c r="HT481" s="104"/>
      <c r="HU481" s="104"/>
      <c r="HV481" s="104"/>
      <c r="HW481" s="104"/>
      <c r="HX481" s="104"/>
      <c r="HY481" s="104"/>
      <c r="HZ481" s="104"/>
      <c r="IA481" s="104"/>
      <c r="IB481" s="104"/>
      <c r="IC481" s="104"/>
      <c r="ID481" s="104"/>
      <c r="IE481" s="104"/>
      <c r="IF481" s="104"/>
      <c r="IG481" s="104"/>
      <c r="IH481" s="104"/>
      <c r="II481" s="104"/>
      <c r="IJ481" s="104"/>
      <c r="IK481" s="104"/>
      <c r="IL481" s="104"/>
      <c r="IM481" s="104"/>
      <c r="IN481" s="104"/>
      <c r="IO481" s="104"/>
      <c r="IP481" s="104"/>
      <c r="IQ481" s="104"/>
      <c r="IR481" s="104"/>
      <c r="IS481" s="104"/>
      <c r="IT481" s="104"/>
      <c r="IU481" s="104"/>
      <c r="IV481" s="104"/>
      <c r="IW481" s="104"/>
      <c r="IX481" s="104"/>
      <c r="IY481" s="104"/>
      <c r="IZ481" s="104"/>
      <c r="JA481" s="104"/>
      <c r="JB481" s="104"/>
      <c r="JC481" s="104"/>
      <c r="JD481" s="104"/>
      <c r="JE481" s="104"/>
      <c r="JF481" s="104"/>
      <c r="JG481" s="104"/>
      <c r="JH481" s="104"/>
      <c r="JI481" s="104"/>
      <c r="JJ481" s="104"/>
      <c r="JK481" s="104"/>
      <c r="JL481" s="104"/>
      <c r="JM481" s="104"/>
      <c r="JN481" s="104"/>
      <c r="JO481" s="104"/>
      <c r="JP481" s="104"/>
      <c r="JQ481" s="104"/>
      <c r="JR481" s="104"/>
      <c r="JS481" s="104"/>
      <c r="JT481" s="104"/>
      <c r="JU481" s="104"/>
      <c r="JV481" s="104"/>
      <c r="JW481" s="104"/>
      <c r="JX481" s="104"/>
      <c r="JY481" s="104"/>
      <c r="JZ481" s="104"/>
      <c r="KA481" s="104"/>
      <c r="KB481" s="104"/>
      <c r="KC481" s="104"/>
      <c r="KD481" s="104"/>
      <c r="KE481" s="104"/>
      <c r="KF481" s="104"/>
      <c r="KG481" s="104"/>
      <c r="KH481" s="104"/>
      <c r="KI481" s="104"/>
      <c r="KJ481" s="104"/>
      <c r="KK481" s="104"/>
      <c r="KL481" s="104"/>
      <c r="KM481" s="104"/>
      <c r="KN481" s="104"/>
      <c r="KO481" s="104"/>
      <c r="KP481" s="104"/>
      <c r="KQ481" s="104"/>
      <c r="KR481" s="104"/>
      <c r="KS481" s="104"/>
      <c r="KT481" s="104"/>
      <c r="KU481" s="104"/>
      <c r="KV481" s="104"/>
      <c r="KW481" s="104"/>
      <c r="KX481" s="104"/>
      <c r="KY481" s="104"/>
      <c r="KZ481" s="104"/>
      <c r="LA481" s="104"/>
      <c r="LB481" s="104"/>
      <c r="LC481" s="104"/>
      <c r="LD481" s="104"/>
      <c r="LE481" s="104"/>
      <c r="LF481" s="104"/>
      <c r="LG481" s="104"/>
      <c r="LH481" s="104"/>
      <c r="LI481" s="104"/>
      <c r="LJ481" s="104"/>
      <c r="LK481" s="104"/>
      <c r="LL481" s="104"/>
      <c r="LM481" s="104"/>
      <c r="LN481" s="104"/>
      <c r="LO481" s="104"/>
      <c r="LP481" s="104"/>
      <c r="LQ481" s="104"/>
      <c r="LR481" s="104"/>
      <c r="LS481" s="104"/>
      <c r="LT481" s="104"/>
      <c r="LU481" s="104"/>
      <c r="LV481" s="104"/>
      <c r="LW481" s="104"/>
      <c r="LX481" s="104"/>
      <c r="LY481" s="104"/>
      <c r="LZ481" s="104"/>
      <c r="MA481" s="104"/>
      <c r="MB481" s="104"/>
      <c r="MC481" s="104"/>
      <c r="MD481" s="104"/>
      <c r="ME481" s="104"/>
      <c r="MF481" s="104"/>
      <c r="MG481" s="104"/>
      <c r="MH481" s="104"/>
      <c r="MI481" s="104"/>
      <c r="MJ481" s="104"/>
      <c r="MK481" s="104"/>
      <c r="ML481" s="104"/>
      <c r="MM481" s="104"/>
      <c r="MN481" s="104"/>
      <c r="MO481" s="104"/>
      <c r="MP481" s="104"/>
      <c r="MQ481" s="104"/>
      <c r="MR481" s="104"/>
      <c r="MS481" s="104"/>
      <c r="MT481" s="104"/>
      <c r="MU481" s="104"/>
      <c r="MV481" s="104"/>
      <c r="MW481" s="104"/>
      <c r="MX481" s="104"/>
      <c r="MY481" s="104"/>
      <c r="MZ481" s="104"/>
      <c r="NA481" s="104"/>
      <c r="NB481" s="104"/>
      <c r="NC481" s="104"/>
      <c r="ND481" s="104"/>
      <c r="NE481" s="104"/>
      <c r="NF481" s="104"/>
      <c r="NG481" s="104"/>
      <c r="NH481" s="104"/>
      <c r="NI481" s="104"/>
      <c r="NJ481" s="104"/>
      <c r="NK481" s="104"/>
      <c r="NL481" s="104"/>
      <c r="NM481" s="104"/>
      <c r="NN481" s="104"/>
      <c r="NO481" s="104"/>
      <c r="NP481" s="104"/>
      <c r="NQ481" s="104"/>
      <c r="NR481" s="104"/>
      <c r="NS481" s="104"/>
      <c r="NT481" s="104"/>
      <c r="NU481" s="104"/>
    </row>
    <row r="482" spans="1:385" s="172" customFormat="1" outlineLevel="1">
      <c r="A482" s="375"/>
      <c r="B482" s="177">
        <v>37.299999999999997</v>
      </c>
      <c r="C482" s="180" t="s">
        <v>226</v>
      </c>
      <c r="D482" s="189" t="s">
        <v>798</v>
      </c>
      <c r="E482" s="186" t="s">
        <v>227</v>
      </c>
      <c r="F482" s="186" t="s">
        <v>230</v>
      </c>
      <c r="G482" s="178"/>
      <c r="H482" s="177"/>
      <c r="I482" s="182"/>
      <c r="J482" s="182"/>
      <c r="K482" s="187" t="s">
        <v>161</v>
      </c>
      <c r="L482" s="187">
        <v>2</v>
      </c>
      <c r="M482" s="260"/>
      <c r="N482" s="260">
        <f t="shared" si="87"/>
        <v>0</v>
      </c>
      <c r="O482" s="260">
        <f t="shared" si="85"/>
        <v>0</v>
      </c>
      <c r="P482" s="260">
        <f t="shared" si="78"/>
        <v>0</v>
      </c>
      <c r="Q482" s="170"/>
      <c r="R482" s="170"/>
      <c r="S482" s="176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  <c r="AH482" s="104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  <c r="BH482" s="104"/>
      <c r="BI482" s="104"/>
      <c r="BJ482" s="104"/>
      <c r="BK482" s="104"/>
      <c r="BL482" s="104"/>
      <c r="BM482" s="104"/>
      <c r="BN482" s="104"/>
      <c r="BO482" s="104"/>
      <c r="BP482" s="104"/>
      <c r="BQ482" s="104"/>
      <c r="BR482" s="104"/>
      <c r="BS482" s="104"/>
      <c r="BT482" s="104"/>
      <c r="BU482" s="104"/>
      <c r="BV482" s="104"/>
      <c r="BW482" s="104"/>
      <c r="BX482" s="104"/>
      <c r="BY482" s="104"/>
      <c r="BZ482" s="104"/>
      <c r="CA482" s="104"/>
      <c r="CB482" s="104"/>
      <c r="CC482" s="104"/>
      <c r="CD482" s="104"/>
      <c r="CE482" s="104"/>
      <c r="CF482" s="104"/>
      <c r="CG482" s="104"/>
      <c r="CH482" s="104"/>
      <c r="CI482" s="104"/>
      <c r="CJ482" s="104"/>
      <c r="CK482" s="104"/>
      <c r="CL482" s="104"/>
      <c r="CM482" s="104"/>
      <c r="CN482" s="104"/>
      <c r="CO482" s="104"/>
      <c r="CP482" s="104"/>
      <c r="CQ482" s="104"/>
      <c r="CR482" s="104"/>
      <c r="CS482" s="104"/>
      <c r="CT482" s="104"/>
      <c r="CU482" s="104"/>
      <c r="CV482" s="104"/>
      <c r="CW482" s="104"/>
      <c r="CX482" s="104"/>
      <c r="CY482" s="104"/>
      <c r="CZ482" s="104"/>
      <c r="DA482" s="104"/>
      <c r="DB482" s="104"/>
      <c r="DC482" s="104"/>
      <c r="DD482" s="104"/>
      <c r="DE482" s="104"/>
      <c r="DF482" s="104"/>
      <c r="DG482" s="104"/>
      <c r="DH482" s="104"/>
      <c r="DI482" s="104"/>
      <c r="DJ482" s="104"/>
      <c r="DK482" s="104"/>
      <c r="DL482" s="104"/>
      <c r="DM482" s="104"/>
      <c r="DN482" s="104"/>
      <c r="DO482" s="104"/>
      <c r="DP482" s="104"/>
      <c r="DQ482" s="104"/>
      <c r="DR482" s="104"/>
      <c r="DS482" s="104"/>
      <c r="DT482" s="104"/>
      <c r="DU482" s="104"/>
      <c r="DV482" s="104"/>
      <c r="DW482" s="104"/>
      <c r="DX482" s="104"/>
      <c r="DY482" s="104"/>
      <c r="DZ482" s="104"/>
      <c r="EA482" s="104"/>
      <c r="EB482" s="104"/>
      <c r="EC482" s="104"/>
      <c r="ED482" s="104"/>
      <c r="EE482" s="104"/>
      <c r="EF482" s="104"/>
      <c r="EG482" s="104"/>
      <c r="EH482" s="104"/>
      <c r="EI482" s="104"/>
      <c r="EJ482" s="104"/>
      <c r="EK482" s="104"/>
      <c r="EL482" s="104"/>
      <c r="EM482" s="104"/>
      <c r="EN482" s="104"/>
      <c r="EO482" s="104"/>
      <c r="EP482" s="104"/>
      <c r="EQ482" s="104"/>
      <c r="ER482" s="104"/>
      <c r="ES482" s="104"/>
      <c r="ET482" s="104"/>
      <c r="EU482" s="104"/>
      <c r="EV482" s="104"/>
      <c r="EW482" s="104"/>
      <c r="EX482" s="104"/>
      <c r="EY482" s="104"/>
      <c r="EZ482" s="104"/>
      <c r="FA482" s="104"/>
      <c r="FB482" s="104"/>
      <c r="FC482" s="104"/>
      <c r="FD482" s="104"/>
      <c r="FE482" s="104"/>
      <c r="FF482" s="104"/>
      <c r="FG482" s="104"/>
      <c r="FH482" s="104"/>
      <c r="FI482" s="104"/>
      <c r="FJ482" s="104"/>
      <c r="FK482" s="104"/>
      <c r="FL482" s="104"/>
      <c r="FM482" s="104"/>
      <c r="FN482" s="104"/>
      <c r="FO482" s="104"/>
      <c r="FP482" s="104"/>
      <c r="FQ482" s="104"/>
      <c r="FR482" s="104"/>
      <c r="FS482" s="104"/>
      <c r="FT482" s="104"/>
      <c r="FU482" s="104"/>
      <c r="FV482" s="104"/>
      <c r="FW482" s="104"/>
      <c r="FX482" s="104"/>
      <c r="FY482" s="104"/>
      <c r="FZ482" s="104"/>
      <c r="GA482" s="104"/>
      <c r="GB482" s="104"/>
      <c r="GC482" s="104"/>
      <c r="GD482" s="104"/>
      <c r="GE482" s="104"/>
      <c r="GF482" s="104"/>
      <c r="GG482" s="104"/>
      <c r="GH482" s="104"/>
      <c r="GI482" s="104"/>
      <c r="GJ482" s="104"/>
      <c r="GK482" s="104"/>
      <c r="GL482" s="104"/>
      <c r="GM482" s="104"/>
      <c r="GN482" s="104"/>
      <c r="GO482" s="104"/>
      <c r="GP482" s="104"/>
      <c r="GQ482" s="104"/>
      <c r="GR482" s="104"/>
      <c r="GS482" s="104"/>
      <c r="GT482" s="104"/>
      <c r="GU482" s="104"/>
      <c r="GV482" s="104"/>
      <c r="GW482" s="104"/>
      <c r="GX482" s="104"/>
      <c r="GY482" s="104"/>
      <c r="GZ482" s="104"/>
      <c r="HA482" s="104"/>
      <c r="HB482" s="104"/>
      <c r="HC482" s="104"/>
      <c r="HD482" s="104"/>
      <c r="HE482" s="104"/>
      <c r="HF482" s="104"/>
      <c r="HG482" s="104"/>
      <c r="HH482" s="104"/>
      <c r="HI482" s="104"/>
      <c r="HJ482" s="104"/>
      <c r="HK482" s="104"/>
      <c r="HL482" s="104"/>
      <c r="HM482" s="104"/>
      <c r="HN482" s="104"/>
      <c r="HO482" s="104"/>
      <c r="HP482" s="104"/>
      <c r="HQ482" s="104"/>
      <c r="HR482" s="104"/>
      <c r="HS482" s="104"/>
      <c r="HT482" s="104"/>
      <c r="HU482" s="104"/>
      <c r="HV482" s="104"/>
      <c r="HW482" s="104"/>
      <c r="HX482" s="104"/>
      <c r="HY482" s="104"/>
      <c r="HZ482" s="104"/>
      <c r="IA482" s="104"/>
      <c r="IB482" s="104"/>
      <c r="IC482" s="104"/>
      <c r="ID482" s="104"/>
      <c r="IE482" s="104"/>
      <c r="IF482" s="104"/>
      <c r="IG482" s="104"/>
      <c r="IH482" s="104"/>
      <c r="II482" s="104"/>
      <c r="IJ482" s="104"/>
      <c r="IK482" s="104"/>
      <c r="IL482" s="104"/>
      <c r="IM482" s="104"/>
      <c r="IN482" s="104"/>
      <c r="IO482" s="104"/>
      <c r="IP482" s="104"/>
      <c r="IQ482" s="104"/>
      <c r="IR482" s="104"/>
      <c r="IS482" s="104"/>
      <c r="IT482" s="104"/>
      <c r="IU482" s="104"/>
      <c r="IV482" s="104"/>
      <c r="IW482" s="104"/>
      <c r="IX482" s="104"/>
      <c r="IY482" s="104"/>
      <c r="IZ482" s="104"/>
      <c r="JA482" s="104"/>
      <c r="JB482" s="104"/>
      <c r="JC482" s="104"/>
      <c r="JD482" s="104"/>
      <c r="JE482" s="104"/>
      <c r="JF482" s="104"/>
      <c r="JG482" s="104"/>
      <c r="JH482" s="104"/>
      <c r="JI482" s="104"/>
      <c r="JJ482" s="104"/>
      <c r="JK482" s="104"/>
      <c r="JL482" s="104"/>
      <c r="JM482" s="104"/>
      <c r="JN482" s="104"/>
      <c r="JO482" s="104"/>
      <c r="JP482" s="104"/>
      <c r="JQ482" s="104"/>
      <c r="JR482" s="104"/>
      <c r="JS482" s="104"/>
      <c r="JT482" s="104"/>
      <c r="JU482" s="104"/>
      <c r="JV482" s="104"/>
      <c r="JW482" s="104"/>
      <c r="JX482" s="104"/>
      <c r="JY482" s="104"/>
      <c r="JZ482" s="104"/>
      <c r="KA482" s="104"/>
      <c r="KB482" s="104"/>
      <c r="KC482" s="104"/>
      <c r="KD482" s="104"/>
      <c r="KE482" s="104"/>
      <c r="KF482" s="104"/>
      <c r="KG482" s="104"/>
      <c r="KH482" s="104"/>
      <c r="KI482" s="104"/>
      <c r="KJ482" s="104"/>
      <c r="KK482" s="104"/>
      <c r="KL482" s="104"/>
      <c r="KM482" s="104"/>
      <c r="KN482" s="104"/>
      <c r="KO482" s="104"/>
      <c r="KP482" s="104"/>
      <c r="KQ482" s="104"/>
      <c r="KR482" s="104"/>
      <c r="KS482" s="104"/>
      <c r="KT482" s="104"/>
      <c r="KU482" s="104"/>
      <c r="KV482" s="104"/>
      <c r="KW482" s="104"/>
      <c r="KX482" s="104"/>
      <c r="KY482" s="104"/>
      <c r="KZ482" s="104"/>
      <c r="LA482" s="104"/>
      <c r="LB482" s="104"/>
      <c r="LC482" s="104"/>
      <c r="LD482" s="104"/>
      <c r="LE482" s="104"/>
      <c r="LF482" s="104"/>
      <c r="LG482" s="104"/>
      <c r="LH482" s="104"/>
      <c r="LI482" s="104"/>
      <c r="LJ482" s="104"/>
      <c r="LK482" s="104"/>
      <c r="LL482" s="104"/>
      <c r="LM482" s="104"/>
      <c r="LN482" s="104"/>
      <c r="LO482" s="104"/>
      <c r="LP482" s="104"/>
      <c r="LQ482" s="104"/>
      <c r="LR482" s="104"/>
      <c r="LS482" s="104"/>
      <c r="LT482" s="104"/>
      <c r="LU482" s="104"/>
      <c r="LV482" s="104"/>
      <c r="LW482" s="104"/>
      <c r="LX482" s="104"/>
      <c r="LY482" s="104"/>
      <c r="LZ482" s="104"/>
      <c r="MA482" s="104"/>
      <c r="MB482" s="104"/>
      <c r="MC482" s="104"/>
      <c r="MD482" s="104"/>
      <c r="ME482" s="104"/>
      <c r="MF482" s="104"/>
      <c r="MG482" s="104"/>
      <c r="MH482" s="104"/>
      <c r="MI482" s="104"/>
      <c r="MJ482" s="104"/>
      <c r="MK482" s="104"/>
      <c r="ML482" s="104"/>
      <c r="MM482" s="104"/>
      <c r="MN482" s="104"/>
      <c r="MO482" s="104"/>
      <c r="MP482" s="104"/>
      <c r="MQ482" s="104"/>
      <c r="MR482" s="104"/>
      <c r="MS482" s="104"/>
      <c r="MT482" s="104"/>
      <c r="MU482" s="104"/>
      <c r="MV482" s="104"/>
      <c r="MW482" s="104"/>
      <c r="MX482" s="104"/>
      <c r="MY482" s="104"/>
      <c r="MZ482" s="104"/>
      <c r="NA482" s="104"/>
      <c r="NB482" s="104"/>
      <c r="NC482" s="104"/>
      <c r="ND482" s="104"/>
      <c r="NE482" s="104"/>
      <c r="NF482" s="104"/>
      <c r="NG482" s="104"/>
      <c r="NH482" s="104"/>
      <c r="NI482" s="104"/>
      <c r="NJ482" s="104"/>
      <c r="NK482" s="104"/>
      <c r="NL482" s="104"/>
      <c r="NM482" s="104"/>
      <c r="NN482" s="104"/>
      <c r="NO482" s="104"/>
      <c r="NP482" s="104"/>
      <c r="NQ482" s="104"/>
      <c r="NR482" s="104"/>
      <c r="NS482" s="104"/>
      <c r="NT482" s="104"/>
      <c r="NU482" s="104"/>
    </row>
    <row r="483" spans="1:385" s="172" customFormat="1" outlineLevel="1">
      <c r="A483" s="375"/>
      <c r="B483" s="177">
        <v>37.4</v>
      </c>
      <c r="C483" s="180" t="s">
        <v>228</v>
      </c>
      <c r="D483" s="189" t="s">
        <v>798</v>
      </c>
      <c r="E483" s="181"/>
      <c r="F483" s="181" t="s">
        <v>230</v>
      </c>
      <c r="G483" s="178"/>
      <c r="H483" s="167"/>
      <c r="I483" s="182"/>
      <c r="J483" s="182"/>
      <c r="K483" s="187" t="s">
        <v>161</v>
      </c>
      <c r="L483" s="187">
        <v>8</v>
      </c>
      <c r="M483" s="260"/>
      <c r="N483" s="260">
        <f t="shared" si="87"/>
        <v>0</v>
      </c>
      <c r="O483" s="260">
        <f t="shared" si="85"/>
        <v>0</v>
      </c>
      <c r="P483" s="260">
        <f t="shared" si="78"/>
        <v>0</v>
      </c>
      <c r="Q483" s="170"/>
      <c r="R483" s="170"/>
      <c r="S483" s="176"/>
      <c r="T483" s="104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  <c r="AG483" s="104"/>
      <c r="AH483" s="104"/>
      <c r="AI483" s="104"/>
      <c r="AJ483" s="104"/>
      <c r="AK483" s="104"/>
      <c r="AL483" s="104"/>
      <c r="AM483" s="104"/>
      <c r="AN483" s="104"/>
      <c r="AO483" s="104"/>
      <c r="AP483" s="104"/>
      <c r="AQ483" s="104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/>
      <c r="BG483" s="104"/>
      <c r="BH483" s="104"/>
      <c r="BI483" s="104"/>
      <c r="BJ483" s="104"/>
      <c r="BK483" s="104"/>
      <c r="BL483" s="104"/>
      <c r="BM483" s="104"/>
      <c r="BN483" s="104"/>
      <c r="BO483" s="104"/>
      <c r="BP483" s="104"/>
      <c r="BQ483" s="104"/>
      <c r="BR483" s="104"/>
      <c r="BS483" s="104"/>
      <c r="BT483" s="104"/>
      <c r="BU483" s="104"/>
      <c r="BV483" s="104"/>
      <c r="BW483" s="104"/>
      <c r="BX483" s="104"/>
      <c r="BY483" s="104"/>
      <c r="BZ483" s="104"/>
      <c r="CA483" s="104"/>
      <c r="CB483" s="104"/>
      <c r="CC483" s="104"/>
      <c r="CD483" s="104"/>
      <c r="CE483" s="104"/>
      <c r="CF483" s="104"/>
      <c r="CG483" s="104"/>
      <c r="CH483" s="104"/>
      <c r="CI483" s="104"/>
      <c r="CJ483" s="104"/>
      <c r="CK483" s="104"/>
      <c r="CL483" s="104"/>
      <c r="CM483" s="104"/>
      <c r="CN483" s="104"/>
      <c r="CO483" s="104"/>
      <c r="CP483" s="104"/>
      <c r="CQ483" s="104"/>
      <c r="CR483" s="104"/>
      <c r="CS483" s="104"/>
      <c r="CT483" s="104"/>
      <c r="CU483" s="104"/>
      <c r="CV483" s="104"/>
      <c r="CW483" s="104"/>
      <c r="CX483" s="104"/>
      <c r="CY483" s="104"/>
      <c r="CZ483" s="104"/>
      <c r="DA483" s="104"/>
      <c r="DB483" s="104"/>
      <c r="DC483" s="104"/>
      <c r="DD483" s="104"/>
      <c r="DE483" s="104"/>
      <c r="DF483" s="104"/>
      <c r="DG483" s="104"/>
      <c r="DH483" s="104"/>
      <c r="DI483" s="104"/>
      <c r="DJ483" s="104"/>
      <c r="DK483" s="104"/>
      <c r="DL483" s="104"/>
      <c r="DM483" s="104"/>
      <c r="DN483" s="104"/>
      <c r="DO483" s="104"/>
      <c r="DP483" s="104"/>
      <c r="DQ483" s="104"/>
      <c r="DR483" s="104"/>
      <c r="DS483" s="104"/>
      <c r="DT483" s="104"/>
      <c r="DU483" s="104"/>
      <c r="DV483" s="104"/>
      <c r="DW483" s="104"/>
      <c r="DX483" s="104"/>
      <c r="DY483" s="104"/>
      <c r="DZ483" s="104"/>
      <c r="EA483" s="104"/>
      <c r="EB483" s="104"/>
      <c r="EC483" s="104"/>
      <c r="ED483" s="104"/>
      <c r="EE483" s="104"/>
      <c r="EF483" s="104"/>
      <c r="EG483" s="104"/>
      <c r="EH483" s="104"/>
      <c r="EI483" s="104"/>
      <c r="EJ483" s="104"/>
      <c r="EK483" s="104"/>
      <c r="EL483" s="104"/>
      <c r="EM483" s="104"/>
      <c r="EN483" s="104"/>
      <c r="EO483" s="104"/>
      <c r="EP483" s="104"/>
      <c r="EQ483" s="104"/>
      <c r="ER483" s="104"/>
      <c r="ES483" s="104"/>
      <c r="ET483" s="104"/>
      <c r="EU483" s="104"/>
      <c r="EV483" s="104"/>
      <c r="EW483" s="104"/>
      <c r="EX483" s="104"/>
      <c r="EY483" s="104"/>
      <c r="EZ483" s="104"/>
      <c r="FA483" s="104"/>
      <c r="FB483" s="104"/>
      <c r="FC483" s="104"/>
      <c r="FD483" s="104"/>
      <c r="FE483" s="104"/>
      <c r="FF483" s="104"/>
      <c r="FG483" s="104"/>
      <c r="FH483" s="104"/>
      <c r="FI483" s="104"/>
      <c r="FJ483" s="104"/>
      <c r="FK483" s="104"/>
      <c r="FL483" s="104"/>
      <c r="FM483" s="104"/>
      <c r="FN483" s="104"/>
      <c r="FO483" s="104"/>
      <c r="FP483" s="104"/>
      <c r="FQ483" s="104"/>
      <c r="FR483" s="104"/>
      <c r="FS483" s="104"/>
      <c r="FT483" s="104"/>
      <c r="FU483" s="104"/>
      <c r="FV483" s="104"/>
      <c r="FW483" s="104"/>
      <c r="FX483" s="104"/>
      <c r="FY483" s="104"/>
      <c r="FZ483" s="104"/>
      <c r="GA483" s="104"/>
      <c r="GB483" s="104"/>
      <c r="GC483" s="104"/>
      <c r="GD483" s="104"/>
      <c r="GE483" s="104"/>
      <c r="GF483" s="104"/>
      <c r="GG483" s="104"/>
      <c r="GH483" s="104"/>
      <c r="GI483" s="104"/>
      <c r="GJ483" s="104"/>
      <c r="GK483" s="104"/>
      <c r="GL483" s="104"/>
      <c r="GM483" s="104"/>
      <c r="GN483" s="104"/>
      <c r="GO483" s="104"/>
      <c r="GP483" s="104"/>
      <c r="GQ483" s="104"/>
      <c r="GR483" s="104"/>
      <c r="GS483" s="104"/>
      <c r="GT483" s="104"/>
      <c r="GU483" s="104"/>
      <c r="GV483" s="104"/>
      <c r="GW483" s="104"/>
      <c r="GX483" s="104"/>
      <c r="GY483" s="104"/>
      <c r="GZ483" s="104"/>
      <c r="HA483" s="104"/>
      <c r="HB483" s="104"/>
      <c r="HC483" s="104"/>
      <c r="HD483" s="104"/>
      <c r="HE483" s="104"/>
      <c r="HF483" s="104"/>
      <c r="HG483" s="104"/>
      <c r="HH483" s="104"/>
      <c r="HI483" s="104"/>
      <c r="HJ483" s="104"/>
      <c r="HK483" s="104"/>
      <c r="HL483" s="104"/>
      <c r="HM483" s="104"/>
      <c r="HN483" s="104"/>
      <c r="HO483" s="104"/>
      <c r="HP483" s="104"/>
      <c r="HQ483" s="104"/>
      <c r="HR483" s="104"/>
      <c r="HS483" s="104"/>
      <c r="HT483" s="104"/>
      <c r="HU483" s="104"/>
      <c r="HV483" s="104"/>
      <c r="HW483" s="104"/>
      <c r="HX483" s="104"/>
      <c r="HY483" s="104"/>
      <c r="HZ483" s="104"/>
      <c r="IA483" s="104"/>
      <c r="IB483" s="104"/>
      <c r="IC483" s="104"/>
      <c r="ID483" s="104"/>
      <c r="IE483" s="104"/>
      <c r="IF483" s="104"/>
      <c r="IG483" s="104"/>
      <c r="IH483" s="104"/>
      <c r="II483" s="104"/>
      <c r="IJ483" s="104"/>
      <c r="IK483" s="104"/>
      <c r="IL483" s="104"/>
      <c r="IM483" s="104"/>
      <c r="IN483" s="104"/>
      <c r="IO483" s="104"/>
      <c r="IP483" s="104"/>
      <c r="IQ483" s="104"/>
      <c r="IR483" s="104"/>
      <c r="IS483" s="104"/>
      <c r="IT483" s="104"/>
      <c r="IU483" s="104"/>
      <c r="IV483" s="104"/>
      <c r="IW483" s="104"/>
      <c r="IX483" s="104"/>
      <c r="IY483" s="104"/>
      <c r="IZ483" s="104"/>
      <c r="JA483" s="104"/>
      <c r="JB483" s="104"/>
      <c r="JC483" s="104"/>
      <c r="JD483" s="104"/>
      <c r="JE483" s="104"/>
      <c r="JF483" s="104"/>
      <c r="JG483" s="104"/>
      <c r="JH483" s="104"/>
      <c r="JI483" s="104"/>
      <c r="JJ483" s="104"/>
      <c r="JK483" s="104"/>
      <c r="JL483" s="104"/>
      <c r="JM483" s="104"/>
      <c r="JN483" s="104"/>
      <c r="JO483" s="104"/>
      <c r="JP483" s="104"/>
      <c r="JQ483" s="104"/>
      <c r="JR483" s="104"/>
      <c r="JS483" s="104"/>
      <c r="JT483" s="104"/>
      <c r="JU483" s="104"/>
      <c r="JV483" s="104"/>
      <c r="JW483" s="104"/>
      <c r="JX483" s="104"/>
      <c r="JY483" s="104"/>
      <c r="JZ483" s="104"/>
      <c r="KA483" s="104"/>
      <c r="KB483" s="104"/>
      <c r="KC483" s="104"/>
      <c r="KD483" s="104"/>
      <c r="KE483" s="104"/>
      <c r="KF483" s="104"/>
      <c r="KG483" s="104"/>
      <c r="KH483" s="104"/>
      <c r="KI483" s="104"/>
      <c r="KJ483" s="104"/>
      <c r="KK483" s="104"/>
      <c r="KL483" s="104"/>
      <c r="KM483" s="104"/>
      <c r="KN483" s="104"/>
      <c r="KO483" s="104"/>
      <c r="KP483" s="104"/>
      <c r="KQ483" s="104"/>
      <c r="KR483" s="104"/>
      <c r="KS483" s="104"/>
      <c r="KT483" s="104"/>
      <c r="KU483" s="104"/>
      <c r="KV483" s="104"/>
      <c r="KW483" s="104"/>
      <c r="KX483" s="104"/>
      <c r="KY483" s="104"/>
      <c r="KZ483" s="104"/>
      <c r="LA483" s="104"/>
      <c r="LB483" s="104"/>
      <c r="LC483" s="104"/>
      <c r="LD483" s="104"/>
      <c r="LE483" s="104"/>
      <c r="LF483" s="104"/>
      <c r="LG483" s="104"/>
      <c r="LH483" s="104"/>
      <c r="LI483" s="104"/>
      <c r="LJ483" s="104"/>
      <c r="LK483" s="104"/>
      <c r="LL483" s="104"/>
      <c r="LM483" s="104"/>
      <c r="LN483" s="104"/>
      <c r="LO483" s="104"/>
      <c r="LP483" s="104"/>
      <c r="LQ483" s="104"/>
      <c r="LR483" s="104"/>
      <c r="LS483" s="104"/>
      <c r="LT483" s="104"/>
      <c r="LU483" s="104"/>
      <c r="LV483" s="104"/>
      <c r="LW483" s="104"/>
      <c r="LX483" s="104"/>
      <c r="LY483" s="104"/>
      <c r="LZ483" s="104"/>
      <c r="MA483" s="104"/>
      <c r="MB483" s="104"/>
      <c r="MC483" s="104"/>
      <c r="MD483" s="104"/>
      <c r="ME483" s="104"/>
      <c r="MF483" s="104"/>
      <c r="MG483" s="104"/>
      <c r="MH483" s="104"/>
      <c r="MI483" s="104"/>
      <c r="MJ483" s="104"/>
      <c r="MK483" s="104"/>
      <c r="ML483" s="104"/>
      <c r="MM483" s="104"/>
      <c r="MN483" s="104"/>
      <c r="MO483" s="104"/>
      <c r="MP483" s="104"/>
      <c r="MQ483" s="104"/>
      <c r="MR483" s="104"/>
      <c r="MS483" s="104"/>
      <c r="MT483" s="104"/>
      <c r="MU483" s="104"/>
      <c r="MV483" s="104"/>
      <c r="MW483" s="104"/>
      <c r="MX483" s="104"/>
      <c r="MY483" s="104"/>
      <c r="MZ483" s="104"/>
      <c r="NA483" s="104"/>
      <c r="NB483" s="104"/>
      <c r="NC483" s="104"/>
      <c r="ND483" s="104"/>
      <c r="NE483" s="104"/>
      <c r="NF483" s="104"/>
      <c r="NG483" s="104"/>
      <c r="NH483" s="104"/>
      <c r="NI483" s="104"/>
      <c r="NJ483" s="104"/>
      <c r="NK483" s="104"/>
      <c r="NL483" s="104"/>
      <c r="NM483" s="104"/>
      <c r="NN483" s="104"/>
      <c r="NO483" s="104"/>
      <c r="NP483" s="104"/>
      <c r="NQ483" s="104"/>
      <c r="NR483" s="104"/>
      <c r="NS483" s="104"/>
      <c r="NT483" s="104"/>
      <c r="NU483" s="104"/>
    </row>
    <row r="484" spans="1:385" s="172" customFormat="1" outlineLevel="1">
      <c r="A484" s="375"/>
      <c r="B484" s="177">
        <v>37.5</v>
      </c>
      <c r="C484" s="180" t="s">
        <v>229</v>
      </c>
      <c r="D484" s="189" t="s">
        <v>798</v>
      </c>
      <c r="E484" s="181"/>
      <c r="F484" s="181" t="s">
        <v>230</v>
      </c>
      <c r="G484" s="178"/>
      <c r="H484" s="167"/>
      <c r="I484" s="182"/>
      <c r="J484" s="182"/>
      <c r="K484" s="187" t="s">
        <v>161</v>
      </c>
      <c r="L484" s="187">
        <v>2</v>
      </c>
      <c r="M484" s="260"/>
      <c r="N484" s="260">
        <f t="shared" si="87"/>
        <v>0</v>
      </c>
      <c r="O484" s="260">
        <f t="shared" si="85"/>
        <v>0</v>
      </c>
      <c r="P484" s="260">
        <f t="shared" si="78"/>
        <v>0</v>
      </c>
      <c r="Q484" s="175"/>
      <c r="R484" s="175"/>
      <c r="S484" s="121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  <c r="AG484" s="104"/>
      <c r="AH484" s="104"/>
      <c r="AI484" s="104"/>
      <c r="AJ484" s="104"/>
      <c r="AK484" s="104"/>
      <c r="AL484" s="104"/>
      <c r="AM484" s="104"/>
      <c r="AN484" s="104"/>
      <c r="AO484" s="104"/>
      <c r="AP484" s="104"/>
      <c r="AQ484" s="104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/>
      <c r="BG484" s="104"/>
      <c r="BH484" s="104"/>
      <c r="BI484" s="104"/>
      <c r="BJ484" s="104"/>
      <c r="BK484" s="104"/>
      <c r="BL484" s="104"/>
      <c r="BM484" s="104"/>
      <c r="BN484" s="104"/>
      <c r="BO484" s="104"/>
      <c r="BP484" s="104"/>
      <c r="BQ484" s="104"/>
      <c r="BR484" s="104"/>
      <c r="BS484" s="104"/>
      <c r="BT484" s="104"/>
      <c r="BU484" s="104"/>
      <c r="BV484" s="104"/>
      <c r="BW484" s="104"/>
      <c r="BX484" s="104"/>
      <c r="BY484" s="104"/>
      <c r="BZ484" s="104"/>
      <c r="CA484" s="104"/>
      <c r="CB484" s="104"/>
      <c r="CC484" s="104"/>
      <c r="CD484" s="104"/>
      <c r="CE484" s="104"/>
      <c r="CF484" s="104"/>
      <c r="CG484" s="104"/>
      <c r="CH484" s="104"/>
      <c r="CI484" s="104"/>
      <c r="CJ484" s="104"/>
      <c r="CK484" s="104"/>
      <c r="CL484" s="104"/>
      <c r="CM484" s="104"/>
      <c r="CN484" s="104"/>
      <c r="CO484" s="104"/>
      <c r="CP484" s="104"/>
      <c r="CQ484" s="104"/>
      <c r="CR484" s="104"/>
      <c r="CS484" s="104"/>
      <c r="CT484" s="104"/>
      <c r="CU484" s="104"/>
      <c r="CV484" s="104"/>
      <c r="CW484" s="104"/>
      <c r="CX484" s="104"/>
      <c r="CY484" s="104"/>
      <c r="CZ484" s="104"/>
      <c r="DA484" s="104"/>
      <c r="DB484" s="104"/>
      <c r="DC484" s="104"/>
      <c r="DD484" s="104"/>
      <c r="DE484" s="104"/>
      <c r="DF484" s="104"/>
      <c r="DG484" s="104"/>
      <c r="DH484" s="104"/>
      <c r="DI484" s="104"/>
      <c r="DJ484" s="104"/>
      <c r="DK484" s="104"/>
      <c r="DL484" s="104"/>
      <c r="DM484" s="104"/>
      <c r="DN484" s="104"/>
      <c r="DO484" s="104"/>
      <c r="DP484" s="104"/>
      <c r="DQ484" s="104"/>
      <c r="DR484" s="104"/>
      <c r="DS484" s="104"/>
      <c r="DT484" s="104"/>
      <c r="DU484" s="104"/>
      <c r="DV484" s="104"/>
      <c r="DW484" s="104"/>
      <c r="DX484" s="104"/>
      <c r="DY484" s="104"/>
      <c r="DZ484" s="104"/>
      <c r="EA484" s="104"/>
      <c r="EB484" s="104"/>
      <c r="EC484" s="104"/>
      <c r="ED484" s="104"/>
      <c r="EE484" s="104"/>
      <c r="EF484" s="104"/>
      <c r="EG484" s="104"/>
      <c r="EH484" s="104"/>
      <c r="EI484" s="104"/>
      <c r="EJ484" s="104"/>
      <c r="EK484" s="104"/>
      <c r="EL484" s="104"/>
      <c r="EM484" s="104"/>
      <c r="EN484" s="104"/>
      <c r="EO484" s="104"/>
      <c r="EP484" s="104"/>
      <c r="EQ484" s="104"/>
      <c r="ER484" s="104"/>
      <c r="ES484" s="104"/>
      <c r="ET484" s="104"/>
      <c r="EU484" s="104"/>
      <c r="EV484" s="104"/>
      <c r="EW484" s="104"/>
      <c r="EX484" s="104"/>
      <c r="EY484" s="104"/>
      <c r="EZ484" s="104"/>
      <c r="FA484" s="104"/>
      <c r="FB484" s="104"/>
      <c r="FC484" s="104"/>
      <c r="FD484" s="104"/>
      <c r="FE484" s="104"/>
      <c r="FF484" s="104"/>
      <c r="FG484" s="104"/>
      <c r="FH484" s="104"/>
      <c r="FI484" s="104"/>
      <c r="FJ484" s="104"/>
      <c r="FK484" s="104"/>
      <c r="FL484" s="104"/>
      <c r="FM484" s="104"/>
      <c r="FN484" s="104"/>
      <c r="FO484" s="104"/>
      <c r="FP484" s="104"/>
      <c r="FQ484" s="104"/>
      <c r="FR484" s="104"/>
      <c r="FS484" s="104"/>
      <c r="FT484" s="104"/>
      <c r="FU484" s="104"/>
      <c r="FV484" s="104"/>
      <c r="FW484" s="104"/>
      <c r="FX484" s="104"/>
      <c r="FY484" s="104"/>
      <c r="FZ484" s="104"/>
      <c r="GA484" s="104"/>
      <c r="GB484" s="104"/>
      <c r="GC484" s="104"/>
      <c r="GD484" s="104"/>
      <c r="GE484" s="104"/>
      <c r="GF484" s="104"/>
      <c r="GG484" s="104"/>
      <c r="GH484" s="104"/>
      <c r="GI484" s="104"/>
      <c r="GJ484" s="104"/>
      <c r="GK484" s="104"/>
      <c r="GL484" s="104"/>
      <c r="GM484" s="104"/>
      <c r="GN484" s="104"/>
      <c r="GO484" s="104"/>
      <c r="GP484" s="104"/>
      <c r="GQ484" s="104"/>
      <c r="GR484" s="104"/>
      <c r="GS484" s="104"/>
      <c r="GT484" s="104"/>
      <c r="GU484" s="104"/>
      <c r="GV484" s="104"/>
      <c r="GW484" s="104"/>
      <c r="GX484" s="104"/>
      <c r="GY484" s="104"/>
      <c r="GZ484" s="104"/>
      <c r="HA484" s="104"/>
      <c r="HB484" s="104"/>
      <c r="HC484" s="104"/>
      <c r="HD484" s="104"/>
      <c r="HE484" s="104"/>
      <c r="HF484" s="104"/>
      <c r="HG484" s="104"/>
      <c r="HH484" s="104"/>
      <c r="HI484" s="104"/>
      <c r="HJ484" s="104"/>
      <c r="HK484" s="104"/>
      <c r="HL484" s="104"/>
      <c r="HM484" s="104"/>
      <c r="HN484" s="104"/>
      <c r="HO484" s="104"/>
      <c r="HP484" s="104"/>
      <c r="HQ484" s="104"/>
      <c r="HR484" s="104"/>
      <c r="HS484" s="104"/>
      <c r="HT484" s="104"/>
      <c r="HU484" s="104"/>
      <c r="HV484" s="104"/>
      <c r="HW484" s="104"/>
      <c r="HX484" s="104"/>
      <c r="HY484" s="104"/>
      <c r="HZ484" s="104"/>
      <c r="IA484" s="104"/>
      <c r="IB484" s="104"/>
      <c r="IC484" s="104"/>
      <c r="ID484" s="104"/>
      <c r="IE484" s="104"/>
      <c r="IF484" s="104"/>
      <c r="IG484" s="104"/>
      <c r="IH484" s="104"/>
      <c r="II484" s="104"/>
      <c r="IJ484" s="104"/>
      <c r="IK484" s="104"/>
      <c r="IL484" s="104"/>
      <c r="IM484" s="104"/>
      <c r="IN484" s="104"/>
      <c r="IO484" s="104"/>
      <c r="IP484" s="104"/>
      <c r="IQ484" s="104"/>
      <c r="IR484" s="104"/>
      <c r="IS484" s="104"/>
      <c r="IT484" s="104"/>
      <c r="IU484" s="104"/>
      <c r="IV484" s="104"/>
      <c r="IW484" s="104"/>
      <c r="IX484" s="104"/>
      <c r="IY484" s="104"/>
      <c r="IZ484" s="104"/>
      <c r="JA484" s="104"/>
      <c r="JB484" s="104"/>
      <c r="JC484" s="104"/>
      <c r="JD484" s="104"/>
      <c r="JE484" s="104"/>
      <c r="JF484" s="104"/>
      <c r="JG484" s="104"/>
      <c r="JH484" s="104"/>
      <c r="JI484" s="104"/>
      <c r="JJ484" s="104"/>
      <c r="JK484" s="104"/>
      <c r="JL484" s="104"/>
      <c r="JM484" s="104"/>
      <c r="JN484" s="104"/>
      <c r="JO484" s="104"/>
      <c r="JP484" s="104"/>
      <c r="JQ484" s="104"/>
      <c r="JR484" s="104"/>
      <c r="JS484" s="104"/>
      <c r="JT484" s="104"/>
      <c r="JU484" s="104"/>
      <c r="JV484" s="104"/>
      <c r="JW484" s="104"/>
      <c r="JX484" s="104"/>
      <c r="JY484" s="104"/>
      <c r="JZ484" s="104"/>
      <c r="KA484" s="104"/>
      <c r="KB484" s="104"/>
      <c r="KC484" s="104"/>
      <c r="KD484" s="104"/>
      <c r="KE484" s="104"/>
      <c r="KF484" s="104"/>
      <c r="KG484" s="104"/>
      <c r="KH484" s="104"/>
      <c r="KI484" s="104"/>
      <c r="KJ484" s="104"/>
      <c r="KK484" s="104"/>
      <c r="KL484" s="104"/>
      <c r="KM484" s="104"/>
      <c r="KN484" s="104"/>
      <c r="KO484" s="104"/>
      <c r="KP484" s="104"/>
      <c r="KQ484" s="104"/>
      <c r="KR484" s="104"/>
      <c r="KS484" s="104"/>
      <c r="KT484" s="104"/>
      <c r="KU484" s="104"/>
      <c r="KV484" s="104"/>
      <c r="KW484" s="104"/>
      <c r="KX484" s="104"/>
      <c r="KY484" s="104"/>
      <c r="KZ484" s="104"/>
      <c r="LA484" s="104"/>
      <c r="LB484" s="104"/>
      <c r="LC484" s="104"/>
      <c r="LD484" s="104"/>
      <c r="LE484" s="104"/>
      <c r="LF484" s="104"/>
      <c r="LG484" s="104"/>
      <c r="LH484" s="104"/>
      <c r="LI484" s="104"/>
      <c r="LJ484" s="104"/>
      <c r="LK484" s="104"/>
      <c r="LL484" s="104"/>
      <c r="LM484" s="104"/>
      <c r="LN484" s="104"/>
      <c r="LO484" s="104"/>
      <c r="LP484" s="104"/>
      <c r="LQ484" s="104"/>
      <c r="LR484" s="104"/>
      <c r="LS484" s="104"/>
      <c r="LT484" s="104"/>
      <c r="LU484" s="104"/>
      <c r="LV484" s="104"/>
      <c r="LW484" s="104"/>
      <c r="LX484" s="104"/>
      <c r="LY484" s="104"/>
      <c r="LZ484" s="104"/>
      <c r="MA484" s="104"/>
      <c r="MB484" s="104"/>
      <c r="MC484" s="104"/>
      <c r="MD484" s="104"/>
      <c r="ME484" s="104"/>
      <c r="MF484" s="104"/>
      <c r="MG484" s="104"/>
      <c r="MH484" s="104"/>
      <c r="MI484" s="104"/>
      <c r="MJ484" s="104"/>
      <c r="MK484" s="104"/>
      <c r="ML484" s="104"/>
      <c r="MM484" s="104"/>
      <c r="MN484" s="104"/>
      <c r="MO484" s="104"/>
      <c r="MP484" s="104"/>
      <c r="MQ484" s="104"/>
      <c r="MR484" s="104"/>
      <c r="MS484" s="104"/>
      <c r="MT484" s="104"/>
      <c r="MU484" s="104"/>
      <c r="MV484" s="104"/>
      <c r="MW484" s="104"/>
      <c r="MX484" s="104"/>
      <c r="MY484" s="104"/>
      <c r="MZ484" s="104"/>
      <c r="NA484" s="104"/>
      <c r="NB484" s="104"/>
      <c r="NC484" s="104"/>
      <c r="ND484" s="104"/>
      <c r="NE484" s="104"/>
      <c r="NF484" s="104"/>
      <c r="NG484" s="104"/>
      <c r="NH484" s="104"/>
      <c r="NI484" s="104"/>
      <c r="NJ484" s="104"/>
      <c r="NK484" s="104"/>
      <c r="NL484" s="104"/>
      <c r="NM484" s="104"/>
      <c r="NN484" s="104"/>
      <c r="NO484" s="104"/>
      <c r="NP484" s="104"/>
      <c r="NQ484" s="104"/>
      <c r="NR484" s="104"/>
      <c r="NS484" s="104"/>
      <c r="NT484" s="104"/>
      <c r="NU484" s="104"/>
    </row>
    <row r="485" spans="1:385" s="172" customFormat="1" outlineLevel="1">
      <c r="A485" s="375"/>
      <c r="B485" s="177">
        <v>37.6</v>
      </c>
      <c r="C485" s="188" t="s">
        <v>333</v>
      </c>
      <c r="D485" s="189" t="s">
        <v>798</v>
      </c>
      <c r="E485" s="189"/>
      <c r="F485" s="189" t="s">
        <v>332</v>
      </c>
      <c r="G485" s="179"/>
      <c r="H485" s="173"/>
      <c r="I485" s="190"/>
      <c r="J485" s="190"/>
      <c r="K485" s="187" t="s">
        <v>161</v>
      </c>
      <c r="L485" s="187">
        <v>2</v>
      </c>
      <c r="M485" s="260"/>
      <c r="N485" s="260">
        <f t="shared" si="87"/>
        <v>0</v>
      </c>
      <c r="O485" s="260">
        <f t="shared" si="85"/>
        <v>0</v>
      </c>
      <c r="P485" s="260">
        <f t="shared" si="78"/>
        <v>0</v>
      </c>
      <c r="Q485" s="175"/>
      <c r="R485" s="175"/>
      <c r="S485" s="121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04"/>
      <c r="AH485" s="104"/>
      <c r="AI485" s="104"/>
      <c r="AJ485" s="104"/>
      <c r="AK485" s="104"/>
      <c r="AL485" s="104"/>
      <c r="AM485" s="104"/>
      <c r="AN485" s="104"/>
      <c r="AO485" s="104"/>
      <c r="AP485" s="104"/>
      <c r="AQ485" s="104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/>
      <c r="BG485" s="104"/>
      <c r="BH485" s="104"/>
      <c r="BI485" s="104"/>
      <c r="BJ485" s="104"/>
      <c r="BK485" s="104"/>
      <c r="BL485" s="104"/>
      <c r="BM485" s="104"/>
      <c r="BN485" s="104"/>
      <c r="BO485" s="104"/>
      <c r="BP485" s="104"/>
      <c r="BQ485" s="104"/>
      <c r="BR485" s="104"/>
      <c r="BS485" s="104"/>
      <c r="BT485" s="104"/>
      <c r="BU485" s="104"/>
      <c r="BV485" s="104"/>
      <c r="BW485" s="104"/>
      <c r="BX485" s="104"/>
      <c r="BY485" s="104"/>
      <c r="BZ485" s="104"/>
      <c r="CA485" s="104"/>
      <c r="CB485" s="104"/>
      <c r="CC485" s="104"/>
      <c r="CD485" s="104"/>
      <c r="CE485" s="104"/>
      <c r="CF485" s="104"/>
      <c r="CG485" s="104"/>
      <c r="CH485" s="104"/>
      <c r="CI485" s="104"/>
      <c r="CJ485" s="104"/>
      <c r="CK485" s="104"/>
      <c r="CL485" s="104"/>
      <c r="CM485" s="104"/>
      <c r="CN485" s="104"/>
      <c r="CO485" s="104"/>
      <c r="CP485" s="104"/>
      <c r="CQ485" s="104"/>
      <c r="CR485" s="104"/>
      <c r="CS485" s="104"/>
      <c r="CT485" s="104"/>
      <c r="CU485" s="104"/>
      <c r="CV485" s="104"/>
      <c r="CW485" s="104"/>
      <c r="CX485" s="104"/>
      <c r="CY485" s="104"/>
      <c r="CZ485" s="104"/>
      <c r="DA485" s="104"/>
      <c r="DB485" s="104"/>
      <c r="DC485" s="104"/>
      <c r="DD485" s="104"/>
      <c r="DE485" s="104"/>
      <c r="DF485" s="104"/>
      <c r="DG485" s="104"/>
      <c r="DH485" s="104"/>
      <c r="DI485" s="104"/>
      <c r="DJ485" s="104"/>
      <c r="DK485" s="104"/>
      <c r="DL485" s="104"/>
      <c r="DM485" s="104"/>
      <c r="DN485" s="104"/>
      <c r="DO485" s="104"/>
      <c r="DP485" s="104"/>
      <c r="DQ485" s="104"/>
      <c r="DR485" s="104"/>
      <c r="DS485" s="104"/>
      <c r="DT485" s="104"/>
      <c r="DU485" s="104"/>
      <c r="DV485" s="104"/>
      <c r="DW485" s="104"/>
      <c r="DX485" s="104"/>
      <c r="DY485" s="104"/>
      <c r="DZ485" s="104"/>
      <c r="EA485" s="104"/>
      <c r="EB485" s="104"/>
      <c r="EC485" s="104"/>
      <c r="ED485" s="104"/>
      <c r="EE485" s="104"/>
      <c r="EF485" s="104"/>
      <c r="EG485" s="104"/>
      <c r="EH485" s="104"/>
      <c r="EI485" s="104"/>
      <c r="EJ485" s="104"/>
      <c r="EK485" s="104"/>
      <c r="EL485" s="104"/>
      <c r="EM485" s="104"/>
      <c r="EN485" s="104"/>
      <c r="EO485" s="104"/>
      <c r="EP485" s="104"/>
      <c r="EQ485" s="104"/>
      <c r="ER485" s="104"/>
      <c r="ES485" s="104"/>
      <c r="ET485" s="104"/>
      <c r="EU485" s="104"/>
      <c r="EV485" s="104"/>
      <c r="EW485" s="104"/>
      <c r="EX485" s="104"/>
      <c r="EY485" s="104"/>
      <c r="EZ485" s="104"/>
      <c r="FA485" s="104"/>
      <c r="FB485" s="104"/>
      <c r="FC485" s="104"/>
      <c r="FD485" s="104"/>
      <c r="FE485" s="104"/>
      <c r="FF485" s="104"/>
      <c r="FG485" s="104"/>
      <c r="FH485" s="104"/>
      <c r="FI485" s="104"/>
      <c r="FJ485" s="104"/>
      <c r="FK485" s="104"/>
      <c r="FL485" s="104"/>
      <c r="FM485" s="104"/>
      <c r="FN485" s="104"/>
      <c r="FO485" s="104"/>
      <c r="FP485" s="104"/>
      <c r="FQ485" s="104"/>
      <c r="FR485" s="104"/>
      <c r="FS485" s="104"/>
      <c r="FT485" s="104"/>
      <c r="FU485" s="104"/>
      <c r="FV485" s="104"/>
      <c r="FW485" s="104"/>
      <c r="FX485" s="104"/>
      <c r="FY485" s="104"/>
      <c r="FZ485" s="104"/>
      <c r="GA485" s="104"/>
      <c r="GB485" s="104"/>
      <c r="GC485" s="104"/>
      <c r="GD485" s="104"/>
      <c r="GE485" s="104"/>
      <c r="GF485" s="104"/>
      <c r="GG485" s="104"/>
      <c r="GH485" s="104"/>
      <c r="GI485" s="104"/>
      <c r="GJ485" s="104"/>
      <c r="GK485" s="104"/>
      <c r="GL485" s="104"/>
      <c r="GM485" s="104"/>
      <c r="GN485" s="104"/>
      <c r="GO485" s="104"/>
      <c r="GP485" s="104"/>
      <c r="GQ485" s="104"/>
      <c r="GR485" s="104"/>
      <c r="GS485" s="104"/>
      <c r="GT485" s="104"/>
      <c r="GU485" s="104"/>
      <c r="GV485" s="104"/>
      <c r="GW485" s="104"/>
      <c r="GX485" s="104"/>
      <c r="GY485" s="104"/>
      <c r="GZ485" s="104"/>
      <c r="HA485" s="104"/>
      <c r="HB485" s="104"/>
      <c r="HC485" s="104"/>
      <c r="HD485" s="104"/>
      <c r="HE485" s="104"/>
      <c r="HF485" s="104"/>
      <c r="HG485" s="104"/>
      <c r="HH485" s="104"/>
      <c r="HI485" s="104"/>
      <c r="HJ485" s="104"/>
      <c r="HK485" s="104"/>
      <c r="HL485" s="104"/>
      <c r="HM485" s="104"/>
      <c r="HN485" s="104"/>
      <c r="HO485" s="104"/>
      <c r="HP485" s="104"/>
      <c r="HQ485" s="104"/>
      <c r="HR485" s="104"/>
      <c r="HS485" s="104"/>
      <c r="HT485" s="104"/>
      <c r="HU485" s="104"/>
      <c r="HV485" s="104"/>
      <c r="HW485" s="104"/>
      <c r="HX485" s="104"/>
      <c r="HY485" s="104"/>
      <c r="HZ485" s="104"/>
      <c r="IA485" s="104"/>
      <c r="IB485" s="104"/>
      <c r="IC485" s="104"/>
      <c r="ID485" s="104"/>
      <c r="IE485" s="104"/>
      <c r="IF485" s="104"/>
      <c r="IG485" s="104"/>
      <c r="IH485" s="104"/>
      <c r="II485" s="104"/>
      <c r="IJ485" s="104"/>
      <c r="IK485" s="104"/>
      <c r="IL485" s="104"/>
      <c r="IM485" s="104"/>
      <c r="IN485" s="104"/>
      <c r="IO485" s="104"/>
      <c r="IP485" s="104"/>
      <c r="IQ485" s="104"/>
      <c r="IR485" s="104"/>
      <c r="IS485" s="104"/>
      <c r="IT485" s="104"/>
      <c r="IU485" s="104"/>
      <c r="IV485" s="104"/>
      <c r="IW485" s="104"/>
      <c r="IX485" s="104"/>
      <c r="IY485" s="104"/>
      <c r="IZ485" s="104"/>
      <c r="JA485" s="104"/>
      <c r="JB485" s="104"/>
      <c r="JC485" s="104"/>
      <c r="JD485" s="104"/>
      <c r="JE485" s="104"/>
      <c r="JF485" s="104"/>
      <c r="JG485" s="104"/>
      <c r="JH485" s="104"/>
      <c r="JI485" s="104"/>
      <c r="JJ485" s="104"/>
      <c r="JK485" s="104"/>
      <c r="JL485" s="104"/>
      <c r="JM485" s="104"/>
      <c r="JN485" s="104"/>
      <c r="JO485" s="104"/>
      <c r="JP485" s="104"/>
      <c r="JQ485" s="104"/>
      <c r="JR485" s="104"/>
      <c r="JS485" s="104"/>
      <c r="JT485" s="104"/>
      <c r="JU485" s="104"/>
      <c r="JV485" s="104"/>
      <c r="JW485" s="104"/>
      <c r="JX485" s="104"/>
      <c r="JY485" s="104"/>
      <c r="JZ485" s="104"/>
      <c r="KA485" s="104"/>
      <c r="KB485" s="104"/>
      <c r="KC485" s="104"/>
      <c r="KD485" s="104"/>
      <c r="KE485" s="104"/>
      <c r="KF485" s="104"/>
      <c r="KG485" s="104"/>
      <c r="KH485" s="104"/>
      <c r="KI485" s="104"/>
      <c r="KJ485" s="104"/>
      <c r="KK485" s="104"/>
      <c r="KL485" s="104"/>
      <c r="KM485" s="104"/>
      <c r="KN485" s="104"/>
      <c r="KO485" s="104"/>
      <c r="KP485" s="104"/>
      <c r="KQ485" s="104"/>
      <c r="KR485" s="104"/>
      <c r="KS485" s="104"/>
      <c r="KT485" s="104"/>
      <c r="KU485" s="104"/>
      <c r="KV485" s="104"/>
      <c r="KW485" s="104"/>
      <c r="KX485" s="104"/>
      <c r="KY485" s="104"/>
      <c r="KZ485" s="104"/>
      <c r="LA485" s="104"/>
      <c r="LB485" s="104"/>
      <c r="LC485" s="104"/>
      <c r="LD485" s="104"/>
      <c r="LE485" s="104"/>
      <c r="LF485" s="104"/>
      <c r="LG485" s="104"/>
      <c r="LH485" s="104"/>
      <c r="LI485" s="104"/>
      <c r="LJ485" s="104"/>
      <c r="LK485" s="104"/>
      <c r="LL485" s="104"/>
      <c r="LM485" s="104"/>
      <c r="LN485" s="104"/>
      <c r="LO485" s="104"/>
      <c r="LP485" s="104"/>
      <c r="LQ485" s="104"/>
      <c r="LR485" s="104"/>
      <c r="LS485" s="104"/>
      <c r="LT485" s="104"/>
      <c r="LU485" s="104"/>
      <c r="LV485" s="104"/>
      <c r="LW485" s="104"/>
      <c r="LX485" s="104"/>
      <c r="LY485" s="104"/>
      <c r="LZ485" s="104"/>
      <c r="MA485" s="104"/>
      <c r="MB485" s="104"/>
      <c r="MC485" s="104"/>
      <c r="MD485" s="104"/>
      <c r="ME485" s="104"/>
      <c r="MF485" s="104"/>
      <c r="MG485" s="104"/>
      <c r="MH485" s="104"/>
      <c r="MI485" s="104"/>
      <c r="MJ485" s="104"/>
      <c r="MK485" s="104"/>
      <c r="ML485" s="104"/>
      <c r="MM485" s="104"/>
      <c r="MN485" s="104"/>
      <c r="MO485" s="104"/>
      <c r="MP485" s="104"/>
      <c r="MQ485" s="104"/>
      <c r="MR485" s="104"/>
      <c r="MS485" s="104"/>
      <c r="MT485" s="104"/>
      <c r="MU485" s="104"/>
      <c r="MV485" s="104"/>
      <c r="MW485" s="104"/>
      <c r="MX485" s="104"/>
      <c r="MY485" s="104"/>
      <c r="MZ485" s="104"/>
      <c r="NA485" s="104"/>
      <c r="NB485" s="104"/>
      <c r="NC485" s="104"/>
      <c r="ND485" s="104"/>
      <c r="NE485" s="104"/>
      <c r="NF485" s="104"/>
      <c r="NG485" s="104"/>
      <c r="NH485" s="104"/>
      <c r="NI485" s="104"/>
      <c r="NJ485" s="104"/>
      <c r="NK485" s="104"/>
      <c r="NL485" s="104"/>
      <c r="NM485" s="104"/>
      <c r="NN485" s="104"/>
      <c r="NO485" s="104"/>
      <c r="NP485" s="104"/>
      <c r="NQ485" s="104"/>
      <c r="NR485" s="104"/>
      <c r="NS485" s="104"/>
      <c r="NT485" s="104"/>
      <c r="NU485" s="104"/>
    </row>
    <row r="486" spans="1:385" s="172" customFormat="1" ht="15.65" customHeight="1" outlineLevel="1">
      <c r="A486" s="375"/>
      <c r="B486" s="177">
        <v>37.700000000000003</v>
      </c>
      <c r="C486" s="180" t="s">
        <v>334</v>
      </c>
      <c r="D486" s="189" t="s">
        <v>798</v>
      </c>
      <c r="E486" s="189"/>
      <c r="F486" s="181" t="s">
        <v>332</v>
      </c>
      <c r="G486" s="178"/>
      <c r="H486" s="167"/>
      <c r="I486" s="182"/>
      <c r="J486" s="182"/>
      <c r="K486" s="187" t="s">
        <v>161</v>
      </c>
      <c r="L486" s="187">
        <v>2</v>
      </c>
      <c r="M486" s="260"/>
      <c r="N486" s="260">
        <f t="shared" si="87"/>
        <v>0</v>
      </c>
      <c r="O486" s="260">
        <f t="shared" si="85"/>
        <v>0</v>
      </c>
      <c r="P486" s="260">
        <f t="shared" si="78"/>
        <v>0</v>
      </c>
      <c r="Q486" s="170"/>
      <c r="R486" s="170"/>
      <c r="S486" s="176"/>
      <c r="T486" s="104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  <c r="AG486" s="104"/>
      <c r="AH486" s="104"/>
      <c r="AI486" s="104"/>
      <c r="AJ486" s="104"/>
      <c r="AK486" s="104"/>
      <c r="AL486" s="104"/>
      <c r="AM486" s="104"/>
      <c r="AN486" s="104"/>
      <c r="AO486" s="104"/>
      <c r="AP486" s="104"/>
      <c r="AQ486" s="104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/>
      <c r="BG486" s="104"/>
      <c r="BH486" s="104"/>
      <c r="BI486" s="104"/>
      <c r="BJ486" s="104"/>
      <c r="BK486" s="104"/>
      <c r="BL486" s="104"/>
      <c r="BM486" s="104"/>
      <c r="BN486" s="104"/>
      <c r="BO486" s="104"/>
      <c r="BP486" s="104"/>
      <c r="BQ486" s="104"/>
      <c r="BR486" s="104"/>
      <c r="BS486" s="104"/>
      <c r="BT486" s="104"/>
      <c r="BU486" s="104"/>
      <c r="BV486" s="104"/>
      <c r="BW486" s="104"/>
      <c r="BX486" s="104"/>
      <c r="BY486" s="104"/>
      <c r="BZ486" s="104"/>
      <c r="CA486" s="104"/>
      <c r="CB486" s="104"/>
      <c r="CC486" s="104"/>
      <c r="CD486" s="104"/>
      <c r="CE486" s="104"/>
      <c r="CF486" s="104"/>
      <c r="CG486" s="104"/>
      <c r="CH486" s="104"/>
      <c r="CI486" s="104"/>
      <c r="CJ486" s="104"/>
      <c r="CK486" s="104"/>
      <c r="CL486" s="104"/>
      <c r="CM486" s="104"/>
      <c r="CN486" s="104"/>
      <c r="CO486" s="104"/>
      <c r="CP486" s="104"/>
      <c r="CQ486" s="104"/>
      <c r="CR486" s="104"/>
      <c r="CS486" s="104"/>
      <c r="CT486" s="104"/>
      <c r="CU486" s="104"/>
      <c r="CV486" s="104"/>
      <c r="CW486" s="104"/>
      <c r="CX486" s="104"/>
      <c r="CY486" s="104"/>
      <c r="CZ486" s="104"/>
      <c r="DA486" s="104"/>
      <c r="DB486" s="104"/>
      <c r="DC486" s="104"/>
      <c r="DD486" s="104"/>
      <c r="DE486" s="104"/>
      <c r="DF486" s="104"/>
      <c r="DG486" s="104"/>
      <c r="DH486" s="104"/>
      <c r="DI486" s="104"/>
      <c r="DJ486" s="104"/>
      <c r="DK486" s="104"/>
      <c r="DL486" s="104"/>
      <c r="DM486" s="104"/>
      <c r="DN486" s="104"/>
      <c r="DO486" s="104"/>
      <c r="DP486" s="104"/>
      <c r="DQ486" s="104"/>
      <c r="DR486" s="104"/>
      <c r="DS486" s="104"/>
      <c r="DT486" s="104"/>
      <c r="DU486" s="104"/>
      <c r="DV486" s="104"/>
      <c r="DW486" s="104"/>
      <c r="DX486" s="104"/>
      <c r="DY486" s="104"/>
      <c r="DZ486" s="104"/>
      <c r="EA486" s="104"/>
      <c r="EB486" s="104"/>
      <c r="EC486" s="104"/>
      <c r="ED486" s="104"/>
      <c r="EE486" s="104"/>
      <c r="EF486" s="104"/>
      <c r="EG486" s="104"/>
      <c r="EH486" s="104"/>
      <c r="EI486" s="104"/>
      <c r="EJ486" s="104"/>
      <c r="EK486" s="104"/>
      <c r="EL486" s="104"/>
      <c r="EM486" s="104"/>
      <c r="EN486" s="104"/>
      <c r="EO486" s="104"/>
      <c r="EP486" s="104"/>
      <c r="EQ486" s="104"/>
      <c r="ER486" s="104"/>
      <c r="ES486" s="104"/>
      <c r="ET486" s="104"/>
      <c r="EU486" s="104"/>
      <c r="EV486" s="104"/>
      <c r="EW486" s="104"/>
      <c r="EX486" s="104"/>
      <c r="EY486" s="104"/>
      <c r="EZ486" s="104"/>
      <c r="FA486" s="104"/>
      <c r="FB486" s="104"/>
      <c r="FC486" s="104"/>
      <c r="FD486" s="104"/>
      <c r="FE486" s="104"/>
      <c r="FF486" s="104"/>
      <c r="FG486" s="104"/>
      <c r="FH486" s="104"/>
      <c r="FI486" s="104"/>
      <c r="FJ486" s="104"/>
      <c r="FK486" s="104"/>
      <c r="FL486" s="104"/>
      <c r="FM486" s="104"/>
      <c r="FN486" s="104"/>
      <c r="FO486" s="104"/>
      <c r="FP486" s="104"/>
      <c r="FQ486" s="104"/>
      <c r="FR486" s="104"/>
      <c r="FS486" s="104"/>
      <c r="FT486" s="104"/>
      <c r="FU486" s="104"/>
      <c r="FV486" s="104"/>
      <c r="FW486" s="104"/>
      <c r="FX486" s="104"/>
      <c r="FY486" s="104"/>
      <c r="FZ486" s="104"/>
      <c r="GA486" s="104"/>
      <c r="GB486" s="104"/>
      <c r="GC486" s="104"/>
      <c r="GD486" s="104"/>
      <c r="GE486" s="104"/>
      <c r="GF486" s="104"/>
      <c r="GG486" s="104"/>
      <c r="GH486" s="104"/>
      <c r="GI486" s="104"/>
      <c r="GJ486" s="104"/>
      <c r="GK486" s="104"/>
      <c r="GL486" s="104"/>
      <c r="GM486" s="104"/>
      <c r="GN486" s="104"/>
      <c r="GO486" s="104"/>
      <c r="GP486" s="104"/>
      <c r="GQ486" s="104"/>
      <c r="GR486" s="104"/>
      <c r="GS486" s="104"/>
      <c r="GT486" s="104"/>
      <c r="GU486" s="104"/>
      <c r="GV486" s="104"/>
      <c r="GW486" s="104"/>
      <c r="GX486" s="104"/>
      <c r="GY486" s="104"/>
      <c r="GZ486" s="104"/>
      <c r="HA486" s="104"/>
      <c r="HB486" s="104"/>
      <c r="HC486" s="104"/>
      <c r="HD486" s="104"/>
      <c r="HE486" s="104"/>
      <c r="HF486" s="104"/>
      <c r="HG486" s="104"/>
      <c r="HH486" s="104"/>
      <c r="HI486" s="104"/>
      <c r="HJ486" s="104"/>
      <c r="HK486" s="104"/>
      <c r="HL486" s="104"/>
      <c r="HM486" s="104"/>
      <c r="HN486" s="104"/>
      <c r="HO486" s="104"/>
      <c r="HP486" s="104"/>
      <c r="HQ486" s="104"/>
      <c r="HR486" s="104"/>
      <c r="HS486" s="104"/>
      <c r="HT486" s="104"/>
      <c r="HU486" s="104"/>
      <c r="HV486" s="104"/>
      <c r="HW486" s="104"/>
      <c r="HX486" s="104"/>
      <c r="HY486" s="104"/>
      <c r="HZ486" s="104"/>
      <c r="IA486" s="104"/>
      <c r="IB486" s="104"/>
      <c r="IC486" s="104"/>
      <c r="ID486" s="104"/>
      <c r="IE486" s="104"/>
      <c r="IF486" s="104"/>
      <c r="IG486" s="104"/>
      <c r="IH486" s="104"/>
      <c r="II486" s="104"/>
      <c r="IJ486" s="104"/>
      <c r="IK486" s="104"/>
      <c r="IL486" s="104"/>
      <c r="IM486" s="104"/>
      <c r="IN486" s="104"/>
      <c r="IO486" s="104"/>
      <c r="IP486" s="104"/>
      <c r="IQ486" s="104"/>
      <c r="IR486" s="104"/>
      <c r="IS486" s="104"/>
      <c r="IT486" s="104"/>
      <c r="IU486" s="104"/>
      <c r="IV486" s="104"/>
      <c r="IW486" s="104"/>
      <c r="IX486" s="104"/>
      <c r="IY486" s="104"/>
      <c r="IZ486" s="104"/>
      <c r="JA486" s="104"/>
      <c r="JB486" s="104"/>
      <c r="JC486" s="104"/>
      <c r="JD486" s="104"/>
      <c r="JE486" s="104"/>
      <c r="JF486" s="104"/>
      <c r="JG486" s="104"/>
      <c r="JH486" s="104"/>
      <c r="JI486" s="104"/>
      <c r="JJ486" s="104"/>
      <c r="JK486" s="104"/>
      <c r="JL486" s="104"/>
      <c r="JM486" s="104"/>
      <c r="JN486" s="104"/>
      <c r="JO486" s="104"/>
      <c r="JP486" s="104"/>
      <c r="JQ486" s="104"/>
      <c r="JR486" s="104"/>
      <c r="JS486" s="104"/>
      <c r="JT486" s="104"/>
      <c r="JU486" s="104"/>
      <c r="JV486" s="104"/>
      <c r="JW486" s="104"/>
      <c r="JX486" s="104"/>
      <c r="JY486" s="104"/>
      <c r="JZ486" s="104"/>
      <c r="KA486" s="104"/>
      <c r="KB486" s="104"/>
      <c r="KC486" s="104"/>
      <c r="KD486" s="104"/>
      <c r="KE486" s="104"/>
      <c r="KF486" s="104"/>
      <c r="KG486" s="104"/>
      <c r="KH486" s="104"/>
      <c r="KI486" s="104"/>
      <c r="KJ486" s="104"/>
      <c r="KK486" s="104"/>
      <c r="KL486" s="104"/>
      <c r="KM486" s="104"/>
      <c r="KN486" s="104"/>
      <c r="KO486" s="104"/>
      <c r="KP486" s="104"/>
      <c r="KQ486" s="104"/>
      <c r="KR486" s="104"/>
      <c r="KS486" s="104"/>
      <c r="KT486" s="104"/>
      <c r="KU486" s="104"/>
      <c r="KV486" s="104"/>
      <c r="KW486" s="104"/>
      <c r="KX486" s="104"/>
      <c r="KY486" s="104"/>
      <c r="KZ486" s="104"/>
      <c r="LA486" s="104"/>
      <c r="LB486" s="104"/>
      <c r="LC486" s="104"/>
      <c r="LD486" s="104"/>
      <c r="LE486" s="104"/>
      <c r="LF486" s="104"/>
      <c r="LG486" s="104"/>
      <c r="LH486" s="104"/>
      <c r="LI486" s="104"/>
      <c r="LJ486" s="104"/>
      <c r="LK486" s="104"/>
      <c r="LL486" s="104"/>
      <c r="LM486" s="104"/>
      <c r="LN486" s="104"/>
      <c r="LO486" s="104"/>
      <c r="LP486" s="104"/>
      <c r="LQ486" s="104"/>
      <c r="LR486" s="104"/>
      <c r="LS486" s="104"/>
      <c r="LT486" s="104"/>
      <c r="LU486" s="104"/>
      <c r="LV486" s="104"/>
      <c r="LW486" s="104"/>
      <c r="LX486" s="104"/>
      <c r="LY486" s="104"/>
      <c r="LZ486" s="104"/>
      <c r="MA486" s="104"/>
      <c r="MB486" s="104"/>
      <c r="MC486" s="104"/>
      <c r="MD486" s="104"/>
      <c r="ME486" s="104"/>
      <c r="MF486" s="104"/>
      <c r="MG486" s="104"/>
      <c r="MH486" s="104"/>
      <c r="MI486" s="104"/>
      <c r="MJ486" s="104"/>
      <c r="MK486" s="104"/>
      <c r="ML486" s="104"/>
      <c r="MM486" s="104"/>
      <c r="MN486" s="104"/>
      <c r="MO486" s="104"/>
      <c r="MP486" s="104"/>
      <c r="MQ486" s="104"/>
      <c r="MR486" s="104"/>
      <c r="MS486" s="104"/>
      <c r="MT486" s="104"/>
      <c r="MU486" s="104"/>
      <c r="MV486" s="104"/>
      <c r="MW486" s="104"/>
      <c r="MX486" s="104"/>
      <c r="MY486" s="104"/>
      <c r="MZ486" s="104"/>
      <c r="NA486" s="104"/>
      <c r="NB486" s="104"/>
      <c r="NC486" s="104"/>
      <c r="ND486" s="104"/>
      <c r="NE486" s="104"/>
      <c r="NF486" s="104"/>
      <c r="NG486" s="104"/>
      <c r="NH486" s="104"/>
      <c r="NI486" s="104"/>
      <c r="NJ486" s="104"/>
      <c r="NK486" s="104"/>
      <c r="NL486" s="104"/>
      <c r="NM486" s="104"/>
      <c r="NN486" s="104"/>
      <c r="NO486" s="104"/>
      <c r="NP486" s="104"/>
      <c r="NQ486" s="104"/>
      <c r="NR486" s="104"/>
      <c r="NS486" s="104"/>
      <c r="NT486" s="104"/>
      <c r="NU486" s="104"/>
    </row>
    <row r="487" spans="1:385" s="308" customFormat="1" ht="15.65" customHeight="1">
      <c r="A487" s="375"/>
      <c r="B487" s="306"/>
      <c r="C487" s="303" t="s">
        <v>936</v>
      </c>
      <c r="D487" s="305"/>
      <c r="E487" s="305"/>
      <c r="F487" s="305"/>
      <c r="G487" s="244"/>
      <c r="H487" s="245"/>
      <c r="I487" s="245"/>
      <c r="J487" s="245"/>
      <c r="K487" s="305"/>
      <c r="L487" s="305"/>
      <c r="M487" s="307"/>
      <c r="N487" s="307"/>
      <c r="O487" s="307"/>
      <c r="P487" s="307"/>
      <c r="Q487" s="246"/>
      <c r="R487" s="246"/>
      <c r="S487" s="247"/>
      <c r="T487" s="234"/>
      <c r="U487" s="234"/>
      <c r="V487" s="234"/>
      <c r="W487" s="234"/>
      <c r="X487" s="234"/>
      <c r="Y487" s="234"/>
      <c r="Z487" s="234"/>
      <c r="AA487" s="234"/>
      <c r="AB487" s="234"/>
      <c r="AC487" s="234"/>
      <c r="AD487" s="234"/>
      <c r="AE487" s="234"/>
      <c r="AF487" s="234"/>
      <c r="AG487" s="234"/>
      <c r="AH487" s="234"/>
      <c r="AI487" s="234"/>
      <c r="AJ487" s="234"/>
      <c r="AK487" s="234"/>
      <c r="AL487" s="234"/>
      <c r="AM487" s="234"/>
      <c r="AN487" s="234"/>
      <c r="AO487" s="234"/>
      <c r="AP487" s="234"/>
      <c r="AQ487" s="234"/>
      <c r="AR487" s="234"/>
      <c r="AS487" s="234"/>
      <c r="AT487" s="234"/>
      <c r="AU487" s="234"/>
      <c r="AV487" s="234"/>
      <c r="AW487" s="234"/>
      <c r="AX487" s="234"/>
      <c r="AY487" s="234"/>
      <c r="AZ487" s="234"/>
      <c r="BA487" s="234"/>
      <c r="BB487" s="234"/>
      <c r="BC487" s="234"/>
      <c r="BD487" s="234"/>
      <c r="BE487" s="234"/>
      <c r="BF487" s="234"/>
      <c r="BG487" s="234"/>
      <c r="BH487" s="234"/>
      <c r="BI487" s="234"/>
      <c r="BJ487" s="234"/>
      <c r="BK487" s="234"/>
      <c r="BL487" s="234"/>
      <c r="BM487" s="234"/>
      <c r="BN487" s="234"/>
      <c r="BO487" s="234"/>
      <c r="BP487" s="234"/>
      <c r="BQ487" s="234"/>
      <c r="BR487" s="234"/>
      <c r="BS487" s="234"/>
      <c r="BT487" s="234"/>
      <c r="BU487" s="234"/>
      <c r="BV487" s="234"/>
      <c r="BW487" s="234"/>
      <c r="BX487" s="234"/>
      <c r="BY487" s="234"/>
      <c r="BZ487" s="234"/>
      <c r="CA487" s="234"/>
      <c r="CB487" s="234"/>
      <c r="CC487" s="234"/>
      <c r="CD487" s="234"/>
      <c r="CE487" s="234"/>
      <c r="CF487" s="234"/>
      <c r="CG487" s="234"/>
      <c r="CH487" s="234"/>
      <c r="CI487" s="234"/>
      <c r="CJ487" s="234"/>
      <c r="CK487" s="234"/>
      <c r="CL487" s="234"/>
      <c r="CM487" s="234"/>
      <c r="CN487" s="234"/>
      <c r="CO487" s="234"/>
      <c r="CP487" s="234"/>
      <c r="CQ487" s="234"/>
      <c r="CR487" s="234"/>
      <c r="CS487" s="234"/>
      <c r="CT487" s="234"/>
      <c r="CU487" s="234"/>
      <c r="CV487" s="234"/>
      <c r="CW487" s="234"/>
      <c r="CX487" s="234"/>
      <c r="CY487" s="234"/>
      <c r="CZ487" s="234"/>
      <c r="DA487" s="234"/>
      <c r="DB487" s="234"/>
      <c r="DC487" s="234"/>
      <c r="DD487" s="234"/>
      <c r="DE487" s="234"/>
      <c r="DF487" s="234"/>
      <c r="DG487" s="234"/>
      <c r="DH487" s="234"/>
      <c r="DI487" s="234"/>
      <c r="DJ487" s="234"/>
      <c r="DK487" s="234"/>
      <c r="DL487" s="234"/>
      <c r="DM487" s="234"/>
      <c r="DN487" s="234"/>
      <c r="DO487" s="234"/>
      <c r="DP487" s="234"/>
      <c r="DQ487" s="234"/>
      <c r="DR487" s="234"/>
      <c r="DS487" s="234"/>
      <c r="DT487" s="234"/>
      <c r="DU487" s="234"/>
      <c r="DV487" s="234"/>
      <c r="DW487" s="234"/>
      <c r="DX487" s="234"/>
      <c r="DY487" s="234"/>
      <c r="DZ487" s="234"/>
      <c r="EA487" s="234"/>
      <c r="EB487" s="234"/>
      <c r="EC487" s="234"/>
      <c r="ED487" s="234"/>
      <c r="EE487" s="234"/>
      <c r="EF487" s="234"/>
      <c r="EG487" s="234"/>
      <c r="EH487" s="234"/>
      <c r="EI487" s="234"/>
      <c r="EJ487" s="234"/>
      <c r="EK487" s="234"/>
      <c r="EL487" s="234"/>
      <c r="EM487" s="234"/>
      <c r="EN487" s="234"/>
      <c r="EO487" s="234"/>
      <c r="EP487" s="234"/>
      <c r="EQ487" s="234"/>
      <c r="ER487" s="234"/>
      <c r="ES487" s="234"/>
      <c r="ET487" s="234"/>
      <c r="EU487" s="234"/>
      <c r="EV487" s="234"/>
      <c r="EW487" s="234"/>
      <c r="EX487" s="234"/>
      <c r="EY487" s="234"/>
      <c r="EZ487" s="234"/>
      <c r="FA487" s="234"/>
      <c r="FB487" s="234"/>
      <c r="FC487" s="234"/>
      <c r="FD487" s="234"/>
      <c r="FE487" s="234"/>
      <c r="FF487" s="234"/>
      <c r="FG487" s="234"/>
      <c r="FH487" s="234"/>
      <c r="FI487" s="234"/>
      <c r="FJ487" s="234"/>
      <c r="FK487" s="234"/>
      <c r="FL487" s="234"/>
      <c r="FM487" s="234"/>
      <c r="FN487" s="234"/>
      <c r="FO487" s="234"/>
      <c r="FP487" s="234"/>
      <c r="FQ487" s="234"/>
      <c r="FR487" s="234"/>
      <c r="FS487" s="234"/>
      <c r="FT487" s="234"/>
      <c r="FU487" s="234"/>
      <c r="FV487" s="234"/>
      <c r="FW487" s="234"/>
      <c r="FX487" s="234"/>
      <c r="FY487" s="234"/>
      <c r="FZ487" s="234"/>
      <c r="GA487" s="234"/>
      <c r="GB487" s="234"/>
      <c r="GC487" s="234"/>
      <c r="GD487" s="234"/>
      <c r="GE487" s="234"/>
      <c r="GF487" s="234"/>
      <c r="GG487" s="234"/>
      <c r="GH487" s="234"/>
      <c r="GI487" s="234"/>
      <c r="GJ487" s="234"/>
      <c r="GK487" s="234"/>
      <c r="GL487" s="234"/>
      <c r="GM487" s="234"/>
      <c r="GN487" s="234"/>
      <c r="GO487" s="234"/>
      <c r="GP487" s="234"/>
      <c r="GQ487" s="234"/>
      <c r="GR487" s="234"/>
      <c r="GS487" s="234"/>
      <c r="GT487" s="234"/>
      <c r="GU487" s="234"/>
      <c r="GV487" s="234"/>
      <c r="GW487" s="234"/>
      <c r="GX487" s="234"/>
      <c r="GY487" s="234"/>
      <c r="GZ487" s="234"/>
      <c r="HA487" s="234"/>
      <c r="HB487" s="234"/>
      <c r="HC487" s="234"/>
      <c r="HD487" s="234"/>
      <c r="HE487" s="234"/>
      <c r="HF487" s="234"/>
      <c r="HG487" s="234"/>
      <c r="HH487" s="234"/>
      <c r="HI487" s="234"/>
      <c r="HJ487" s="234"/>
      <c r="HK487" s="234"/>
      <c r="HL487" s="234"/>
      <c r="HM487" s="234"/>
      <c r="HN487" s="234"/>
      <c r="HO487" s="234"/>
      <c r="HP487" s="234"/>
      <c r="HQ487" s="234"/>
      <c r="HR487" s="234"/>
      <c r="HS487" s="234"/>
      <c r="HT487" s="234"/>
      <c r="HU487" s="234"/>
      <c r="HV487" s="234"/>
      <c r="HW487" s="234"/>
      <c r="HX487" s="234"/>
      <c r="HY487" s="234"/>
      <c r="HZ487" s="234"/>
      <c r="IA487" s="234"/>
      <c r="IB487" s="234"/>
      <c r="IC487" s="234"/>
      <c r="ID487" s="234"/>
      <c r="IE487" s="234"/>
      <c r="IF487" s="234"/>
      <c r="IG487" s="234"/>
      <c r="IH487" s="234"/>
      <c r="II487" s="234"/>
      <c r="IJ487" s="234"/>
      <c r="IK487" s="234"/>
      <c r="IL487" s="234"/>
      <c r="IM487" s="234"/>
      <c r="IN487" s="234"/>
      <c r="IO487" s="234"/>
      <c r="IP487" s="234"/>
      <c r="IQ487" s="234"/>
      <c r="IR487" s="234"/>
      <c r="IS487" s="234"/>
      <c r="IT487" s="234"/>
      <c r="IU487" s="234"/>
      <c r="IV487" s="234"/>
      <c r="IW487" s="234"/>
      <c r="IX487" s="234"/>
      <c r="IY487" s="234"/>
      <c r="IZ487" s="234"/>
      <c r="JA487" s="234"/>
      <c r="JB487" s="234"/>
      <c r="JC487" s="234"/>
      <c r="JD487" s="234"/>
      <c r="JE487" s="234"/>
      <c r="JF487" s="234"/>
      <c r="JG487" s="234"/>
      <c r="JH487" s="234"/>
      <c r="JI487" s="234"/>
      <c r="JJ487" s="234"/>
      <c r="JK487" s="234"/>
      <c r="JL487" s="234"/>
      <c r="JM487" s="234"/>
      <c r="JN487" s="234"/>
      <c r="JO487" s="234"/>
      <c r="JP487" s="234"/>
      <c r="JQ487" s="234"/>
      <c r="JR487" s="234"/>
      <c r="JS487" s="234"/>
      <c r="JT487" s="234"/>
      <c r="JU487" s="234"/>
      <c r="JV487" s="234"/>
      <c r="JW487" s="234"/>
      <c r="JX487" s="234"/>
      <c r="JY487" s="234"/>
      <c r="JZ487" s="234"/>
      <c r="KA487" s="234"/>
      <c r="KB487" s="234"/>
      <c r="KC487" s="234"/>
      <c r="KD487" s="234"/>
      <c r="KE487" s="234"/>
      <c r="KF487" s="234"/>
      <c r="KG487" s="234"/>
      <c r="KH487" s="234"/>
      <c r="KI487" s="234"/>
      <c r="KJ487" s="234"/>
      <c r="KK487" s="234"/>
      <c r="KL487" s="234"/>
      <c r="KM487" s="234"/>
      <c r="KN487" s="234"/>
      <c r="KO487" s="234"/>
      <c r="KP487" s="234"/>
      <c r="KQ487" s="234"/>
      <c r="KR487" s="234"/>
      <c r="KS487" s="234"/>
      <c r="KT487" s="234"/>
      <c r="KU487" s="234"/>
      <c r="KV487" s="234"/>
      <c r="KW487" s="234"/>
      <c r="KX487" s="234"/>
      <c r="KY487" s="234"/>
      <c r="KZ487" s="234"/>
      <c r="LA487" s="234"/>
      <c r="LB487" s="234"/>
      <c r="LC487" s="234"/>
      <c r="LD487" s="234"/>
      <c r="LE487" s="234"/>
      <c r="LF487" s="234"/>
      <c r="LG487" s="234"/>
      <c r="LH487" s="234"/>
      <c r="LI487" s="234"/>
      <c r="LJ487" s="234"/>
      <c r="LK487" s="234"/>
      <c r="LL487" s="234"/>
      <c r="LM487" s="234"/>
      <c r="LN487" s="234"/>
      <c r="LO487" s="234"/>
      <c r="LP487" s="234"/>
      <c r="LQ487" s="234"/>
      <c r="LR487" s="234"/>
      <c r="LS487" s="234"/>
      <c r="LT487" s="234"/>
      <c r="LU487" s="234"/>
      <c r="LV487" s="234"/>
      <c r="LW487" s="234"/>
      <c r="LX487" s="234"/>
      <c r="LY487" s="234"/>
      <c r="LZ487" s="234"/>
      <c r="MA487" s="234"/>
      <c r="MB487" s="234"/>
      <c r="MC487" s="234"/>
      <c r="MD487" s="234"/>
      <c r="ME487" s="234"/>
      <c r="MF487" s="234"/>
      <c r="MG487" s="234"/>
      <c r="MH487" s="234"/>
      <c r="MI487" s="234"/>
      <c r="MJ487" s="234"/>
      <c r="MK487" s="234"/>
      <c r="ML487" s="234"/>
      <c r="MM487" s="234"/>
      <c r="MN487" s="234"/>
      <c r="MO487" s="234"/>
      <c r="MP487" s="234"/>
      <c r="MQ487" s="234"/>
      <c r="MR487" s="234"/>
      <c r="MS487" s="234"/>
      <c r="MT487" s="234"/>
      <c r="MU487" s="234"/>
      <c r="MV487" s="234"/>
      <c r="MW487" s="234"/>
      <c r="MX487" s="234"/>
      <c r="MY487" s="234"/>
      <c r="MZ487" s="234"/>
      <c r="NA487" s="234"/>
      <c r="NB487" s="234"/>
      <c r="NC487" s="234"/>
      <c r="ND487" s="234"/>
      <c r="NE487" s="234"/>
      <c r="NF487" s="234"/>
      <c r="NG487" s="234"/>
      <c r="NH487" s="234"/>
      <c r="NI487" s="234"/>
      <c r="NJ487" s="234"/>
      <c r="NK487" s="234"/>
      <c r="NL487" s="234"/>
      <c r="NM487" s="234"/>
      <c r="NN487" s="234"/>
      <c r="NO487" s="234"/>
      <c r="NP487" s="234"/>
      <c r="NQ487" s="234"/>
      <c r="NR487" s="234"/>
      <c r="NS487" s="234"/>
      <c r="NT487" s="234"/>
      <c r="NU487" s="234"/>
    </row>
    <row r="488" spans="1:385" s="172" customFormat="1" ht="15.65" customHeight="1" outlineLevel="1">
      <c r="A488" s="375"/>
      <c r="B488" s="173"/>
      <c r="C488" s="188" t="s">
        <v>250</v>
      </c>
      <c r="D488" s="189" t="s">
        <v>800</v>
      </c>
      <c r="E488" s="189" t="s">
        <v>251</v>
      </c>
      <c r="F488" s="189" t="s">
        <v>294</v>
      </c>
      <c r="G488" s="179"/>
      <c r="H488" s="173"/>
      <c r="I488" s="190"/>
      <c r="J488" s="190"/>
      <c r="K488" s="187" t="s">
        <v>57</v>
      </c>
      <c r="L488" s="187">
        <v>2</v>
      </c>
      <c r="M488" s="260"/>
      <c r="N488" s="260"/>
      <c r="O488" s="260"/>
      <c r="P488" s="260"/>
      <c r="Q488" s="175"/>
      <c r="R488" s="175"/>
      <c r="S488" s="121"/>
      <c r="T488" s="104"/>
      <c r="U488" s="104"/>
      <c r="V488" s="104"/>
      <c r="W488" s="104"/>
      <c r="X488" s="104"/>
      <c r="Y488" s="104"/>
      <c r="Z488" s="104"/>
      <c r="AA488" s="104"/>
      <c r="AB488" s="104"/>
      <c r="AC488" s="104"/>
      <c r="AD488" s="104"/>
      <c r="AE488" s="104"/>
      <c r="AF488" s="104"/>
      <c r="AG488" s="104"/>
      <c r="AH488" s="104"/>
      <c r="AI488" s="104"/>
      <c r="AJ488" s="104"/>
      <c r="AK488" s="104"/>
      <c r="AL488" s="104"/>
      <c r="AM488" s="104"/>
      <c r="AN488" s="104"/>
      <c r="AO488" s="104"/>
      <c r="AP488" s="104"/>
      <c r="AQ488" s="104"/>
      <c r="AR488" s="104"/>
      <c r="AS488" s="104"/>
      <c r="AT488" s="104"/>
      <c r="AU488" s="104"/>
      <c r="AV488" s="104"/>
      <c r="AW488" s="104"/>
      <c r="AX488" s="104"/>
      <c r="AY488" s="104"/>
      <c r="AZ488" s="104"/>
      <c r="BA488" s="104"/>
      <c r="BB488" s="104"/>
      <c r="BC488" s="104"/>
      <c r="BD488" s="104"/>
      <c r="BE488" s="104"/>
      <c r="BF488" s="104"/>
      <c r="BG488" s="104"/>
      <c r="BH488" s="104"/>
      <c r="BI488" s="104"/>
      <c r="BJ488" s="104"/>
      <c r="BK488" s="104"/>
      <c r="BL488" s="104"/>
      <c r="BM488" s="104"/>
      <c r="BN488" s="104"/>
      <c r="BO488" s="104"/>
      <c r="BP488" s="104"/>
      <c r="BQ488" s="104"/>
      <c r="BR488" s="104"/>
      <c r="BS488" s="104"/>
      <c r="BT488" s="104"/>
      <c r="BU488" s="104"/>
      <c r="BV488" s="104"/>
      <c r="BW488" s="104"/>
      <c r="BX488" s="104"/>
      <c r="BY488" s="104"/>
      <c r="BZ488" s="104"/>
      <c r="CA488" s="104"/>
      <c r="CB488" s="104"/>
      <c r="CC488" s="104"/>
      <c r="CD488" s="104"/>
      <c r="CE488" s="104"/>
      <c r="CF488" s="104"/>
      <c r="CG488" s="104"/>
      <c r="CH488" s="104"/>
      <c r="CI488" s="104"/>
      <c r="CJ488" s="104"/>
      <c r="CK488" s="104"/>
      <c r="CL488" s="104"/>
      <c r="CM488" s="104"/>
      <c r="CN488" s="104"/>
      <c r="CO488" s="104"/>
      <c r="CP488" s="104"/>
      <c r="CQ488" s="104"/>
      <c r="CR488" s="104"/>
      <c r="CS488" s="104"/>
      <c r="CT488" s="104"/>
      <c r="CU488" s="104"/>
      <c r="CV488" s="104"/>
      <c r="CW488" s="104"/>
      <c r="CX488" s="104"/>
      <c r="CY488" s="104"/>
      <c r="CZ488" s="104"/>
      <c r="DA488" s="104"/>
      <c r="DB488" s="104"/>
      <c r="DC488" s="104"/>
      <c r="DD488" s="104"/>
      <c r="DE488" s="104"/>
      <c r="DF488" s="104"/>
      <c r="DG488" s="104"/>
      <c r="DH488" s="104"/>
      <c r="DI488" s="104"/>
      <c r="DJ488" s="104"/>
      <c r="DK488" s="104"/>
      <c r="DL488" s="104"/>
      <c r="DM488" s="104"/>
      <c r="DN488" s="104"/>
      <c r="DO488" s="104"/>
      <c r="DP488" s="104"/>
      <c r="DQ488" s="104"/>
      <c r="DR488" s="104"/>
      <c r="DS488" s="104"/>
      <c r="DT488" s="104"/>
      <c r="DU488" s="104"/>
      <c r="DV488" s="104"/>
      <c r="DW488" s="104"/>
      <c r="DX488" s="104"/>
      <c r="DY488" s="104"/>
      <c r="DZ488" s="104"/>
      <c r="EA488" s="104"/>
      <c r="EB488" s="104"/>
      <c r="EC488" s="104"/>
      <c r="ED488" s="104"/>
      <c r="EE488" s="104"/>
      <c r="EF488" s="104"/>
      <c r="EG488" s="104"/>
      <c r="EH488" s="104"/>
      <c r="EI488" s="104"/>
      <c r="EJ488" s="104"/>
      <c r="EK488" s="104"/>
      <c r="EL488" s="104"/>
      <c r="EM488" s="104"/>
      <c r="EN488" s="104"/>
      <c r="EO488" s="104"/>
      <c r="EP488" s="104"/>
      <c r="EQ488" s="104"/>
      <c r="ER488" s="104"/>
      <c r="ES488" s="104"/>
      <c r="ET488" s="104"/>
      <c r="EU488" s="104"/>
      <c r="EV488" s="104"/>
      <c r="EW488" s="104"/>
      <c r="EX488" s="104"/>
      <c r="EY488" s="104"/>
      <c r="EZ488" s="104"/>
      <c r="FA488" s="104"/>
      <c r="FB488" s="104"/>
      <c r="FC488" s="104"/>
      <c r="FD488" s="104"/>
      <c r="FE488" s="104"/>
      <c r="FF488" s="104"/>
      <c r="FG488" s="104"/>
      <c r="FH488" s="104"/>
      <c r="FI488" s="104"/>
      <c r="FJ488" s="104"/>
      <c r="FK488" s="104"/>
      <c r="FL488" s="104"/>
      <c r="FM488" s="104"/>
      <c r="FN488" s="104"/>
      <c r="FO488" s="104"/>
      <c r="FP488" s="104"/>
      <c r="FQ488" s="104"/>
      <c r="FR488" s="104"/>
      <c r="FS488" s="104"/>
      <c r="FT488" s="104"/>
      <c r="FU488" s="104"/>
      <c r="FV488" s="104"/>
      <c r="FW488" s="104"/>
      <c r="FX488" s="104"/>
      <c r="FY488" s="104"/>
      <c r="FZ488" s="104"/>
      <c r="GA488" s="104"/>
      <c r="GB488" s="104"/>
      <c r="GC488" s="104"/>
      <c r="GD488" s="104"/>
      <c r="GE488" s="104"/>
      <c r="GF488" s="104"/>
      <c r="GG488" s="104"/>
      <c r="GH488" s="104"/>
      <c r="GI488" s="104"/>
      <c r="GJ488" s="104"/>
      <c r="GK488" s="104"/>
      <c r="GL488" s="104"/>
      <c r="GM488" s="104"/>
      <c r="GN488" s="104"/>
      <c r="GO488" s="104"/>
      <c r="GP488" s="104"/>
      <c r="GQ488" s="104"/>
      <c r="GR488" s="104"/>
      <c r="GS488" s="104"/>
      <c r="GT488" s="104"/>
      <c r="GU488" s="104"/>
      <c r="GV488" s="104"/>
      <c r="GW488" s="104"/>
      <c r="GX488" s="104"/>
      <c r="GY488" s="104"/>
      <c r="GZ488" s="104"/>
      <c r="HA488" s="104"/>
      <c r="HB488" s="104"/>
      <c r="HC488" s="104"/>
      <c r="HD488" s="104"/>
      <c r="HE488" s="104"/>
      <c r="HF488" s="104"/>
      <c r="HG488" s="104"/>
      <c r="HH488" s="104"/>
      <c r="HI488" s="104"/>
      <c r="HJ488" s="104"/>
      <c r="HK488" s="104"/>
      <c r="HL488" s="104"/>
      <c r="HM488" s="104"/>
      <c r="HN488" s="104"/>
      <c r="HO488" s="104"/>
      <c r="HP488" s="104"/>
      <c r="HQ488" s="104"/>
      <c r="HR488" s="104"/>
      <c r="HS488" s="104"/>
      <c r="HT488" s="104"/>
      <c r="HU488" s="104"/>
      <c r="HV488" s="104"/>
      <c r="HW488" s="104"/>
      <c r="HX488" s="104"/>
      <c r="HY488" s="104"/>
      <c r="HZ488" s="104"/>
      <c r="IA488" s="104"/>
      <c r="IB488" s="104"/>
      <c r="IC488" s="104"/>
      <c r="ID488" s="104"/>
      <c r="IE488" s="104"/>
      <c r="IF488" s="104"/>
      <c r="IG488" s="104"/>
      <c r="IH488" s="104"/>
      <c r="II488" s="104"/>
      <c r="IJ488" s="104"/>
      <c r="IK488" s="104"/>
      <c r="IL488" s="104"/>
      <c r="IM488" s="104"/>
      <c r="IN488" s="104"/>
      <c r="IO488" s="104"/>
      <c r="IP488" s="104"/>
      <c r="IQ488" s="104"/>
      <c r="IR488" s="104"/>
      <c r="IS488" s="104"/>
      <c r="IT488" s="104"/>
      <c r="IU488" s="104"/>
      <c r="IV488" s="104"/>
      <c r="IW488" s="104"/>
      <c r="IX488" s="104"/>
      <c r="IY488" s="104"/>
      <c r="IZ488" s="104"/>
      <c r="JA488" s="104"/>
      <c r="JB488" s="104"/>
      <c r="JC488" s="104"/>
      <c r="JD488" s="104"/>
      <c r="JE488" s="104"/>
      <c r="JF488" s="104"/>
      <c r="JG488" s="104"/>
      <c r="JH488" s="104"/>
      <c r="JI488" s="104"/>
      <c r="JJ488" s="104"/>
      <c r="JK488" s="104"/>
      <c r="JL488" s="104"/>
      <c r="JM488" s="104"/>
      <c r="JN488" s="104"/>
      <c r="JO488" s="104"/>
      <c r="JP488" s="104"/>
      <c r="JQ488" s="104"/>
      <c r="JR488" s="104"/>
      <c r="JS488" s="104"/>
      <c r="JT488" s="104"/>
      <c r="JU488" s="104"/>
      <c r="JV488" s="104"/>
      <c r="JW488" s="104"/>
      <c r="JX488" s="104"/>
      <c r="JY488" s="104"/>
      <c r="JZ488" s="104"/>
      <c r="KA488" s="104"/>
      <c r="KB488" s="104"/>
      <c r="KC488" s="104"/>
      <c r="KD488" s="104"/>
      <c r="KE488" s="104"/>
      <c r="KF488" s="104"/>
      <c r="KG488" s="104"/>
      <c r="KH488" s="104"/>
      <c r="KI488" s="104"/>
      <c r="KJ488" s="104"/>
      <c r="KK488" s="104"/>
      <c r="KL488" s="104"/>
      <c r="KM488" s="104"/>
      <c r="KN488" s="104"/>
      <c r="KO488" s="104"/>
      <c r="KP488" s="104"/>
      <c r="KQ488" s="104"/>
      <c r="KR488" s="104"/>
      <c r="KS488" s="104"/>
      <c r="KT488" s="104"/>
      <c r="KU488" s="104"/>
      <c r="KV488" s="104"/>
      <c r="KW488" s="104"/>
      <c r="KX488" s="104"/>
      <c r="KY488" s="104"/>
      <c r="KZ488" s="104"/>
      <c r="LA488" s="104"/>
      <c r="LB488" s="104"/>
      <c r="LC488" s="104"/>
      <c r="LD488" s="104"/>
      <c r="LE488" s="104"/>
      <c r="LF488" s="104"/>
      <c r="LG488" s="104"/>
      <c r="LH488" s="104"/>
      <c r="LI488" s="104"/>
      <c r="LJ488" s="104"/>
      <c r="LK488" s="104"/>
      <c r="LL488" s="104"/>
      <c r="LM488" s="104"/>
      <c r="LN488" s="104"/>
      <c r="LO488" s="104"/>
      <c r="LP488" s="104"/>
      <c r="LQ488" s="104"/>
      <c r="LR488" s="104"/>
      <c r="LS488" s="104"/>
      <c r="LT488" s="104"/>
      <c r="LU488" s="104"/>
      <c r="LV488" s="104"/>
      <c r="LW488" s="104"/>
      <c r="LX488" s="104"/>
      <c r="LY488" s="104"/>
      <c r="LZ488" s="104"/>
      <c r="MA488" s="104"/>
      <c r="MB488" s="104"/>
      <c r="MC488" s="104"/>
      <c r="MD488" s="104"/>
      <c r="ME488" s="104"/>
      <c r="MF488" s="104"/>
      <c r="MG488" s="104"/>
      <c r="MH488" s="104"/>
      <c r="MI488" s="104"/>
      <c r="MJ488" s="104"/>
      <c r="MK488" s="104"/>
      <c r="ML488" s="104"/>
      <c r="MM488" s="104"/>
      <c r="MN488" s="104"/>
      <c r="MO488" s="104"/>
      <c r="MP488" s="104"/>
      <c r="MQ488" s="104"/>
      <c r="MR488" s="104"/>
      <c r="MS488" s="104"/>
      <c r="MT488" s="104"/>
      <c r="MU488" s="104"/>
      <c r="MV488" s="104"/>
      <c r="MW488" s="104"/>
      <c r="MX488" s="104"/>
      <c r="MY488" s="104"/>
      <c r="MZ488" s="104"/>
      <c r="NA488" s="104"/>
      <c r="NB488" s="104"/>
      <c r="NC488" s="104"/>
      <c r="ND488" s="104"/>
      <c r="NE488" s="104"/>
      <c r="NF488" s="104"/>
      <c r="NG488" s="104"/>
      <c r="NH488" s="104"/>
      <c r="NI488" s="104"/>
      <c r="NJ488" s="104"/>
      <c r="NK488" s="104"/>
      <c r="NL488" s="104"/>
      <c r="NM488" s="104"/>
      <c r="NN488" s="104"/>
      <c r="NO488" s="104"/>
      <c r="NP488" s="104"/>
      <c r="NQ488" s="104"/>
      <c r="NR488" s="104"/>
      <c r="NS488" s="104"/>
      <c r="NT488" s="104"/>
      <c r="NU488" s="104"/>
    </row>
    <row r="489" spans="1:385" s="172" customFormat="1" ht="15.65" customHeight="1" outlineLevel="1">
      <c r="A489" s="375"/>
      <c r="B489" s="173"/>
      <c r="C489" s="188" t="s">
        <v>937</v>
      </c>
      <c r="D489" s="189" t="s">
        <v>798</v>
      </c>
      <c r="E489" s="189" t="s">
        <v>945</v>
      </c>
      <c r="F489" s="189" t="s">
        <v>837</v>
      </c>
      <c r="G489" s="179"/>
      <c r="H489" s="173"/>
      <c r="I489" s="190"/>
      <c r="J489" s="190"/>
      <c r="K489" s="187" t="s">
        <v>57</v>
      </c>
      <c r="L489" s="187">
        <v>1</v>
      </c>
      <c r="M489" s="260"/>
      <c r="N489" s="260"/>
      <c r="O489" s="260"/>
      <c r="P489" s="260"/>
      <c r="Q489" s="175"/>
      <c r="R489" s="175"/>
      <c r="S489" s="121"/>
      <c r="T489" s="104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104"/>
      <c r="AH489" s="104"/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BN489" s="104"/>
      <c r="BO489" s="104"/>
      <c r="BP489" s="104"/>
      <c r="BQ489" s="104"/>
      <c r="BR489" s="104"/>
      <c r="BS489" s="104"/>
      <c r="BT489" s="104"/>
      <c r="BU489" s="104"/>
      <c r="BV489" s="104"/>
      <c r="BW489" s="104"/>
      <c r="BX489" s="104"/>
      <c r="BY489" s="104"/>
      <c r="BZ489" s="104"/>
      <c r="CA489" s="104"/>
      <c r="CB489" s="104"/>
      <c r="CC489" s="104"/>
      <c r="CD489" s="104"/>
      <c r="CE489" s="104"/>
      <c r="CF489" s="104"/>
      <c r="CG489" s="104"/>
      <c r="CH489" s="104"/>
      <c r="CI489" s="104"/>
      <c r="CJ489" s="104"/>
      <c r="CK489" s="104"/>
      <c r="CL489" s="104"/>
      <c r="CM489" s="104"/>
      <c r="CN489" s="104"/>
      <c r="CO489" s="104"/>
      <c r="CP489" s="104"/>
      <c r="CQ489" s="104"/>
      <c r="CR489" s="104"/>
      <c r="CS489" s="104"/>
      <c r="CT489" s="104"/>
      <c r="CU489" s="104"/>
      <c r="CV489" s="104"/>
      <c r="CW489" s="104"/>
      <c r="CX489" s="104"/>
      <c r="CY489" s="104"/>
      <c r="CZ489" s="104"/>
      <c r="DA489" s="104"/>
      <c r="DB489" s="104"/>
      <c r="DC489" s="104"/>
      <c r="DD489" s="104"/>
      <c r="DE489" s="104"/>
      <c r="DF489" s="104"/>
      <c r="DG489" s="104"/>
      <c r="DH489" s="104"/>
      <c r="DI489" s="104"/>
      <c r="DJ489" s="104"/>
      <c r="DK489" s="104"/>
      <c r="DL489" s="104"/>
      <c r="DM489" s="104"/>
      <c r="DN489" s="104"/>
      <c r="DO489" s="104"/>
      <c r="DP489" s="104"/>
      <c r="DQ489" s="104"/>
      <c r="DR489" s="104"/>
      <c r="DS489" s="104"/>
      <c r="DT489" s="104"/>
      <c r="DU489" s="104"/>
      <c r="DV489" s="104"/>
      <c r="DW489" s="104"/>
      <c r="DX489" s="104"/>
      <c r="DY489" s="104"/>
      <c r="DZ489" s="104"/>
      <c r="EA489" s="104"/>
      <c r="EB489" s="104"/>
      <c r="EC489" s="104"/>
      <c r="ED489" s="104"/>
      <c r="EE489" s="104"/>
      <c r="EF489" s="104"/>
      <c r="EG489" s="104"/>
      <c r="EH489" s="104"/>
      <c r="EI489" s="104"/>
      <c r="EJ489" s="104"/>
      <c r="EK489" s="104"/>
      <c r="EL489" s="104"/>
      <c r="EM489" s="104"/>
      <c r="EN489" s="104"/>
      <c r="EO489" s="104"/>
      <c r="EP489" s="104"/>
      <c r="EQ489" s="104"/>
      <c r="ER489" s="104"/>
      <c r="ES489" s="104"/>
      <c r="ET489" s="104"/>
      <c r="EU489" s="104"/>
      <c r="EV489" s="104"/>
      <c r="EW489" s="104"/>
      <c r="EX489" s="104"/>
      <c r="EY489" s="104"/>
      <c r="EZ489" s="104"/>
      <c r="FA489" s="104"/>
      <c r="FB489" s="104"/>
      <c r="FC489" s="104"/>
      <c r="FD489" s="104"/>
      <c r="FE489" s="104"/>
      <c r="FF489" s="104"/>
      <c r="FG489" s="104"/>
      <c r="FH489" s="104"/>
      <c r="FI489" s="104"/>
      <c r="FJ489" s="104"/>
      <c r="FK489" s="104"/>
      <c r="FL489" s="104"/>
      <c r="FM489" s="104"/>
      <c r="FN489" s="104"/>
      <c r="FO489" s="104"/>
      <c r="FP489" s="104"/>
      <c r="FQ489" s="104"/>
      <c r="FR489" s="104"/>
      <c r="FS489" s="104"/>
      <c r="FT489" s="104"/>
      <c r="FU489" s="104"/>
      <c r="FV489" s="104"/>
      <c r="FW489" s="104"/>
      <c r="FX489" s="104"/>
      <c r="FY489" s="104"/>
      <c r="FZ489" s="104"/>
      <c r="GA489" s="104"/>
      <c r="GB489" s="104"/>
      <c r="GC489" s="104"/>
      <c r="GD489" s="104"/>
      <c r="GE489" s="104"/>
      <c r="GF489" s="104"/>
      <c r="GG489" s="104"/>
      <c r="GH489" s="104"/>
      <c r="GI489" s="104"/>
      <c r="GJ489" s="104"/>
      <c r="GK489" s="104"/>
      <c r="GL489" s="104"/>
      <c r="GM489" s="104"/>
      <c r="GN489" s="104"/>
      <c r="GO489" s="104"/>
      <c r="GP489" s="104"/>
      <c r="GQ489" s="104"/>
      <c r="GR489" s="104"/>
      <c r="GS489" s="104"/>
      <c r="GT489" s="104"/>
      <c r="GU489" s="104"/>
      <c r="GV489" s="104"/>
      <c r="GW489" s="104"/>
      <c r="GX489" s="104"/>
      <c r="GY489" s="104"/>
      <c r="GZ489" s="104"/>
      <c r="HA489" s="104"/>
      <c r="HB489" s="104"/>
      <c r="HC489" s="104"/>
      <c r="HD489" s="104"/>
      <c r="HE489" s="104"/>
      <c r="HF489" s="104"/>
      <c r="HG489" s="104"/>
      <c r="HH489" s="104"/>
      <c r="HI489" s="104"/>
      <c r="HJ489" s="104"/>
      <c r="HK489" s="104"/>
      <c r="HL489" s="104"/>
      <c r="HM489" s="104"/>
      <c r="HN489" s="104"/>
      <c r="HO489" s="104"/>
      <c r="HP489" s="104"/>
      <c r="HQ489" s="104"/>
      <c r="HR489" s="104"/>
      <c r="HS489" s="104"/>
      <c r="HT489" s="104"/>
      <c r="HU489" s="104"/>
      <c r="HV489" s="104"/>
      <c r="HW489" s="104"/>
      <c r="HX489" s="104"/>
      <c r="HY489" s="104"/>
      <c r="HZ489" s="104"/>
      <c r="IA489" s="104"/>
      <c r="IB489" s="104"/>
      <c r="IC489" s="104"/>
      <c r="ID489" s="104"/>
      <c r="IE489" s="104"/>
      <c r="IF489" s="104"/>
      <c r="IG489" s="104"/>
      <c r="IH489" s="104"/>
      <c r="II489" s="104"/>
      <c r="IJ489" s="104"/>
      <c r="IK489" s="104"/>
      <c r="IL489" s="104"/>
      <c r="IM489" s="104"/>
      <c r="IN489" s="104"/>
      <c r="IO489" s="104"/>
      <c r="IP489" s="104"/>
      <c r="IQ489" s="104"/>
      <c r="IR489" s="104"/>
      <c r="IS489" s="104"/>
      <c r="IT489" s="104"/>
      <c r="IU489" s="104"/>
      <c r="IV489" s="104"/>
      <c r="IW489" s="104"/>
      <c r="IX489" s="104"/>
      <c r="IY489" s="104"/>
      <c r="IZ489" s="104"/>
      <c r="JA489" s="104"/>
      <c r="JB489" s="104"/>
      <c r="JC489" s="104"/>
      <c r="JD489" s="104"/>
      <c r="JE489" s="104"/>
      <c r="JF489" s="104"/>
      <c r="JG489" s="104"/>
      <c r="JH489" s="104"/>
      <c r="JI489" s="104"/>
      <c r="JJ489" s="104"/>
      <c r="JK489" s="104"/>
      <c r="JL489" s="104"/>
      <c r="JM489" s="104"/>
      <c r="JN489" s="104"/>
      <c r="JO489" s="104"/>
      <c r="JP489" s="104"/>
      <c r="JQ489" s="104"/>
      <c r="JR489" s="104"/>
      <c r="JS489" s="104"/>
      <c r="JT489" s="104"/>
      <c r="JU489" s="104"/>
      <c r="JV489" s="104"/>
      <c r="JW489" s="104"/>
      <c r="JX489" s="104"/>
      <c r="JY489" s="104"/>
      <c r="JZ489" s="104"/>
      <c r="KA489" s="104"/>
      <c r="KB489" s="104"/>
      <c r="KC489" s="104"/>
      <c r="KD489" s="104"/>
      <c r="KE489" s="104"/>
      <c r="KF489" s="104"/>
      <c r="KG489" s="104"/>
      <c r="KH489" s="104"/>
      <c r="KI489" s="104"/>
      <c r="KJ489" s="104"/>
      <c r="KK489" s="104"/>
      <c r="KL489" s="104"/>
      <c r="KM489" s="104"/>
      <c r="KN489" s="104"/>
      <c r="KO489" s="104"/>
      <c r="KP489" s="104"/>
      <c r="KQ489" s="104"/>
      <c r="KR489" s="104"/>
      <c r="KS489" s="104"/>
      <c r="KT489" s="104"/>
      <c r="KU489" s="104"/>
      <c r="KV489" s="104"/>
      <c r="KW489" s="104"/>
      <c r="KX489" s="104"/>
      <c r="KY489" s="104"/>
      <c r="KZ489" s="104"/>
      <c r="LA489" s="104"/>
      <c r="LB489" s="104"/>
      <c r="LC489" s="104"/>
      <c r="LD489" s="104"/>
      <c r="LE489" s="104"/>
      <c r="LF489" s="104"/>
      <c r="LG489" s="104"/>
      <c r="LH489" s="104"/>
      <c r="LI489" s="104"/>
      <c r="LJ489" s="104"/>
      <c r="LK489" s="104"/>
      <c r="LL489" s="104"/>
      <c r="LM489" s="104"/>
      <c r="LN489" s="104"/>
      <c r="LO489" s="104"/>
      <c r="LP489" s="104"/>
      <c r="LQ489" s="104"/>
      <c r="LR489" s="104"/>
      <c r="LS489" s="104"/>
      <c r="LT489" s="104"/>
      <c r="LU489" s="104"/>
      <c r="LV489" s="104"/>
      <c r="LW489" s="104"/>
      <c r="LX489" s="104"/>
      <c r="LY489" s="104"/>
      <c r="LZ489" s="104"/>
      <c r="MA489" s="104"/>
      <c r="MB489" s="104"/>
      <c r="MC489" s="104"/>
      <c r="MD489" s="104"/>
      <c r="ME489" s="104"/>
      <c r="MF489" s="104"/>
      <c r="MG489" s="104"/>
      <c r="MH489" s="104"/>
      <c r="MI489" s="104"/>
      <c r="MJ489" s="104"/>
      <c r="MK489" s="104"/>
      <c r="ML489" s="104"/>
      <c r="MM489" s="104"/>
      <c r="MN489" s="104"/>
      <c r="MO489" s="104"/>
      <c r="MP489" s="104"/>
      <c r="MQ489" s="104"/>
      <c r="MR489" s="104"/>
      <c r="MS489" s="104"/>
      <c r="MT489" s="104"/>
      <c r="MU489" s="104"/>
      <c r="MV489" s="104"/>
      <c r="MW489" s="104"/>
      <c r="MX489" s="104"/>
      <c r="MY489" s="104"/>
      <c r="MZ489" s="104"/>
      <c r="NA489" s="104"/>
      <c r="NB489" s="104"/>
      <c r="NC489" s="104"/>
      <c r="ND489" s="104"/>
      <c r="NE489" s="104"/>
      <c r="NF489" s="104"/>
      <c r="NG489" s="104"/>
      <c r="NH489" s="104"/>
      <c r="NI489" s="104"/>
      <c r="NJ489" s="104"/>
      <c r="NK489" s="104"/>
      <c r="NL489" s="104"/>
      <c r="NM489" s="104"/>
      <c r="NN489" s="104"/>
      <c r="NO489" s="104"/>
      <c r="NP489" s="104"/>
      <c r="NQ489" s="104"/>
      <c r="NR489" s="104"/>
      <c r="NS489" s="104"/>
      <c r="NT489" s="104"/>
      <c r="NU489" s="104"/>
    </row>
    <row r="490" spans="1:385" s="172" customFormat="1" ht="15.65" customHeight="1" outlineLevel="1">
      <c r="A490" s="375"/>
      <c r="B490" s="173"/>
      <c r="C490" s="188" t="s">
        <v>267</v>
      </c>
      <c r="D490" s="189" t="s">
        <v>798</v>
      </c>
      <c r="E490" s="189">
        <v>260611</v>
      </c>
      <c r="F490" s="189" t="s">
        <v>298</v>
      </c>
      <c r="G490" s="179"/>
      <c r="H490" s="173"/>
      <c r="I490" s="190"/>
      <c r="J490" s="190"/>
      <c r="K490" s="187" t="s">
        <v>57</v>
      </c>
      <c r="L490" s="187">
        <v>2</v>
      </c>
      <c r="M490" s="260"/>
      <c r="N490" s="260"/>
      <c r="O490" s="260"/>
      <c r="P490" s="260"/>
      <c r="Q490" s="175"/>
      <c r="R490" s="175"/>
      <c r="S490" s="121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  <c r="AG490" s="104"/>
      <c r="AH490" s="104"/>
      <c r="AI490" s="104"/>
      <c r="AJ490" s="104"/>
      <c r="AK490" s="104"/>
      <c r="AL490" s="104"/>
      <c r="AM490" s="104"/>
      <c r="AN490" s="104"/>
      <c r="AO490" s="104"/>
      <c r="AP490" s="104"/>
      <c r="AQ490" s="104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/>
      <c r="BG490" s="104"/>
      <c r="BH490" s="104"/>
      <c r="BI490" s="104"/>
      <c r="BJ490" s="104"/>
      <c r="BK490" s="104"/>
      <c r="BL490" s="104"/>
      <c r="BM490" s="104"/>
      <c r="BN490" s="104"/>
      <c r="BO490" s="104"/>
      <c r="BP490" s="104"/>
      <c r="BQ490" s="104"/>
      <c r="BR490" s="104"/>
      <c r="BS490" s="104"/>
      <c r="BT490" s="104"/>
      <c r="BU490" s="104"/>
      <c r="BV490" s="104"/>
      <c r="BW490" s="104"/>
      <c r="BX490" s="104"/>
      <c r="BY490" s="104"/>
      <c r="BZ490" s="104"/>
      <c r="CA490" s="104"/>
      <c r="CB490" s="104"/>
      <c r="CC490" s="104"/>
      <c r="CD490" s="104"/>
      <c r="CE490" s="104"/>
      <c r="CF490" s="104"/>
      <c r="CG490" s="104"/>
      <c r="CH490" s="104"/>
      <c r="CI490" s="104"/>
      <c r="CJ490" s="104"/>
      <c r="CK490" s="104"/>
      <c r="CL490" s="104"/>
      <c r="CM490" s="104"/>
      <c r="CN490" s="104"/>
      <c r="CO490" s="104"/>
      <c r="CP490" s="104"/>
      <c r="CQ490" s="104"/>
      <c r="CR490" s="104"/>
      <c r="CS490" s="104"/>
      <c r="CT490" s="104"/>
      <c r="CU490" s="104"/>
      <c r="CV490" s="104"/>
      <c r="CW490" s="104"/>
      <c r="CX490" s="104"/>
      <c r="CY490" s="104"/>
      <c r="CZ490" s="104"/>
      <c r="DA490" s="104"/>
      <c r="DB490" s="104"/>
      <c r="DC490" s="104"/>
      <c r="DD490" s="104"/>
      <c r="DE490" s="104"/>
      <c r="DF490" s="104"/>
      <c r="DG490" s="104"/>
      <c r="DH490" s="104"/>
      <c r="DI490" s="104"/>
      <c r="DJ490" s="104"/>
      <c r="DK490" s="104"/>
      <c r="DL490" s="104"/>
      <c r="DM490" s="104"/>
      <c r="DN490" s="104"/>
      <c r="DO490" s="104"/>
      <c r="DP490" s="104"/>
      <c r="DQ490" s="104"/>
      <c r="DR490" s="104"/>
      <c r="DS490" s="104"/>
      <c r="DT490" s="104"/>
      <c r="DU490" s="104"/>
      <c r="DV490" s="104"/>
      <c r="DW490" s="104"/>
      <c r="DX490" s="104"/>
      <c r="DY490" s="104"/>
      <c r="DZ490" s="104"/>
      <c r="EA490" s="104"/>
      <c r="EB490" s="104"/>
      <c r="EC490" s="104"/>
      <c r="ED490" s="104"/>
      <c r="EE490" s="104"/>
      <c r="EF490" s="104"/>
      <c r="EG490" s="104"/>
      <c r="EH490" s="104"/>
      <c r="EI490" s="104"/>
      <c r="EJ490" s="104"/>
      <c r="EK490" s="104"/>
      <c r="EL490" s="104"/>
      <c r="EM490" s="104"/>
      <c r="EN490" s="104"/>
      <c r="EO490" s="104"/>
      <c r="EP490" s="104"/>
      <c r="EQ490" s="104"/>
      <c r="ER490" s="104"/>
      <c r="ES490" s="104"/>
      <c r="ET490" s="104"/>
      <c r="EU490" s="104"/>
      <c r="EV490" s="104"/>
      <c r="EW490" s="104"/>
      <c r="EX490" s="104"/>
      <c r="EY490" s="104"/>
      <c r="EZ490" s="104"/>
      <c r="FA490" s="104"/>
      <c r="FB490" s="104"/>
      <c r="FC490" s="104"/>
      <c r="FD490" s="104"/>
      <c r="FE490" s="104"/>
      <c r="FF490" s="104"/>
      <c r="FG490" s="104"/>
      <c r="FH490" s="104"/>
      <c r="FI490" s="104"/>
      <c r="FJ490" s="104"/>
      <c r="FK490" s="104"/>
      <c r="FL490" s="104"/>
      <c r="FM490" s="104"/>
      <c r="FN490" s="104"/>
      <c r="FO490" s="104"/>
      <c r="FP490" s="104"/>
      <c r="FQ490" s="104"/>
      <c r="FR490" s="104"/>
      <c r="FS490" s="104"/>
      <c r="FT490" s="104"/>
      <c r="FU490" s="104"/>
      <c r="FV490" s="104"/>
      <c r="FW490" s="104"/>
      <c r="FX490" s="104"/>
      <c r="FY490" s="104"/>
      <c r="FZ490" s="104"/>
      <c r="GA490" s="104"/>
      <c r="GB490" s="104"/>
      <c r="GC490" s="104"/>
      <c r="GD490" s="104"/>
      <c r="GE490" s="104"/>
      <c r="GF490" s="104"/>
      <c r="GG490" s="104"/>
      <c r="GH490" s="104"/>
      <c r="GI490" s="104"/>
      <c r="GJ490" s="104"/>
      <c r="GK490" s="104"/>
      <c r="GL490" s="104"/>
      <c r="GM490" s="104"/>
      <c r="GN490" s="104"/>
      <c r="GO490" s="104"/>
      <c r="GP490" s="104"/>
      <c r="GQ490" s="104"/>
      <c r="GR490" s="104"/>
      <c r="GS490" s="104"/>
      <c r="GT490" s="104"/>
      <c r="GU490" s="104"/>
      <c r="GV490" s="104"/>
      <c r="GW490" s="104"/>
      <c r="GX490" s="104"/>
      <c r="GY490" s="104"/>
      <c r="GZ490" s="104"/>
      <c r="HA490" s="104"/>
      <c r="HB490" s="104"/>
      <c r="HC490" s="104"/>
      <c r="HD490" s="104"/>
      <c r="HE490" s="104"/>
      <c r="HF490" s="104"/>
      <c r="HG490" s="104"/>
      <c r="HH490" s="104"/>
      <c r="HI490" s="104"/>
      <c r="HJ490" s="104"/>
      <c r="HK490" s="104"/>
      <c r="HL490" s="104"/>
      <c r="HM490" s="104"/>
      <c r="HN490" s="104"/>
      <c r="HO490" s="104"/>
      <c r="HP490" s="104"/>
      <c r="HQ490" s="104"/>
      <c r="HR490" s="104"/>
      <c r="HS490" s="104"/>
      <c r="HT490" s="104"/>
      <c r="HU490" s="104"/>
      <c r="HV490" s="104"/>
      <c r="HW490" s="104"/>
      <c r="HX490" s="104"/>
      <c r="HY490" s="104"/>
      <c r="HZ490" s="104"/>
      <c r="IA490" s="104"/>
      <c r="IB490" s="104"/>
      <c r="IC490" s="104"/>
      <c r="ID490" s="104"/>
      <c r="IE490" s="104"/>
      <c r="IF490" s="104"/>
      <c r="IG490" s="104"/>
      <c r="IH490" s="104"/>
      <c r="II490" s="104"/>
      <c r="IJ490" s="104"/>
      <c r="IK490" s="104"/>
      <c r="IL490" s="104"/>
      <c r="IM490" s="104"/>
      <c r="IN490" s="104"/>
      <c r="IO490" s="104"/>
      <c r="IP490" s="104"/>
      <c r="IQ490" s="104"/>
      <c r="IR490" s="104"/>
      <c r="IS490" s="104"/>
      <c r="IT490" s="104"/>
      <c r="IU490" s="104"/>
      <c r="IV490" s="104"/>
      <c r="IW490" s="104"/>
      <c r="IX490" s="104"/>
      <c r="IY490" s="104"/>
      <c r="IZ490" s="104"/>
      <c r="JA490" s="104"/>
      <c r="JB490" s="104"/>
      <c r="JC490" s="104"/>
      <c r="JD490" s="104"/>
      <c r="JE490" s="104"/>
      <c r="JF490" s="104"/>
      <c r="JG490" s="104"/>
      <c r="JH490" s="104"/>
      <c r="JI490" s="104"/>
      <c r="JJ490" s="104"/>
      <c r="JK490" s="104"/>
      <c r="JL490" s="104"/>
      <c r="JM490" s="104"/>
      <c r="JN490" s="104"/>
      <c r="JO490" s="104"/>
      <c r="JP490" s="104"/>
      <c r="JQ490" s="104"/>
      <c r="JR490" s="104"/>
      <c r="JS490" s="104"/>
      <c r="JT490" s="104"/>
      <c r="JU490" s="104"/>
      <c r="JV490" s="104"/>
      <c r="JW490" s="104"/>
      <c r="JX490" s="104"/>
      <c r="JY490" s="104"/>
      <c r="JZ490" s="104"/>
      <c r="KA490" s="104"/>
      <c r="KB490" s="104"/>
      <c r="KC490" s="104"/>
      <c r="KD490" s="104"/>
      <c r="KE490" s="104"/>
      <c r="KF490" s="104"/>
      <c r="KG490" s="104"/>
      <c r="KH490" s="104"/>
      <c r="KI490" s="104"/>
      <c r="KJ490" s="104"/>
      <c r="KK490" s="104"/>
      <c r="KL490" s="104"/>
      <c r="KM490" s="104"/>
      <c r="KN490" s="104"/>
      <c r="KO490" s="104"/>
      <c r="KP490" s="104"/>
      <c r="KQ490" s="104"/>
      <c r="KR490" s="104"/>
      <c r="KS490" s="104"/>
      <c r="KT490" s="104"/>
      <c r="KU490" s="104"/>
      <c r="KV490" s="104"/>
      <c r="KW490" s="104"/>
      <c r="KX490" s="104"/>
      <c r="KY490" s="104"/>
      <c r="KZ490" s="104"/>
      <c r="LA490" s="104"/>
      <c r="LB490" s="104"/>
      <c r="LC490" s="104"/>
      <c r="LD490" s="104"/>
      <c r="LE490" s="104"/>
      <c r="LF490" s="104"/>
      <c r="LG490" s="104"/>
      <c r="LH490" s="104"/>
      <c r="LI490" s="104"/>
      <c r="LJ490" s="104"/>
      <c r="LK490" s="104"/>
      <c r="LL490" s="104"/>
      <c r="LM490" s="104"/>
      <c r="LN490" s="104"/>
      <c r="LO490" s="104"/>
      <c r="LP490" s="104"/>
      <c r="LQ490" s="104"/>
      <c r="LR490" s="104"/>
      <c r="LS490" s="104"/>
      <c r="LT490" s="104"/>
      <c r="LU490" s="104"/>
      <c r="LV490" s="104"/>
      <c r="LW490" s="104"/>
      <c r="LX490" s="104"/>
      <c r="LY490" s="104"/>
      <c r="LZ490" s="104"/>
      <c r="MA490" s="104"/>
      <c r="MB490" s="104"/>
      <c r="MC490" s="104"/>
      <c r="MD490" s="104"/>
      <c r="ME490" s="104"/>
      <c r="MF490" s="104"/>
      <c r="MG490" s="104"/>
      <c r="MH490" s="104"/>
      <c r="MI490" s="104"/>
      <c r="MJ490" s="104"/>
      <c r="MK490" s="104"/>
      <c r="ML490" s="104"/>
      <c r="MM490" s="104"/>
      <c r="MN490" s="104"/>
      <c r="MO490" s="104"/>
      <c r="MP490" s="104"/>
      <c r="MQ490" s="104"/>
      <c r="MR490" s="104"/>
      <c r="MS490" s="104"/>
      <c r="MT490" s="104"/>
      <c r="MU490" s="104"/>
      <c r="MV490" s="104"/>
      <c r="MW490" s="104"/>
      <c r="MX490" s="104"/>
      <c r="MY490" s="104"/>
      <c r="MZ490" s="104"/>
      <c r="NA490" s="104"/>
      <c r="NB490" s="104"/>
      <c r="NC490" s="104"/>
      <c r="ND490" s="104"/>
      <c r="NE490" s="104"/>
      <c r="NF490" s="104"/>
      <c r="NG490" s="104"/>
      <c r="NH490" s="104"/>
      <c r="NI490" s="104"/>
      <c r="NJ490" s="104"/>
      <c r="NK490" s="104"/>
      <c r="NL490" s="104"/>
      <c r="NM490" s="104"/>
      <c r="NN490" s="104"/>
      <c r="NO490" s="104"/>
      <c r="NP490" s="104"/>
      <c r="NQ490" s="104"/>
      <c r="NR490" s="104"/>
      <c r="NS490" s="104"/>
      <c r="NT490" s="104"/>
      <c r="NU490" s="104"/>
    </row>
    <row r="491" spans="1:385" s="172" customFormat="1" ht="15.65" customHeight="1" outlineLevel="1">
      <c r="A491" s="375"/>
      <c r="B491" s="173"/>
      <c r="C491" s="188" t="s">
        <v>271</v>
      </c>
      <c r="D491" s="189" t="s">
        <v>798</v>
      </c>
      <c r="E491" s="189" t="s">
        <v>774</v>
      </c>
      <c r="F491" s="189" t="s">
        <v>299</v>
      </c>
      <c r="G491" s="179"/>
      <c r="H491" s="173"/>
      <c r="I491" s="190"/>
      <c r="J491" s="190"/>
      <c r="K491" s="187" t="s">
        <v>57</v>
      </c>
      <c r="L491" s="187">
        <v>2</v>
      </c>
      <c r="M491" s="260"/>
      <c r="N491" s="260"/>
      <c r="O491" s="260"/>
      <c r="P491" s="260"/>
      <c r="Q491" s="175"/>
      <c r="R491" s="175"/>
      <c r="S491" s="121"/>
      <c r="T491" s="104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  <c r="AG491" s="104"/>
      <c r="AH491" s="104"/>
      <c r="AI491" s="104"/>
      <c r="AJ491" s="104"/>
      <c r="AK491" s="104"/>
      <c r="AL491" s="104"/>
      <c r="AM491" s="104"/>
      <c r="AN491" s="104"/>
      <c r="AO491" s="104"/>
      <c r="AP491" s="104"/>
      <c r="AQ491" s="104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/>
      <c r="BG491" s="104"/>
      <c r="BH491" s="104"/>
      <c r="BI491" s="104"/>
      <c r="BJ491" s="104"/>
      <c r="BK491" s="104"/>
      <c r="BL491" s="104"/>
      <c r="BM491" s="104"/>
      <c r="BN491" s="104"/>
      <c r="BO491" s="104"/>
      <c r="BP491" s="104"/>
      <c r="BQ491" s="104"/>
      <c r="BR491" s="104"/>
      <c r="BS491" s="104"/>
      <c r="BT491" s="104"/>
      <c r="BU491" s="104"/>
      <c r="BV491" s="104"/>
      <c r="BW491" s="104"/>
      <c r="BX491" s="104"/>
      <c r="BY491" s="104"/>
      <c r="BZ491" s="104"/>
      <c r="CA491" s="104"/>
      <c r="CB491" s="104"/>
      <c r="CC491" s="104"/>
      <c r="CD491" s="104"/>
      <c r="CE491" s="104"/>
      <c r="CF491" s="104"/>
      <c r="CG491" s="104"/>
      <c r="CH491" s="104"/>
      <c r="CI491" s="104"/>
      <c r="CJ491" s="104"/>
      <c r="CK491" s="104"/>
      <c r="CL491" s="104"/>
      <c r="CM491" s="104"/>
      <c r="CN491" s="104"/>
      <c r="CO491" s="104"/>
      <c r="CP491" s="104"/>
      <c r="CQ491" s="104"/>
      <c r="CR491" s="104"/>
      <c r="CS491" s="104"/>
      <c r="CT491" s="104"/>
      <c r="CU491" s="104"/>
      <c r="CV491" s="104"/>
      <c r="CW491" s="104"/>
      <c r="CX491" s="104"/>
      <c r="CY491" s="104"/>
      <c r="CZ491" s="104"/>
      <c r="DA491" s="104"/>
      <c r="DB491" s="104"/>
      <c r="DC491" s="104"/>
      <c r="DD491" s="104"/>
      <c r="DE491" s="104"/>
      <c r="DF491" s="104"/>
      <c r="DG491" s="104"/>
      <c r="DH491" s="104"/>
      <c r="DI491" s="104"/>
      <c r="DJ491" s="104"/>
      <c r="DK491" s="104"/>
      <c r="DL491" s="104"/>
      <c r="DM491" s="104"/>
      <c r="DN491" s="104"/>
      <c r="DO491" s="104"/>
      <c r="DP491" s="104"/>
      <c r="DQ491" s="104"/>
      <c r="DR491" s="104"/>
      <c r="DS491" s="104"/>
      <c r="DT491" s="104"/>
      <c r="DU491" s="104"/>
      <c r="DV491" s="104"/>
      <c r="DW491" s="104"/>
      <c r="DX491" s="104"/>
      <c r="DY491" s="104"/>
      <c r="DZ491" s="104"/>
      <c r="EA491" s="104"/>
      <c r="EB491" s="104"/>
      <c r="EC491" s="104"/>
      <c r="ED491" s="104"/>
      <c r="EE491" s="104"/>
      <c r="EF491" s="104"/>
      <c r="EG491" s="104"/>
      <c r="EH491" s="104"/>
      <c r="EI491" s="104"/>
      <c r="EJ491" s="104"/>
      <c r="EK491" s="104"/>
      <c r="EL491" s="104"/>
      <c r="EM491" s="104"/>
      <c r="EN491" s="104"/>
      <c r="EO491" s="104"/>
      <c r="EP491" s="104"/>
      <c r="EQ491" s="104"/>
      <c r="ER491" s="104"/>
      <c r="ES491" s="104"/>
      <c r="ET491" s="104"/>
      <c r="EU491" s="104"/>
      <c r="EV491" s="104"/>
      <c r="EW491" s="104"/>
      <c r="EX491" s="104"/>
      <c r="EY491" s="104"/>
      <c r="EZ491" s="104"/>
      <c r="FA491" s="104"/>
      <c r="FB491" s="104"/>
      <c r="FC491" s="104"/>
      <c r="FD491" s="104"/>
      <c r="FE491" s="104"/>
      <c r="FF491" s="104"/>
      <c r="FG491" s="104"/>
      <c r="FH491" s="104"/>
      <c r="FI491" s="104"/>
      <c r="FJ491" s="104"/>
      <c r="FK491" s="104"/>
      <c r="FL491" s="104"/>
      <c r="FM491" s="104"/>
      <c r="FN491" s="104"/>
      <c r="FO491" s="104"/>
      <c r="FP491" s="104"/>
      <c r="FQ491" s="104"/>
      <c r="FR491" s="104"/>
      <c r="FS491" s="104"/>
      <c r="FT491" s="104"/>
      <c r="FU491" s="104"/>
      <c r="FV491" s="104"/>
      <c r="FW491" s="104"/>
      <c r="FX491" s="104"/>
      <c r="FY491" s="104"/>
      <c r="FZ491" s="104"/>
      <c r="GA491" s="104"/>
      <c r="GB491" s="104"/>
      <c r="GC491" s="104"/>
      <c r="GD491" s="104"/>
      <c r="GE491" s="104"/>
      <c r="GF491" s="104"/>
      <c r="GG491" s="104"/>
      <c r="GH491" s="104"/>
      <c r="GI491" s="104"/>
      <c r="GJ491" s="104"/>
      <c r="GK491" s="104"/>
      <c r="GL491" s="104"/>
      <c r="GM491" s="104"/>
      <c r="GN491" s="104"/>
      <c r="GO491" s="104"/>
      <c r="GP491" s="104"/>
      <c r="GQ491" s="104"/>
      <c r="GR491" s="104"/>
      <c r="GS491" s="104"/>
      <c r="GT491" s="104"/>
      <c r="GU491" s="104"/>
      <c r="GV491" s="104"/>
      <c r="GW491" s="104"/>
      <c r="GX491" s="104"/>
      <c r="GY491" s="104"/>
      <c r="GZ491" s="104"/>
      <c r="HA491" s="104"/>
      <c r="HB491" s="104"/>
      <c r="HC491" s="104"/>
      <c r="HD491" s="104"/>
      <c r="HE491" s="104"/>
      <c r="HF491" s="104"/>
      <c r="HG491" s="104"/>
      <c r="HH491" s="104"/>
      <c r="HI491" s="104"/>
      <c r="HJ491" s="104"/>
      <c r="HK491" s="104"/>
      <c r="HL491" s="104"/>
      <c r="HM491" s="104"/>
      <c r="HN491" s="104"/>
      <c r="HO491" s="104"/>
      <c r="HP491" s="104"/>
      <c r="HQ491" s="104"/>
      <c r="HR491" s="104"/>
      <c r="HS491" s="104"/>
      <c r="HT491" s="104"/>
      <c r="HU491" s="104"/>
      <c r="HV491" s="104"/>
      <c r="HW491" s="104"/>
      <c r="HX491" s="104"/>
      <c r="HY491" s="104"/>
      <c r="HZ491" s="104"/>
      <c r="IA491" s="104"/>
      <c r="IB491" s="104"/>
      <c r="IC491" s="104"/>
      <c r="ID491" s="104"/>
      <c r="IE491" s="104"/>
      <c r="IF491" s="104"/>
      <c r="IG491" s="104"/>
      <c r="IH491" s="104"/>
      <c r="II491" s="104"/>
      <c r="IJ491" s="104"/>
      <c r="IK491" s="104"/>
      <c r="IL491" s="104"/>
      <c r="IM491" s="104"/>
      <c r="IN491" s="104"/>
      <c r="IO491" s="104"/>
      <c r="IP491" s="104"/>
      <c r="IQ491" s="104"/>
      <c r="IR491" s="104"/>
      <c r="IS491" s="104"/>
      <c r="IT491" s="104"/>
      <c r="IU491" s="104"/>
      <c r="IV491" s="104"/>
      <c r="IW491" s="104"/>
      <c r="IX491" s="104"/>
      <c r="IY491" s="104"/>
      <c r="IZ491" s="104"/>
      <c r="JA491" s="104"/>
      <c r="JB491" s="104"/>
      <c r="JC491" s="104"/>
      <c r="JD491" s="104"/>
      <c r="JE491" s="104"/>
      <c r="JF491" s="104"/>
      <c r="JG491" s="104"/>
      <c r="JH491" s="104"/>
      <c r="JI491" s="104"/>
      <c r="JJ491" s="104"/>
      <c r="JK491" s="104"/>
      <c r="JL491" s="104"/>
      <c r="JM491" s="104"/>
      <c r="JN491" s="104"/>
      <c r="JO491" s="104"/>
      <c r="JP491" s="104"/>
      <c r="JQ491" s="104"/>
      <c r="JR491" s="104"/>
      <c r="JS491" s="104"/>
      <c r="JT491" s="104"/>
      <c r="JU491" s="104"/>
      <c r="JV491" s="104"/>
      <c r="JW491" s="104"/>
      <c r="JX491" s="104"/>
      <c r="JY491" s="104"/>
      <c r="JZ491" s="104"/>
      <c r="KA491" s="104"/>
      <c r="KB491" s="104"/>
      <c r="KC491" s="104"/>
      <c r="KD491" s="104"/>
      <c r="KE491" s="104"/>
      <c r="KF491" s="104"/>
      <c r="KG491" s="104"/>
      <c r="KH491" s="104"/>
      <c r="KI491" s="104"/>
      <c r="KJ491" s="104"/>
      <c r="KK491" s="104"/>
      <c r="KL491" s="104"/>
      <c r="KM491" s="104"/>
      <c r="KN491" s="104"/>
      <c r="KO491" s="104"/>
      <c r="KP491" s="104"/>
      <c r="KQ491" s="104"/>
      <c r="KR491" s="104"/>
      <c r="KS491" s="104"/>
      <c r="KT491" s="104"/>
      <c r="KU491" s="104"/>
      <c r="KV491" s="104"/>
      <c r="KW491" s="104"/>
      <c r="KX491" s="104"/>
      <c r="KY491" s="104"/>
      <c r="KZ491" s="104"/>
      <c r="LA491" s="104"/>
      <c r="LB491" s="104"/>
      <c r="LC491" s="104"/>
      <c r="LD491" s="104"/>
      <c r="LE491" s="104"/>
      <c r="LF491" s="104"/>
      <c r="LG491" s="104"/>
      <c r="LH491" s="104"/>
      <c r="LI491" s="104"/>
      <c r="LJ491" s="104"/>
      <c r="LK491" s="104"/>
      <c r="LL491" s="104"/>
      <c r="LM491" s="104"/>
      <c r="LN491" s="104"/>
      <c r="LO491" s="104"/>
      <c r="LP491" s="104"/>
      <c r="LQ491" s="104"/>
      <c r="LR491" s="104"/>
      <c r="LS491" s="104"/>
      <c r="LT491" s="104"/>
      <c r="LU491" s="104"/>
      <c r="LV491" s="104"/>
      <c r="LW491" s="104"/>
      <c r="LX491" s="104"/>
      <c r="LY491" s="104"/>
      <c r="LZ491" s="104"/>
      <c r="MA491" s="104"/>
      <c r="MB491" s="104"/>
      <c r="MC491" s="104"/>
      <c r="MD491" s="104"/>
      <c r="ME491" s="104"/>
      <c r="MF491" s="104"/>
      <c r="MG491" s="104"/>
      <c r="MH491" s="104"/>
      <c r="MI491" s="104"/>
      <c r="MJ491" s="104"/>
      <c r="MK491" s="104"/>
      <c r="ML491" s="104"/>
      <c r="MM491" s="104"/>
      <c r="MN491" s="104"/>
      <c r="MO491" s="104"/>
      <c r="MP491" s="104"/>
      <c r="MQ491" s="104"/>
      <c r="MR491" s="104"/>
      <c r="MS491" s="104"/>
      <c r="MT491" s="104"/>
      <c r="MU491" s="104"/>
      <c r="MV491" s="104"/>
      <c r="MW491" s="104"/>
      <c r="MX491" s="104"/>
      <c r="MY491" s="104"/>
      <c r="MZ491" s="104"/>
      <c r="NA491" s="104"/>
      <c r="NB491" s="104"/>
      <c r="NC491" s="104"/>
      <c r="ND491" s="104"/>
      <c r="NE491" s="104"/>
      <c r="NF491" s="104"/>
      <c r="NG491" s="104"/>
      <c r="NH491" s="104"/>
      <c r="NI491" s="104"/>
      <c r="NJ491" s="104"/>
      <c r="NK491" s="104"/>
      <c r="NL491" s="104"/>
      <c r="NM491" s="104"/>
      <c r="NN491" s="104"/>
      <c r="NO491" s="104"/>
      <c r="NP491" s="104"/>
      <c r="NQ491" s="104"/>
      <c r="NR491" s="104"/>
      <c r="NS491" s="104"/>
      <c r="NT491" s="104"/>
      <c r="NU491" s="104"/>
    </row>
    <row r="492" spans="1:385" s="172" customFormat="1" ht="15.65" customHeight="1" outlineLevel="1">
      <c r="A492" s="375"/>
      <c r="B492" s="173"/>
      <c r="C492" s="188" t="s">
        <v>938</v>
      </c>
      <c r="D492" s="189" t="s">
        <v>798</v>
      </c>
      <c r="E492" s="189" t="s">
        <v>946</v>
      </c>
      <c r="F492" s="189" t="s">
        <v>299</v>
      </c>
      <c r="G492" s="179"/>
      <c r="H492" s="173"/>
      <c r="I492" s="190"/>
      <c r="J492" s="190"/>
      <c r="K492" s="187" t="s">
        <v>57</v>
      </c>
      <c r="L492" s="187">
        <v>1</v>
      </c>
      <c r="M492" s="260"/>
      <c r="N492" s="260"/>
      <c r="O492" s="260"/>
      <c r="P492" s="260"/>
      <c r="Q492" s="175"/>
      <c r="R492" s="175"/>
      <c r="S492" s="121"/>
      <c r="T492" s="104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  <c r="AG492" s="104"/>
      <c r="AH492" s="104"/>
      <c r="AI492" s="104"/>
      <c r="AJ492" s="104"/>
      <c r="AK492" s="104"/>
      <c r="AL492" s="104"/>
      <c r="AM492" s="104"/>
      <c r="AN492" s="104"/>
      <c r="AO492" s="104"/>
      <c r="AP492" s="104"/>
      <c r="AQ492" s="104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/>
      <c r="BG492" s="104"/>
      <c r="BH492" s="104"/>
      <c r="BI492" s="104"/>
      <c r="BJ492" s="104"/>
      <c r="BK492" s="104"/>
      <c r="BL492" s="104"/>
      <c r="BM492" s="104"/>
      <c r="BN492" s="104"/>
      <c r="BO492" s="104"/>
      <c r="BP492" s="104"/>
      <c r="BQ492" s="104"/>
      <c r="BR492" s="104"/>
      <c r="BS492" s="104"/>
      <c r="BT492" s="104"/>
      <c r="BU492" s="104"/>
      <c r="BV492" s="104"/>
      <c r="BW492" s="104"/>
      <c r="BX492" s="104"/>
      <c r="BY492" s="104"/>
      <c r="BZ492" s="104"/>
      <c r="CA492" s="104"/>
      <c r="CB492" s="104"/>
      <c r="CC492" s="104"/>
      <c r="CD492" s="104"/>
      <c r="CE492" s="104"/>
      <c r="CF492" s="104"/>
      <c r="CG492" s="104"/>
      <c r="CH492" s="104"/>
      <c r="CI492" s="104"/>
      <c r="CJ492" s="104"/>
      <c r="CK492" s="104"/>
      <c r="CL492" s="104"/>
      <c r="CM492" s="104"/>
      <c r="CN492" s="104"/>
      <c r="CO492" s="104"/>
      <c r="CP492" s="104"/>
      <c r="CQ492" s="104"/>
      <c r="CR492" s="104"/>
      <c r="CS492" s="104"/>
      <c r="CT492" s="104"/>
      <c r="CU492" s="104"/>
      <c r="CV492" s="104"/>
      <c r="CW492" s="104"/>
      <c r="CX492" s="104"/>
      <c r="CY492" s="104"/>
      <c r="CZ492" s="104"/>
      <c r="DA492" s="104"/>
      <c r="DB492" s="104"/>
      <c r="DC492" s="104"/>
      <c r="DD492" s="104"/>
      <c r="DE492" s="104"/>
      <c r="DF492" s="104"/>
      <c r="DG492" s="104"/>
      <c r="DH492" s="104"/>
      <c r="DI492" s="104"/>
      <c r="DJ492" s="104"/>
      <c r="DK492" s="104"/>
      <c r="DL492" s="104"/>
      <c r="DM492" s="104"/>
      <c r="DN492" s="104"/>
      <c r="DO492" s="104"/>
      <c r="DP492" s="104"/>
      <c r="DQ492" s="104"/>
      <c r="DR492" s="104"/>
      <c r="DS492" s="104"/>
      <c r="DT492" s="104"/>
      <c r="DU492" s="104"/>
      <c r="DV492" s="104"/>
      <c r="DW492" s="104"/>
      <c r="DX492" s="104"/>
      <c r="DY492" s="104"/>
      <c r="DZ492" s="104"/>
      <c r="EA492" s="104"/>
      <c r="EB492" s="104"/>
      <c r="EC492" s="104"/>
      <c r="ED492" s="104"/>
      <c r="EE492" s="104"/>
      <c r="EF492" s="104"/>
      <c r="EG492" s="104"/>
      <c r="EH492" s="104"/>
      <c r="EI492" s="104"/>
      <c r="EJ492" s="104"/>
      <c r="EK492" s="104"/>
      <c r="EL492" s="104"/>
      <c r="EM492" s="104"/>
      <c r="EN492" s="104"/>
      <c r="EO492" s="104"/>
      <c r="EP492" s="104"/>
      <c r="EQ492" s="104"/>
      <c r="ER492" s="104"/>
      <c r="ES492" s="104"/>
      <c r="ET492" s="104"/>
      <c r="EU492" s="104"/>
      <c r="EV492" s="104"/>
      <c r="EW492" s="104"/>
      <c r="EX492" s="104"/>
      <c r="EY492" s="104"/>
      <c r="EZ492" s="104"/>
      <c r="FA492" s="104"/>
      <c r="FB492" s="104"/>
      <c r="FC492" s="104"/>
      <c r="FD492" s="104"/>
      <c r="FE492" s="104"/>
      <c r="FF492" s="104"/>
      <c r="FG492" s="104"/>
      <c r="FH492" s="104"/>
      <c r="FI492" s="104"/>
      <c r="FJ492" s="104"/>
      <c r="FK492" s="104"/>
      <c r="FL492" s="104"/>
      <c r="FM492" s="104"/>
      <c r="FN492" s="104"/>
      <c r="FO492" s="104"/>
      <c r="FP492" s="104"/>
      <c r="FQ492" s="104"/>
      <c r="FR492" s="104"/>
      <c r="FS492" s="104"/>
      <c r="FT492" s="104"/>
      <c r="FU492" s="104"/>
      <c r="FV492" s="104"/>
      <c r="FW492" s="104"/>
      <c r="FX492" s="104"/>
      <c r="FY492" s="104"/>
      <c r="FZ492" s="104"/>
      <c r="GA492" s="104"/>
      <c r="GB492" s="104"/>
      <c r="GC492" s="104"/>
      <c r="GD492" s="104"/>
      <c r="GE492" s="104"/>
      <c r="GF492" s="104"/>
      <c r="GG492" s="104"/>
      <c r="GH492" s="104"/>
      <c r="GI492" s="104"/>
      <c r="GJ492" s="104"/>
      <c r="GK492" s="104"/>
      <c r="GL492" s="104"/>
      <c r="GM492" s="104"/>
      <c r="GN492" s="104"/>
      <c r="GO492" s="104"/>
      <c r="GP492" s="104"/>
      <c r="GQ492" s="104"/>
      <c r="GR492" s="104"/>
      <c r="GS492" s="104"/>
      <c r="GT492" s="104"/>
      <c r="GU492" s="104"/>
      <c r="GV492" s="104"/>
      <c r="GW492" s="104"/>
      <c r="GX492" s="104"/>
      <c r="GY492" s="104"/>
      <c r="GZ492" s="104"/>
      <c r="HA492" s="104"/>
      <c r="HB492" s="104"/>
      <c r="HC492" s="104"/>
      <c r="HD492" s="104"/>
      <c r="HE492" s="104"/>
      <c r="HF492" s="104"/>
      <c r="HG492" s="104"/>
      <c r="HH492" s="104"/>
      <c r="HI492" s="104"/>
      <c r="HJ492" s="104"/>
      <c r="HK492" s="104"/>
      <c r="HL492" s="104"/>
      <c r="HM492" s="104"/>
      <c r="HN492" s="104"/>
      <c r="HO492" s="104"/>
      <c r="HP492" s="104"/>
      <c r="HQ492" s="104"/>
      <c r="HR492" s="104"/>
      <c r="HS492" s="104"/>
      <c r="HT492" s="104"/>
      <c r="HU492" s="104"/>
      <c r="HV492" s="104"/>
      <c r="HW492" s="104"/>
      <c r="HX492" s="104"/>
      <c r="HY492" s="104"/>
      <c r="HZ492" s="104"/>
      <c r="IA492" s="104"/>
      <c r="IB492" s="104"/>
      <c r="IC492" s="104"/>
      <c r="ID492" s="104"/>
      <c r="IE492" s="104"/>
      <c r="IF492" s="104"/>
      <c r="IG492" s="104"/>
      <c r="IH492" s="104"/>
      <c r="II492" s="104"/>
      <c r="IJ492" s="104"/>
      <c r="IK492" s="104"/>
      <c r="IL492" s="104"/>
      <c r="IM492" s="104"/>
      <c r="IN492" s="104"/>
      <c r="IO492" s="104"/>
      <c r="IP492" s="104"/>
      <c r="IQ492" s="104"/>
      <c r="IR492" s="104"/>
      <c r="IS492" s="104"/>
      <c r="IT492" s="104"/>
      <c r="IU492" s="104"/>
      <c r="IV492" s="104"/>
      <c r="IW492" s="104"/>
      <c r="IX492" s="104"/>
      <c r="IY492" s="104"/>
      <c r="IZ492" s="104"/>
      <c r="JA492" s="104"/>
      <c r="JB492" s="104"/>
      <c r="JC492" s="104"/>
      <c r="JD492" s="104"/>
      <c r="JE492" s="104"/>
      <c r="JF492" s="104"/>
      <c r="JG492" s="104"/>
      <c r="JH492" s="104"/>
      <c r="JI492" s="104"/>
      <c r="JJ492" s="104"/>
      <c r="JK492" s="104"/>
      <c r="JL492" s="104"/>
      <c r="JM492" s="104"/>
      <c r="JN492" s="104"/>
      <c r="JO492" s="104"/>
      <c r="JP492" s="104"/>
      <c r="JQ492" s="104"/>
      <c r="JR492" s="104"/>
      <c r="JS492" s="104"/>
      <c r="JT492" s="104"/>
      <c r="JU492" s="104"/>
      <c r="JV492" s="104"/>
      <c r="JW492" s="104"/>
      <c r="JX492" s="104"/>
      <c r="JY492" s="104"/>
      <c r="JZ492" s="104"/>
      <c r="KA492" s="104"/>
      <c r="KB492" s="104"/>
      <c r="KC492" s="104"/>
      <c r="KD492" s="104"/>
      <c r="KE492" s="104"/>
      <c r="KF492" s="104"/>
      <c r="KG492" s="104"/>
      <c r="KH492" s="104"/>
      <c r="KI492" s="104"/>
      <c r="KJ492" s="104"/>
      <c r="KK492" s="104"/>
      <c r="KL492" s="104"/>
      <c r="KM492" s="104"/>
      <c r="KN492" s="104"/>
      <c r="KO492" s="104"/>
      <c r="KP492" s="104"/>
      <c r="KQ492" s="104"/>
      <c r="KR492" s="104"/>
      <c r="KS492" s="104"/>
      <c r="KT492" s="104"/>
      <c r="KU492" s="104"/>
      <c r="KV492" s="104"/>
      <c r="KW492" s="104"/>
      <c r="KX492" s="104"/>
      <c r="KY492" s="104"/>
      <c r="KZ492" s="104"/>
      <c r="LA492" s="104"/>
      <c r="LB492" s="104"/>
      <c r="LC492" s="104"/>
      <c r="LD492" s="104"/>
      <c r="LE492" s="104"/>
      <c r="LF492" s="104"/>
      <c r="LG492" s="104"/>
      <c r="LH492" s="104"/>
      <c r="LI492" s="104"/>
      <c r="LJ492" s="104"/>
      <c r="LK492" s="104"/>
      <c r="LL492" s="104"/>
      <c r="LM492" s="104"/>
      <c r="LN492" s="104"/>
      <c r="LO492" s="104"/>
      <c r="LP492" s="104"/>
      <c r="LQ492" s="104"/>
      <c r="LR492" s="104"/>
      <c r="LS492" s="104"/>
      <c r="LT492" s="104"/>
      <c r="LU492" s="104"/>
      <c r="LV492" s="104"/>
      <c r="LW492" s="104"/>
      <c r="LX492" s="104"/>
      <c r="LY492" s="104"/>
      <c r="LZ492" s="104"/>
      <c r="MA492" s="104"/>
      <c r="MB492" s="104"/>
      <c r="MC492" s="104"/>
      <c r="MD492" s="104"/>
      <c r="ME492" s="104"/>
      <c r="MF492" s="104"/>
      <c r="MG492" s="104"/>
      <c r="MH492" s="104"/>
      <c r="MI492" s="104"/>
      <c r="MJ492" s="104"/>
      <c r="MK492" s="104"/>
      <c r="ML492" s="104"/>
      <c r="MM492" s="104"/>
      <c r="MN492" s="104"/>
      <c r="MO492" s="104"/>
      <c r="MP492" s="104"/>
      <c r="MQ492" s="104"/>
      <c r="MR492" s="104"/>
      <c r="MS492" s="104"/>
      <c r="MT492" s="104"/>
      <c r="MU492" s="104"/>
      <c r="MV492" s="104"/>
      <c r="MW492" s="104"/>
      <c r="MX492" s="104"/>
      <c r="MY492" s="104"/>
      <c r="MZ492" s="104"/>
      <c r="NA492" s="104"/>
      <c r="NB492" s="104"/>
      <c r="NC492" s="104"/>
      <c r="ND492" s="104"/>
      <c r="NE492" s="104"/>
      <c r="NF492" s="104"/>
      <c r="NG492" s="104"/>
      <c r="NH492" s="104"/>
      <c r="NI492" s="104"/>
      <c r="NJ492" s="104"/>
      <c r="NK492" s="104"/>
      <c r="NL492" s="104"/>
      <c r="NM492" s="104"/>
      <c r="NN492" s="104"/>
      <c r="NO492" s="104"/>
      <c r="NP492" s="104"/>
      <c r="NQ492" s="104"/>
      <c r="NR492" s="104"/>
      <c r="NS492" s="104"/>
      <c r="NT492" s="104"/>
      <c r="NU492" s="104"/>
    </row>
    <row r="493" spans="1:385" s="172" customFormat="1" ht="15.65" customHeight="1" outlineLevel="1">
      <c r="A493" s="375"/>
      <c r="B493" s="173"/>
      <c r="C493" s="188" t="s">
        <v>273</v>
      </c>
      <c r="D493" s="189" t="s">
        <v>800</v>
      </c>
      <c r="E493" s="189">
        <v>11060000073</v>
      </c>
      <c r="F493" s="189" t="s">
        <v>300</v>
      </c>
      <c r="G493" s="179"/>
      <c r="H493" s="173"/>
      <c r="I493" s="190"/>
      <c r="J493" s="190"/>
      <c r="K493" s="187" t="s">
        <v>57</v>
      </c>
      <c r="L493" s="187">
        <v>16</v>
      </c>
      <c r="M493" s="260"/>
      <c r="N493" s="260"/>
      <c r="O493" s="260"/>
      <c r="P493" s="260"/>
      <c r="Q493" s="175"/>
      <c r="R493" s="175"/>
      <c r="S493" s="121"/>
      <c r="T493" s="104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104"/>
      <c r="AH493" s="104"/>
      <c r="AI493" s="104"/>
      <c r="AJ493" s="104"/>
      <c r="AK493" s="104"/>
      <c r="AL493" s="104"/>
      <c r="AM493" s="104"/>
      <c r="AN493" s="104"/>
      <c r="AO493" s="104"/>
      <c r="AP493" s="104"/>
      <c r="AQ493" s="104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/>
      <c r="BG493" s="104"/>
      <c r="BH493" s="104"/>
      <c r="BI493" s="104"/>
      <c r="BJ493" s="104"/>
      <c r="BK493" s="104"/>
      <c r="BL493" s="104"/>
      <c r="BM493" s="104"/>
      <c r="BN493" s="104"/>
      <c r="BO493" s="104"/>
      <c r="BP493" s="104"/>
      <c r="BQ493" s="104"/>
      <c r="BR493" s="104"/>
      <c r="BS493" s="104"/>
      <c r="BT493" s="104"/>
      <c r="BU493" s="104"/>
      <c r="BV493" s="104"/>
      <c r="BW493" s="104"/>
      <c r="BX493" s="104"/>
      <c r="BY493" s="104"/>
      <c r="BZ493" s="104"/>
      <c r="CA493" s="104"/>
      <c r="CB493" s="104"/>
      <c r="CC493" s="104"/>
      <c r="CD493" s="104"/>
      <c r="CE493" s="104"/>
      <c r="CF493" s="104"/>
      <c r="CG493" s="104"/>
      <c r="CH493" s="104"/>
      <c r="CI493" s="104"/>
      <c r="CJ493" s="104"/>
      <c r="CK493" s="104"/>
      <c r="CL493" s="104"/>
      <c r="CM493" s="104"/>
      <c r="CN493" s="104"/>
      <c r="CO493" s="104"/>
      <c r="CP493" s="104"/>
      <c r="CQ493" s="104"/>
      <c r="CR493" s="104"/>
      <c r="CS493" s="104"/>
      <c r="CT493" s="104"/>
      <c r="CU493" s="104"/>
      <c r="CV493" s="104"/>
      <c r="CW493" s="104"/>
      <c r="CX493" s="104"/>
      <c r="CY493" s="104"/>
      <c r="CZ493" s="104"/>
      <c r="DA493" s="104"/>
      <c r="DB493" s="104"/>
      <c r="DC493" s="104"/>
      <c r="DD493" s="104"/>
      <c r="DE493" s="104"/>
      <c r="DF493" s="104"/>
      <c r="DG493" s="104"/>
      <c r="DH493" s="104"/>
      <c r="DI493" s="104"/>
      <c r="DJ493" s="104"/>
      <c r="DK493" s="104"/>
      <c r="DL493" s="104"/>
      <c r="DM493" s="104"/>
      <c r="DN493" s="104"/>
      <c r="DO493" s="104"/>
      <c r="DP493" s="104"/>
      <c r="DQ493" s="104"/>
      <c r="DR493" s="104"/>
      <c r="DS493" s="104"/>
      <c r="DT493" s="104"/>
      <c r="DU493" s="104"/>
      <c r="DV493" s="104"/>
      <c r="DW493" s="104"/>
      <c r="DX493" s="104"/>
      <c r="DY493" s="104"/>
      <c r="DZ493" s="104"/>
      <c r="EA493" s="104"/>
      <c r="EB493" s="104"/>
      <c r="EC493" s="104"/>
      <c r="ED493" s="104"/>
      <c r="EE493" s="104"/>
      <c r="EF493" s="104"/>
      <c r="EG493" s="104"/>
      <c r="EH493" s="104"/>
      <c r="EI493" s="104"/>
      <c r="EJ493" s="104"/>
      <c r="EK493" s="104"/>
      <c r="EL493" s="104"/>
      <c r="EM493" s="104"/>
      <c r="EN493" s="104"/>
      <c r="EO493" s="104"/>
      <c r="EP493" s="104"/>
      <c r="EQ493" s="104"/>
      <c r="ER493" s="104"/>
      <c r="ES493" s="104"/>
      <c r="ET493" s="104"/>
      <c r="EU493" s="104"/>
      <c r="EV493" s="104"/>
      <c r="EW493" s="104"/>
      <c r="EX493" s="104"/>
      <c r="EY493" s="104"/>
      <c r="EZ493" s="104"/>
      <c r="FA493" s="104"/>
      <c r="FB493" s="104"/>
      <c r="FC493" s="104"/>
      <c r="FD493" s="104"/>
      <c r="FE493" s="104"/>
      <c r="FF493" s="104"/>
      <c r="FG493" s="104"/>
      <c r="FH493" s="104"/>
      <c r="FI493" s="104"/>
      <c r="FJ493" s="104"/>
      <c r="FK493" s="104"/>
      <c r="FL493" s="104"/>
      <c r="FM493" s="104"/>
      <c r="FN493" s="104"/>
      <c r="FO493" s="104"/>
      <c r="FP493" s="104"/>
      <c r="FQ493" s="104"/>
      <c r="FR493" s="104"/>
      <c r="FS493" s="104"/>
      <c r="FT493" s="104"/>
      <c r="FU493" s="104"/>
      <c r="FV493" s="104"/>
      <c r="FW493" s="104"/>
      <c r="FX493" s="104"/>
      <c r="FY493" s="104"/>
      <c r="FZ493" s="104"/>
      <c r="GA493" s="104"/>
      <c r="GB493" s="104"/>
      <c r="GC493" s="104"/>
      <c r="GD493" s="104"/>
      <c r="GE493" s="104"/>
      <c r="GF493" s="104"/>
      <c r="GG493" s="104"/>
      <c r="GH493" s="104"/>
      <c r="GI493" s="104"/>
      <c r="GJ493" s="104"/>
      <c r="GK493" s="104"/>
      <c r="GL493" s="104"/>
      <c r="GM493" s="104"/>
      <c r="GN493" s="104"/>
      <c r="GO493" s="104"/>
      <c r="GP493" s="104"/>
      <c r="GQ493" s="104"/>
      <c r="GR493" s="104"/>
      <c r="GS493" s="104"/>
      <c r="GT493" s="104"/>
      <c r="GU493" s="104"/>
      <c r="GV493" s="104"/>
      <c r="GW493" s="104"/>
      <c r="GX493" s="104"/>
      <c r="GY493" s="104"/>
      <c r="GZ493" s="104"/>
      <c r="HA493" s="104"/>
      <c r="HB493" s="104"/>
      <c r="HC493" s="104"/>
      <c r="HD493" s="104"/>
      <c r="HE493" s="104"/>
      <c r="HF493" s="104"/>
      <c r="HG493" s="104"/>
      <c r="HH493" s="104"/>
      <c r="HI493" s="104"/>
      <c r="HJ493" s="104"/>
      <c r="HK493" s="104"/>
      <c r="HL493" s="104"/>
      <c r="HM493" s="104"/>
      <c r="HN493" s="104"/>
      <c r="HO493" s="104"/>
      <c r="HP493" s="104"/>
      <c r="HQ493" s="104"/>
      <c r="HR493" s="104"/>
      <c r="HS493" s="104"/>
      <c r="HT493" s="104"/>
      <c r="HU493" s="104"/>
      <c r="HV493" s="104"/>
      <c r="HW493" s="104"/>
      <c r="HX493" s="104"/>
      <c r="HY493" s="104"/>
      <c r="HZ493" s="104"/>
      <c r="IA493" s="104"/>
      <c r="IB493" s="104"/>
      <c r="IC493" s="104"/>
      <c r="ID493" s="104"/>
      <c r="IE493" s="104"/>
      <c r="IF493" s="104"/>
      <c r="IG493" s="104"/>
      <c r="IH493" s="104"/>
      <c r="II493" s="104"/>
      <c r="IJ493" s="104"/>
      <c r="IK493" s="104"/>
      <c r="IL493" s="104"/>
      <c r="IM493" s="104"/>
      <c r="IN493" s="104"/>
      <c r="IO493" s="104"/>
      <c r="IP493" s="104"/>
      <c r="IQ493" s="104"/>
      <c r="IR493" s="104"/>
      <c r="IS493" s="104"/>
      <c r="IT493" s="104"/>
      <c r="IU493" s="104"/>
      <c r="IV493" s="104"/>
      <c r="IW493" s="104"/>
      <c r="IX493" s="104"/>
      <c r="IY493" s="104"/>
      <c r="IZ493" s="104"/>
      <c r="JA493" s="104"/>
      <c r="JB493" s="104"/>
      <c r="JC493" s="104"/>
      <c r="JD493" s="104"/>
      <c r="JE493" s="104"/>
      <c r="JF493" s="104"/>
      <c r="JG493" s="104"/>
      <c r="JH493" s="104"/>
      <c r="JI493" s="104"/>
      <c r="JJ493" s="104"/>
      <c r="JK493" s="104"/>
      <c r="JL493" s="104"/>
      <c r="JM493" s="104"/>
      <c r="JN493" s="104"/>
      <c r="JO493" s="104"/>
      <c r="JP493" s="104"/>
      <c r="JQ493" s="104"/>
      <c r="JR493" s="104"/>
      <c r="JS493" s="104"/>
      <c r="JT493" s="104"/>
      <c r="JU493" s="104"/>
      <c r="JV493" s="104"/>
      <c r="JW493" s="104"/>
      <c r="JX493" s="104"/>
      <c r="JY493" s="104"/>
      <c r="JZ493" s="104"/>
      <c r="KA493" s="104"/>
      <c r="KB493" s="104"/>
      <c r="KC493" s="104"/>
      <c r="KD493" s="104"/>
      <c r="KE493" s="104"/>
      <c r="KF493" s="104"/>
      <c r="KG493" s="104"/>
      <c r="KH493" s="104"/>
      <c r="KI493" s="104"/>
      <c r="KJ493" s="104"/>
      <c r="KK493" s="104"/>
      <c r="KL493" s="104"/>
      <c r="KM493" s="104"/>
      <c r="KN493" s="104"/>
      <c r="KO493" s="104"/>
      <c r="KP493" s="104"/>
      <c r="KQ493" s="104"/>
      <c r="KR493" s="104"/>
      <c r="KS493" s="104"/>
      <c r="KT493" s="104"/>
      <c r="KU493" s="104"/>
      <c r="KV493" s="104"/>
      <c r="KW493" s="104"/>
      <c r="KX493" s="104"/>
      <c r="KY493" s="104"/>
      <c r="KZ493" s="104"/>
      <c r="LA493" s="104"/>
      <c r="LB493" s="104"/>
      <c r="LC493" s="104"/>
      <c r="LD493" s="104"/>
      <c r="LE493" s="104"/>
      <c r="LF493" s="104"/>
      <c r="LG493" s="104"/>
      <c r="LH493" s="104"/>
      <c r="LI493" s="104"/>
      <c r="LJ493" s="104"/>
      <c r="LK493" s="104"/>
      <c r="LL493" s="104"/>
      <c r="LM493" s="104"/>
      <c r="LN493" s="104"/>
      <c r="LO493" s="104"/>
      <c r="LP493" s="104"/>
      <c r="LQ493" s="104"/>
      <c r="LR493" s="104"/>
      <c r="LS493" s="104"/>
      <c r="LT493" s="104"/>
      <c r="LU493" s="104"/>
      <c r="LV493" s="104"/>
      <c r="LW493" s="104"/>
      <c r="LX493" s="104"/>
      <c r="LY493" s="104"/>
      <c r="LZ493" s="104"/>
      <c r="MA493" s="104"/>
      <c r="MB493" s="104"/>
      <c r="MC493" s="104"/>
      <c r="MD493" s="104"/>
      <c r="ME493" s="104"/>
      <c r="MF493" s="104"/>
      <c r="MG493" s="104"/>
      <c r="MH493" s="104"/>
      <c r="MI493" s="104"/>
      <c r="MJ493" s="104"/>
      <c r="MK493" s="104"/>
      <c r="ML493" s="104"/>
      <c r="MM493" s="104"/>
      <c r="MN493" s="104"/>
      <c r="MO493" s="104"/>
      <c r="MP493" s="104"/>
      <c r="MQ493" s="104"/>
      <c r="MR493" s="104"/>
      <c r="MS493" s="104"/>
      <c r="MT493" s="104"/>
      <c r="MU493" s="104"/>
      <c r="MV493" s="104"/>
      <c r="MW493" s="104"/>
      <c r="MX493" s="104"/>
      <c r="MY493" s="104"/>
      <c r="MZ493" s="104"/>
      <c r="NA493" s="104"/>
      <c r="NB493" s="104"/>
      <c r="NC493" s="104"/>
      <c r="ND493" s="104"/>
      <c r="NE493" s="104"/>
      <c r="NF493" s="104"/>
      <c r="NG493" s="104"/>
      <c r="NH493" s="104"/>
      <c r="NI493" s="104"/>
      <c r="NJ493" s="104"/>
      <c r="NK493" s="104"/>
      <c r="NL493" s="104"/>
      <c r="NM493" s="104"/>
      <c r="NN493" s="104"/>
      <c r="NO493" s="104"/>
      <c r="NP493" s="104"/>
      <c r="NQ493" s="104"/>
      <c r="NR493" s="104"/>
      <c r="NS493" s="104"/>
      <c r="NT493" s="104"/>
      <c r="NU493" s="104"/>
    </row>
    <row r="494" spans="1:385" s="172" customFormat="1" ht="15.65" customHeight="1" outlineLevel="1">
      <c r="A494" s="375"/>
      <c r="B494" s="173"/>
      <c r="C494" s="188" t="s">
        <v>939</v>
      </c>
      <c r="D494" s="189" t="s">
        <v>800</v>
      </c>
      <c r="E494" s="189">
        <v>11020000045</v>
      </c>
      <c r="F494" s="189" t="s">
        <v>300</v>
      </c>
      <c r="G494" s="179"/>
      <c r="H494" s="173"/>
      <c r="I494" s="190"/>
      <c r="J494" s="190"/>
      <c r="K494" s="187" t="s">
        <v>57</v>
      </c>
      <c r="L494" s="187">
        <v>2</v>
      </c>
      <c r="M494" s="260"/>
      <c r="N494" s="260"/>
      <c r="O494" s="260"/>
      <c r="P494" s="260"/>
      <c r="Q494" s="175"/>
      <c r="R494" s="175"/>
      <c r="S494" s="121"/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  <c r="AG494" s="104"/>
      <c r="AH494" s="104"/>
      <c r="AI494" s="104"/>
      <c r="AJ494" s="104"/>
      <c r="AK494" s="104"/>
      <c r="AL494" s="104"/>
      <c r="AM494" s="104"/>
      <c r="AN494" s="104"/>
      <c r="AO494" s="104"/>
      <c r="AP494" s="104"/>
      <c r="AQ494" s="104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/>
      <c r="BG494" s="104"/>
      <c r="BH494" s="104"/>
      <c r="BI494" s="104"/>
      <c r="BJ494" s="104"/>
      <c r="BK494" s="104"/>
      <c r="BL494" s="104"/>
      <c r="BM494" s="104"/>
      <c r="BN494" s="104"/>
      <c r="BO494" s="104"/>
      <c r="BP494" s="104"/>
      <c r="BQ494" s="104"/>
      <c r="BR494" s="104"/>
      <c r="BS494" s="104"/>
      <c r="BT494" s="104"/>
      <c r="BU494" s="104"/>
      <c r="BV494" s="104"/>
      <c r="BW494" s="104"/>
      <c r="BX494" s="104"/>
      <c r="BY494" s="104"/>
      <c r="BZ494" s="104"/>
      <c r="CA494" s="104"/>
      <c r="CB494" s="104"/>
      <c r="CC494" s="104"/>
      <c r="CD494" s="104"/>
      <c r="CE494" s="104"/>
      <c r="CF494" s="104"/>
      <c r="CG494" s="104"/>
      <c r="CH494" s="104"/>
      <c r="CI494" s="104"/>
      <c r="CJ494" s="104"/>
      <c r="CK494" s="104"/>
      <c r="CL494" s="104"/>
      <c r="CM494" s="104"/>
      <c r="CN494" s="104"/>
      <c r="CO494" s="104"/>
      <c r="CP494" s="104"/>
      <c r="CQ494" s="104"/>
      <c r="CR494" s="104"/>
      <c r="CS494" s="104"/>
      <c r="CT494" s="104"/>
      <c r="CU494" s="104"/>
      <c r="CV494" s="104"/>
      <c r="CW494" s="104"/>
      <c r="CX494" s="104"/>
      <c r="CY494" s="104"/>
      <c r="CZ494" s="104"/>
      <c r="DA494" s="104"/>
      <c r="DB494" s="104"/>
      <c r="DC494" s="104"/>
      <c r="DD494" s="104"/>
      <c r="DE494" s="104"/>
      <c r="DF494" s="104"/>
      <c r="DG494" s="104"/>
      <c r="DH494" s="104"/>
      <c r="DI494" s="104"/>
      <c r="DJ494" s="104"/>
      <c r="DK494" s="104"/>
      <c r="DL494" s="104"/>
      <c r="DM494" s="104"/>
      <c r="DN494" s="104"/>
      <c r="DO494" s="104"/>
      <c r="DP494" s="104"/>
      <c r="DQ494" s="104"/>
      <c r="DR494" s="104"/>
      <c r="DS494" s="104"/>
      <c r="DT494" s="104"/>
      <c r="DU494" s="104"/>
      <c r="DV494" s="104"/>
      <c r="DW494" s="104"/>
      <c r="DX494" s="104"/>
      <c r="DY494" s="104"/>
      <c r="DZ494" s="104"/>
      <c r="EA494" s="104"/>
      <c r="EB494" s="104"/>
      <c r="EC494" s="104"/>
      <c r="ED494" s="104"/>
      <c r="EE494" s="104"/>
      <c r="EF494" s="104"/>
      <c r="EG494" s="104"/>
      <c r="EH494" s="104"/>
      <c r="EI494" s="104"/>
      <c r="EJ494" s="104"/>
      <c r="EK494" s="104"/>
      <c r="EL494" s="104"/>
      <c r="EM494" s="104"/>
      <c r="EN494" s="104"/>
      <c r="EO494" s="104"/>
      <c r="EP494" s="104"/>
      <c r="EQ494" s="104"/>
      <c r="ER494" s="104"/>
      <c r="ES494" s="104"/>
      <c r="ET494" s="104"/>
      <c r="EU494" s="104"/>
      <c r="EV494" s="104"/>
      <c r="EW494" s="104"/>
      <c r="EX494" s="104"/>
      <c r="EY494" s="104"/>
      <c r="EZ494" s="104"/>
      <c r="FA494" s="104"/>
      <c r="FB494" s="104"/>
      <c r="FC494" s="104"/>
      <c r="FD494" s="104"/>
      <c r="FE494" s="104"/>
      <c r="FF494" s="104"/>
      <c r="FG494" s="104"/>
      <c r="FH494" s="104"/>
      <c r="FI494" s="104"/>
      <c r="FJ494" s="104"/>
      <c r="FK494" s="104"/>
      <c r="FL494" s="104"/>
      <c r="FM494" s="104"/>
      <c r="FN494" s="104"/>
      <c r="FO494" s="104"/>
      <c r="FP494" s="104"/>
      <c r="FQ494" s="104"/>
      <c r="FR494" s="104"/>
      <c r="FS494" s="104"/>
      <c r="FT494" s="104"/>
      <c r="FU494" s="104"/>
      <c r="FV494" s="104"/>
      <c r="FW494" s="104"/>
      <c r="FX494" s="104"/>
      <c r="FY494" s="104"/>
      <c r="FZ494" s="104"/>
      <c r="GA494" s="104"/>
      <c r="GB494" s="104"/>
      <c r="GC494" s="104"/>
      <c r="GD494" s="104"/>
      <c r="GE494" s="104"/>
      <c r="GF494" s="104"/>
      <c r="GG494" s="104"/>
      <c r="GH494" s="104"/>
      <c r="GI494" s="104"/>
      <c r="GJ494" s="104"/>
      <c r="GK494" s="104"/>
      <c r="GL494" s="104"/>
      <c r="GM494" s="104"/>
      <c r="GN494" s="104"/>
      <c r="GO494" s="104"/>
      <c r="GP494" s="104"/>
      <c r="GQ494" s="104"/>
      <c r="GR494" s="104"/>
      <c r="GS494" s="104"/>
      <c r="GT494" s="104"/>
      <c r="GU494" s="104"/>
      <c r="GV494" s="104"/>
      <c r="GW494" s="104"/>
      <c r="GX494" s="104"/>
      <c r="GY494" s="104"/>
      <c r="GZ494" s="104"/>
      <c r="HA494" s="104"/>
      <c r="HB494" s="104"/>
      <c r="HC494" s="104"/>
      <c r="HD494" s="104"/>
      <c r="HE494" s="104"/>
      <c r="HF494" s="104"/>
      <c r="HG494" s="104"/>
      <c r="HH494" s="104"/>
      <c r="HI494" s="104"/>
      <c r="HJ494" s="104"/>
      <c r="HK494" s="104"/>
      <c r="HL494" s="104"/>
      <c r="HM494" s="104"/>
      <c r="HN494" s="104"/>
      <c r="HO494" s="104"/>
      <c r="HP494" s="104"/>
      <c r="HQ494" s="104"/>
      <c r="HR494" s="104"/>
      <c r="HS494" s="104"/>
      <c r="HT494" s="104"/>
      <c r="HU494" s="104"/>
      <c r="HV494" s="104"/>
      <c r="HW494" s="104"/>
      <c r="HX494" s="104"/>
      <c r="HY494" s="104"/>
      <c r="HZ494" s="104"/>
      <c r="IA494" s="104"/>
      <c r="IB494" s="104"/>
      <c r="IC494" s="104"/>
      <c r="ID494" s="104"/>
      <c r="IE494" s="104"/>
      <c r="IF494" s="104"/>
      <c r="IG494" s="104"/>
      <c r="IH494" s="104"/>
      <c r="II494" s="104"/>
      <c r="IJ494" s="104"/>
      <c r="IK494" s="104"/>
      <c r="IL494" s="104"/>
      <c r="IM494" s="104"/>
      <c r="IN494" s="104"/>
      <c r="IO494" s="104"/>
      <c r="IP494" s="104"/>
      <c r="IQ494" s="104"/>
      <c r="IR494" s="104"/>
      <c r="IS494" s="104"/>
      <c r="IT494" s="104"/>
      <c r="IU494" s="104"/>
      <c r="IV494" s="104"/>
      <c r="IW494" s="104"/>
      <c r="IX494" s="104"/>
      <c r="IY494" s="104"/>
      <c r="IZ494" s="104"/>
      <c r="JA494" s="104"/>
      <c r="JB494" s="104"/>
      <c r="JC494" s="104"/>
      <c r="JD494" s="104"/>
      <c r="JE494" s="104"/>
      <c r="JF494" s="104"/>
      <c r="JG494" s="104"/>
      <c r="JH494" s="104"/>
      <c r="JI494" s="104"/>
      <c r="JJ494" s="104"/>
      <c r="JK494" s="104"/>
      <c r="JL494" s="104"/>
      <c r="JM494" s="104"/>
      <c r="JN494" s="104"/>
      <c r="JO494" s="104"/>
      <c r="JP494" s="104"/>
      <c r="JQ494" s="104"/>
      <c r="JR494" s="104"/>
      <c r="JS494" s="104"/>
      <c r="JT494" s="104"/>
      <c r="JU494" s="104"/>
      <c r="JV494" s="104"/>
      <c r="JW494" s="104"/>
      <c r="JX494" s="104"/>
      <c r="JY494" s="104"/>
      <c r="JZ494" s="104"/>
      <c r="KA494" s="104"/>
      <c r="KB494" s="104"/>
      <c r="KC494" s="104"/>
      <c r="KD494" s="104"/>
      <c r="KE494" s="104"/>
      <c r="KF494" s="104"/>
      <c r="KG494" s="104"/>
      <c r="KH494" s="104"/>
      <c r="KI494" s="104"/>
      <c r="KJ494" s="104"/>
      <c r="KK494" s="104"/>
      <c r="KL494" s="104"/>
      <c r="KM494" s="104"/>
      <c r="KN494" s="104"/>
      <c r="KO494" s="104"/>
      <c r="KP494" s="104"/>
      <c r="KQ494" s="104"/>
      <c r="KR494" s="104"/>
      <c r="KS494" s="104"/>
      <c r="KT494" s="104"/>
      <c r="KU494" s="104"/>
      <c r="KV494" s="104"/>
      <c r="KW494" s="104"/>
      <c r="KX494" s="104"/>
      <c r="KY494" s="104"/>
      <c r="KZ494" s="104"/>
      <c r="LA494" s="104"/>
      <c r="LB494" s="104"/>
      <c r="LC494" s="104"/>
      <c r="LD494" s="104"/>
      <c r="LE494" s="104"/>
      <c r="LF494" s="104"/>
      <c r="LG494" s="104"/>
      <c r="LH494" s="104"/>
      <c r="LI494" s="104"/>
      <c r="LJ494" s="104"/>
      <c r="LK494" s="104"/>
      <c r="LL494" s="104"/>
      <c r="LM494" s="104"/>
      <c r="LN494" s="104"/>
      <c r="LO494" s="104"/>
      <c r="LP494" s="104"/>
      <c r="LQ494" s="104"/>
      <c r="LR494" s="104"/>
      <c r="LS494" s="104"/>
      <c r="LT494" s="104"/>
      <c r="LU494" s="104"/>
      <c r="LV494" s="104"/>
      <c r="LW494" s="104"/>
      <c r="LX494" s="104"/>
      <c r="LY494" s="104"/>
      <c r="LZ494" s="104"/>
      <c r="MA494" s="104"/>
      <c r="MB494" s="104"/>
      <c r="MC494" s="104"/>
      <c r="MD494" s="104"/>
      <c r="ME494" s="104"/>
      <c r="MF494" s="104"/>
      <c r="MG494" s="104"/>
      <c r="MH494" s="104"/>
      <c r="MI494" s="104"/>
      <c r="MJ494" s="104"/>
      <c r="MK494" s="104"/>
      <c r="ML494" s="104"/>
      <c r="MM494" s="104"/>
      <c r="MN494" s="104"/>
      <c r="MO494" s="104"/>
      <c r="MP494" s="104"/>
      <c r="MQ494" s="104"/>
      <c r="MR494" s="104"/>
      <c r="MS494" s="104"/>
      <c r="MT494" s="104"/>
      <c r="MU494" s="104"/>
      <c r="MV494" s="104"/>
      <c r="MW494" s="104"/>
      <c r="MX494" s="104"/>
      <c r="MY494" s="104"/>
      <c r="MZ494" s="104"/>
      <c r="NA494" s="104"/>
      <c r="NB494" s="104"/>
      <c r="NC494" s="104"/>
      <c r="ND494" s="104"/>
      <c r="NE494" s="104"/>
      <c r="NF494" s="104"/>
      <c r="NG494" s="104"/>
      <c r="NH494" s="104"/>
      <c r="NI494" s="104"/>
      <c r="NJ494" s="104"/>
      <c r="NK494" s="104"/>
      <c r="NL494" s="104"/>
      <c r="NM494" s="104"/>
      <c r="NN494" s="104"/>
      <c r="NO494" s="104"/>
      <c r="NP494" s="104"/>
      <c r="NQ494" s="104"/>
      <c r="NR494" s="104"/>
      <c r="NS494" s="104"/>
      <c r="NT494" s="104"/>
      <c r="NU494" s="104"/>
    </row>
    <row r="495" spans="1:385" s="172" customFormat="1" ht="15.65" customHeight="1" outlineLevel="1">
      <c r="A495" s="375"/>
      <c r="B495" s="173"/>
      <c r="C495" s="188" t="s">
        <v>940</v>
      </c>
      <c r="D495" s="189" t="s">
        <v>800</v>
      </c>
      <c r="E495" s="189">
        <v>11060000231</v>
      </c>
      <c r="F495" s="189" t="s">
        <v>300</v>
      </c>
      <c r="G495" s="179"/>
      <c r="H495" s="173"/>
      <c r="I495" s="190"/>
      <c r="J495" s="190"/>
      <c r="K495" s="187" t="s">
        <v>57</v>
      </c>
      <c r="L495" s="187">
        <v>1</v>
      </c>
      <c r="M495" s="260"/>
      <c r="N495" s="260"/>
      <c r="O495" s="260"/>
      <c r="P495" s="260"/>
      <c r="Q495" s="175"/>
      <c r="R495" s="175"/>
      <c r="S495" s="121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104"/>
      <c r="AH495" s="104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  <c r="BH495" s="104"/>
      <c r="BI495" s="104"/>
      <c r="BJ495" s="104"/>
      <c r="BK495" s="104"/>
      <c r="BL495" s="104"/>
      <c r="BM495" s="104"/>
      <c r="BN495" s="104"/>
      <c r="BO495" s="104"/>
      <c r="BP495" s="104"/>
      <c r="BQ495" s="104"/>
      <c r="BR495" s="104"/>
      <c r="BS495" s="104"/>
      <c r="BT495" s="104"/>
      <c r="BU495" s="104"/>
      <c r="BV495" s="104"/>
      <c r="BW495" s="104"/>
      <c r="BX495" s="104"/>
      <c r="BY495" s="104"/>
      <c r="BZ495" s="104"/>
      <c r="CA495" s="104"/>
      <c r="CB495" s="104"/>
      <c r="CC495" s="104"/>
      <c r="CD495" s="104"/>
      <c r="CE495" s="104"/>
      <c r="CF495" s="104"/>
      <c r="CG495" s="104"/>
      <c r="CH495" s="104"/>
      <c r="CI495" s="104"/>
      <c r="CJ495" s="104"/>
      <c r="CK495" s="104"/>
      <c r="CL495" s="104"/>
      <c r="CM495" s="104"/>
      <c r="CN495" s="104"/>
      <c r="CO495" s="104"/>
      <c r="CP495" s="104"/>
      <c r="CQ495" s="104"/>
      <c r="CR495" s="104"/>
      <c r="CS495" s="104"/>
      <c r="CT495" s="104"/>
      <c r="CU495" s="104"/>
      <c r="CV495" s="104"/>
      <c r="CW495" s="104"/>
      <c r="CX495" s="104"/>
      <c r="CY495" s="104"/>
      <c r="CZ495" s="104"/>
      <c r="DA495" s="104"/>
      <c r="DB495" s="104"/>
      <c r="DC495" s="104"/>
      <c r="DD495" s="104"/>
      <c r="DE495" s="104"/>
      <c r="DF495" s="104"/>
      <c r="DG495" s="104"/>
      <c r="DH495" s="104"/>
      <c r="DI495" s="104"/>
      <c r="DJ495" s="104"/>
      <c r="DK495" s="104"/>
      <c r="DL495" s="104"/>
      <c r="DM495" s="104"/>
      <c r="DN495" s="104"/>
      <c r="DO495" s="104"/>
      <c r="DP495" s="104"/>
      <c r="DQ495" s="104"/>
      <c r="DR495" s="104"/>
      <c r="DS495" s="104"/>
      <c r="DT495" s="104"/>
      <c r="DU495" s="104"/>
      <c r="DV495" s="104"/>
      <c r="DW495" s="104"/>
      <c r="DX495" s="104"/>
      <c r="DY495" s="104"/>
      <c r="DZ495" s="104"/>
      <c r="EA495" s="104"/>
      <c r="EB495" s="104"/>
      <c r="EC495" s="104"/>
      <c r="ED495" s="104"/>
      <c r="EE495" s="104"/>
      <c r="EF495" s="104"/>
      <c r="EG495" s="104"/>
      <c r="EH495" s="104"/>
      <c r="EI495" s="104"/>
      <c r="EJ495" s="104"/>
      <c r="EK495" s="104"/>
      <c r="EL495" s="104"/>
      <c r="EM495" s="104"/>
      <c r="EN495" s="104"/>
      <c r="EO495" s="104"/>
      <c r="EP495" s="104"/>
      <c r="EQ495" s="104"/>
      <c r="ER495" s="104"/>
      <c r="ES495" s="104"/>
      <c r="ET495" s="104"/>
      <c r="EU495" s="104"/>
      <c r="EV495" s="104"/>
      <c r="EW495" s="104"/>
      <c r="EX495" s="104"/>
      <c r="EY495" s="104"/>
      <c r="EZ495" s="104"/>
      <c r="FA495" s="104"/>
      <c r="FB495" s="104"/>
      <c r="FC495" s="104"/>
      <c r="FD495" s="104"/>
      <c r="FE495" s="104"/>
      <c r="FF495" s="104"/>
      <c r="FG495" s="104"/>
      <c r="FH495" s="104"/>
      <c r="FI495" s="104"/>
      <c r="FJ495" s="104"/>
      <c r="FK495" s="104"/>
      <c r="FL495" s="104"/>
      <c r="FM495" s="104"/>
      <c r="FN495" s="104"/>
      <c r="FO495" s="104"/>
      <c r="FP495" s="104"/>
      <c r="FQ495" s="104"/>
      <c r="FR495" s="104"/>
      <c r="FS495" s="104"/>
      <c r="FT495" s="104"/>
      <c r="FU495" s="104"/>
      <c r="FV495" s="104"/>
      <c r="FW495" s="104"/>
      <c r="FX495" s="104"/>
      <c r="FY495" s="104"/>
      <c r="FZ495" s="104"/>
      <c r="GA495" s="104"/>
      <c r="GB495" s="104"/>
      <c r="GC495" s="104"/>
      <c r="GD495" s="104"/>
      <c r="GE495" s="104"/>
      <c r="GF495" s="104"/>
      <c r="GG495" s="104"/>
      <c r="GH495" s="104"/>
      <c r="GI495" s="104"/>
      <c r="GJ495" s="104"/>
      <c r="GK495" s="104"/>
      <c r="GL495" s="104"/>
      <c r="GM495" s="104"/>
      <c r="GN495" s="104"/>
      <c r="GO495" s="104"/>
      <c r="GP495" s="104"/>
      <c r="GQ495" s="104"/>
      <c r="GR495" s="104"/>
      <c r="GS495" s="104"/>
      <c r="GT495" s="104"/>
      <c r="GU495" s="104"/>
      <c r="GV495" s="104"/>
      <c r="GW495" s="104"/>
      <c r="GX495" s="104"/>
      <c r="GY495" s="104"/>
      <c r="GZ495" s="104"/>
      <c r="HA495" s="104"/>
      <c r="HB495" s="104"/>
      <c r="HC495" s="104"/>
      <c r="HD495" s="104"/>
      <c r="HE495" s="104"/>
      <c r="HF495" s="104"/>
      <c r="HG495" s="104"/>
      <c r="HH495" s="104"/>
      <c r="HI495" s="104"/>
      <c r="HJ495" s="104"/>
      <c r="HK495" s="104"/>
      <c r="HL495" s="104"/>
      <c r="HM495" s="104"/>
      <c r="HN495" s="104"/>
      <c r="HO495" s="104"/>
      <c r="HP495" s="104"/>
      <c r="HQ495" s="104"/>
      <c r="HR495" s="104"/>
      <c r="HS495" s="104"/>
      <c r="HT495" s="104"/>
      <c r="HU495" s="104"/>
      <c r="HV495" s="104"/>
      <c r="HW495" s="104"/>
      <c r="HX495" s="104"/>
      <c r="HY495" s="104"/>
      <c r="HZ495" s="104"/>
      <c r="IA495" s="104"/>
      <c r="IB495" s="104"/>
      <c r="IC495" s="104"/>
      <c r="ID495" s="104"/>
      <c r="IE495" s="104"/>
      <c r="IF495" s="104"/>
      <c r="IG495" s="104"/>
      <c r="IH495" s="104"/>
      <c r="II495" s="104"/>
      <c r="IJ495" s="104"/>
      <c r="IK495" s="104"/>
      <c r="IL495" s="104"/>
      <c r="IM495" s="104"/>
      <c r="IN495" s="104"/>
      <c r="IO495" s="104"/>
      <c r="IP495" s="104"/>
      <c r="IQ495" s="104"/>
      <c r="IR495" s="104"/>
      <c r="IS495" s="104"/>
      <c r="IT495" s="104"/>
      <c r="IU495" s="104"/>
      <c r="IV495" s="104"/>
      <c r="IW495" s="104"/>
      <c r="IX495" s="104"/>
      <c r="IY495" s="104"/>
      <c r="IZ495" s="104"/>
      <c r="JA495" s="104"/>
      <c r="JB495" s="104"/>
      <c r="JC495" s="104"/>
      <c r="JD495" s="104"/>
      <c r="JE495" s="104"/>
      <c r="JF495" s="104"/>
      <c r="JG495" s="104"/>
      <c r="JH495" s="104"/>
      <c r="JI495" s="104"/>
      <c r="JJ495" s="104"/>
      <c r="JK495" s="104"/>
      <c r="JL495" s="104"/>
      <c r="JM495" s="104"/>
      <c r="JN495" s="104"/>
      <c r="JO495" s="104"/>
      <c r="JP495" s="104"/>
      <c r="JQ495" s="104"/>
      <c r="JR495" s="104"/>
      <c r="JS495" s="104"/>
      <c r="JT495" s="104"/>
      <c r="JU495" s="104"/>
      <c r="JV495" s="104"/>
      <c r="JW495" s="104"/>
      <c r="JX495" s="104"/>
      <c r="JY495" s="104"/>
      <c r="JZ495" s="104"/>
      <c r="KA495" s="104"/>
      <c r="KB495" s="104"/>
      <c r="KC495" s="104"/>
      <c r="KD495" s="104"/>
      <c r="KE495" s="104"/>
      <c r="KF495" s="104"/>
      <c r="KG495" s="104"/>
      <c r="KH495" s="104"/>
      <c r="KI495" s="104"/>
      <c r="KJ495" s="104"/>
      <c r="KK495" s="104"/>
      <c r="KL495" s="104"/>
      <c r="KM495" s="104"/>
      <c r="KN495" s="104"/>
      <c r="KO495" s="104"/>
      <c r="KP495" s="104"/>
      <c r="KQ495" s="104"/>
      <c r="KR495" s="104"/>
      <c r="KS495" s="104"/>
      <c r="KT495" s="104"/>
      <c r="KU495" s="104"/>
      <c r="KV495" s="104"/>
      <c r="KW495" s="104"/>
      <c r="KX495" s="104"/>
      <c r="KY495" s="104"/>
      <c r="KZ495" s="104"/>
      <c r="LA495" s="104"/>
      <c r="LB495" s="104"/>
      <c r="LC495" s="104"/>
      <c r="LD495" s="104"/>
      <c r="LE495" s="104"/>
      <c r="LF495" s="104"/>
      <c r="LG495" s="104"/>
      <c r="LH495" s="104"/>
      <c r="LI495" s="104"/>
      <c r="LJ495" s="104"/>
      <c r="LK495" s="104"/>
      <c r="LL495" s="104"/>
      <c r="LM495" s="104"/>
      <c r="LN495" s="104"/>
      <c r="LO495" s="104"/>
      <c r="LP495" s="104"/>
      <c r="LQ495" s="104"/>
      <c r="LR495" s="104"/>
      <c r="LS495" s="104"/>
      <c r="LT495" s="104"/>
      <c r="LU495" s="104"/>
      <c r="LV495" s="104"/>
      <c r="LW495" s="104"/>
      <c r="LX495" s="104"/>
      <c r="LY495" s="104"/>
      <c r="LZ495" s="104"/>
      <c r="MA495" s="104"/>
      <c r="MB495" s="104"/>
      <c r="MC495" s="104"/>
      <c r="MD495" s="104"/>
      <c r="ME495" s="104"/>
      <c r="MF495" s="104"/>
      <c r="MG495" s="104"/>
      <c r="MH495" s="104"/>
      <c r="MI495" s="104"/>
      <c r="MJ495" s="104"/>
      <c r="MK495" s="104"/>
      <c r="ML495" s="104"/>
      <c r="MM495" s="104"/>
      <c r="MN495" s="104"/>
      <c r="MO495" s="104"/>
      <c r="MP495" s="104"/>
      <c r="MQ495" s="104"/>
      <c r="MR495" s="104"/>
      <c r="MS495" s="104"/>
      <c r="MT495" s="104"/>
      <c r="MU495" s="104"/>
      <c r="MV495" s="104"/>
      <c r="MW495" s="104"/>
      <c r="MX495" s="104"/>
      <c r="MY495" s="104"/>
      <c r="MZ495" s="104"/>
      <c r="NA495" s="104"/>
      <c r="NB495" s="104"/>
      <c r="NC495" s="104"/>
      <c r="ND495" s="104"/>
      <c r="NE495" s="104"/>
      <c r="NF495" s="104"/>
      <c r="NG495" s="104"/>
      <c r="NH495" s="104"/>
      <c r="NI495" s="104"/>
      <c r="NJ495" s="104"/>
      <c r="NK495" s="104"/>
      <c r="NL495" s="104"/>
      <c r="NM495" s="104"/>
      <c r="NN495" s="104"/>
      <c r="NO495" s="104"/>
      <c r="NP495" s="104"/>
      <c r="NQ495" s="104"/>
      <c r="NR495" s="104"/>
      <c r="NS495" s="104"/>
      <c r="NT495" s="104"/>
      <c r="NU495" s="104"/>
    </row>
    <row r="496" spans="1:385" s="172" customFormat="1" ht="15.65" customHeight="1" outlineLevel="1">
      <c r="A496" s="375"/>
      <c r="B496" s="173"/>
      <c r="C496" s="188" t="s">
        <v>941</v>
      </c>
      <c r="D496" s="189" t="s">
        <v>800</v>
      </c>
      <c r="E496" s="189" t="s">
        <v>947</v>
      </c>
      <c r="F496" s="189" t="s">
        <v>821</v>
      </c>
      <c r="G496" s="179"/>
      <c r="H496" s="173"/>
      <c r="I496" s="190"/>
      <c r="J496" s="190"/>
      <c r="K496" s="187" t="s">
        <v>57</v>
      </c>
      <c r="L496" s="187">
        <v>2</v>
      </c>
      <c r="M496" s="260"/>
      <c r="N496" s="260"/>
      <c r="O496" s="260"/>
      <c r="P496" s="260"/>
      <c r="Q496" s="175"/>
      <c r="R496" s="175"/>
      <c r="S496" s="121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  <c r="AH496" s="104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  <c r="BI496" s="104"/>
      <c r="BJ496" s="104"/>
      <c r="BK496" s="104"/>
      <c r="BL496" s="104"/>
      <c r="BM496" s="104"/>
      <c r="BN496" s="104"/>
      <c r="BO496" s="104"/>
      <c r="BP496" s="104"/>
      <c r="BQ496" s="104"/>
      <c r="BR496" s="104"/>
      <c r="BS496" s="104"/>
      <c r="BT496" s="104"/>
      <c r="BU496" s="104"/>
      <c r="BV496" s="104"/>
      <c r="BW496" s="104"/>
      <c r="BX496" s="104"/>
      <c r="BY496" s="104"/>
      <c r="BZ496" s="104"/>
      <c r="CA496" s="104"/>
      <c r="CB496" s="104"/>
      <c r="CC496" s="104"/>
      <c r="CD496" s="104"/>
      <c r="CE496" s="104"/>
      <c r="CF496" s="104"/>
      <c r="CG496" s="104"/>
      <c r="CH496" s="104"/>
      <c r="CI496" s="104"/>
      <c r="CJ496" s="104"/>
      <c r="CK496" s="104"/>
      <c r="CL496" s="104"/>
      <c r="CM496" s="104"/>
      <c r="CN496" s="104"/>
      <c r="CO496" s="104"/>
      <c r="CP496" s="104"/>
      <c r="CQ496" s="104"/>
      <c r="CR496" s="104"/>
      <c r="CS496" s="104"/>
      <c r="CT496" s="104"/>
      <c r="CU496" s="104"/>
      <c r="CV496" s="104"/>
      <c r="CW496" s="104"/>
      <c r="CX496" s="104"/>
      <c r="CY496" s="104"/>
      <c r="CZ496" s="104"/>
      <c r="DA496" s="104"/>
      <c r="DB496" s="104"/>
      <c r="DC496" s="104"/>
      <c r="DD496" s="104"/>
      <c r="DE496" s="104"/>
      <c r="DF496" s="104"/>
      <c r="DG496" s="104"/>
      <c r="DH496" s="104"/>
      <c r="DI496" s="104"/>
      <c r="DJ496" s="104"/>
      <c r="DK496" s="104"/>
      <c r="DL496" s="104"/>
      <c r="DM496" s="104"/>
      <c r="DN496" s="104"/>
      <c r="DO496" s="104"/>
      <c r="DP496" s="104"/>
      <c r="DQ496" s="104"/>
      <c r="DR496" s="104"/>
      <c r="DS496" s="104"/>
      <c r="DT496" s="104"/>
      <c r="DU496" s="104"/>
      <c r="DV496" s="104"/>
      <c r="DW496" s="104"/>
      <c r="DX496" s="104"/>
      <c r="DY496" s="104"/>
      <c r="DZ496" s="104"/>
      <c r="EA496" s="104"/>
      <c r="EB496" s="104"/>
      <c r="EC496" s="104"/>
      <c r="ED496" s="104"/>
      <c r="EE496" s="104"/>
      <c r="EF496" s="104"/>
      <c r="EG496" s="104"/>
      <c r="EH496" s="104"/>
      <c r="EI496" s="104"/>
      <c r="EJ496" s="104"/>
      <c r="EK496" s="104"/>
      <c r="EL496" s="104"/>
      <c r="EM496" s="104"/>
      <c r="EN496" s="104"/>
      <c r="EO496" s="104"/>
      <c r="EP496" s="104"/>
      <c r="EQ496" s="104"/>
      <c r="ER496" s="104"/>
      <c r="ES496" s="104"/>
      <c r="ET496" s="104"/>
      <c r="EU496" s="104"/>
      <c r="EV496" s="104"/>
      <c r="EW496" s="104"/>
      <c r="EX496" s="104"/>
      <c r="EY496" s="104"/>
      <c r="EZ496" s="104"/>
      <c r="FA496" s="104"/>
      <c r="FB496" s="104"/>
      <c r="FC496" s="104"/>
      <c r="FD496" s="104"/>
      <c r="FE496" s="104"/>
      <c r="FF496" s="104"/>
      <c r="FG496" s="104"/>
      <c r="FH496" s="104"/>
      <c r="FI496" s="104"/>
      <c r="FJ496" s="104"/>
      <c r="FK496" s="104"/>
      <c r="FL496" s="104"/>
      <c r="FM496" s="104"/>
      <c r="FN496" s="104"/>
      <c r="FO496" s="104"/>
      <c r="FP496" s="104"/>
      <c r="FQ496" s="104"/>
      <c r="FR496" s="104"/>
      <c r="FS496" s="104"/>
      <c r="FT496" s="104"/>
      <c r="FU496" s="104"/>
      <c r="FV496" s="104"/>
      <c r="FW496" s="104"/>
      <c r="FX496" s="104"/>
      <c r="FY496" s="104"/>
      <c r="FZ496" s="104"/>
      <c r="GA496" s="104"/>
      <c r="GB496" s="104"/>
      <c r="GC496" s="104"/>
      <c r="GD496" s="104"/>
      <c r="GE496" s="104"/>
      <c r="GF496" s="104"/>
      <c r="GG496" s="104"/>
      <c r="GH496" s="104"/>
      <c r="GI496" s="104"/>
      <c r="GJ496" s="104"/>
      <c r="GK496" s="104"/>
      <c r="GL496" s="104"/>
      <c r="GM496" s="104"/>
      <c r="GN496" s="104"/>
      <c r="GO496" s="104"/>
      <c r="GP496" s="104"/>
      <c r="GQ496" s="104"/>
      <c r="GR496" s="104"/>
      <c r="GS496" s="104"/>
      <c r="GT496" s="104"/>
      <c r="GU496" s="104"/>
      <c r="GV496" s="104"/>
      <c r="GW496" s="104"/>
      <c r="GX496" s="104"/>
      <c r="GY496" s="104"/>
      <c r="GZ496" s="104"/>
      <c r="HA496" s="104"/>
      <c r="HB496" s="104"/>
      <c r="HC496" s="104"/>
      <c r="HD496" s="104"/>
      <c r="HE496" s="104"/>
      <c r="HF496" s="104"/>
      <c r="HG496" s="104"/>
      <c r="HH496" s="104"/>
      <c r="HI496" s="104"/>
      <c r="HJ496" s="104"/>
      <c r="HK496" s="104"/>
      <c r="HL496" s="104"/>
      <c r="HM496" s="104"/>
      <c r="HN496" s="104"/>
      <c r="HO496" s="104"/>
      <c r="HP496" s="104"/>
      <c r="HQ496" s="104"/>
      <c r="HR496" s="104"/>
      <c r="HS496" s="104"/>
      <c r="HT496" s="104"/>
      <c r="HU496" s="104"/>
      <c r="HV496" s="104"/>
      <c r="HW496" s="104"/>
      <c r="HX496" s="104"/>
      <c r="HY496" s="104"/>
      <c r="HZ496" s="104"/>
      <c r="IA496" s="104"/>
      <c r="IB496" s="104"/>
      <c r="IC496" s="104"/>
      <c r="ID496" s="104"/>
      <c r="IE496" s="104"/>
      <c r="IF496" s="104"/>
      <c r="IG496" s="104"/>
      <c r="IH496" s="104"/>
      <c r="II496" s="104"/>
      <c r="IJ496" s="104"/>
      <c r="IK496" s="104"/>
      <c r="IL496" s="104"/>
      <c r="IM496" s="104"/>
      <c r="IN496" s="104"/>
      <c r="IO496" s="104"/>
      <c r="IP496" s="104"/>
      <c r="IQ496" s="104"/>
      <c r="IR496" s="104"/>
      <c r="IS496" s="104"/>
      <c r="IT496" s="104"/>
      <c r="IU496" s="104"/>
      <c r="IV496" s="104"/>
      <c r="IW496" s="104"/>
      <c r="IX496" s="104"/>
      <c r="IY496" s="104"/>
      <c r="IZ496" s="104"/>
      <c r="JA496" s="104"/>
      <c r="JB496" s="104"/>
      <c r="JC496" s="104"/>
      <c r="JD496" s="104"/>
      <c r="JE496" s="104"/>
      <c r="JF496" s="104"/>
      <c r="JG496" s="104"/>
      <c r="JH496" s="104"/>
      <c r="JI496" s="104"/>
      <c r="JJ496" s="104"/>
      <c r="JK496" s="104"/>
      <c r="JL496" s="104"/>
      <c r="JM496" s="104"/>
      <c r="JN496" s="104"/>
      <c r="JO496" s="104"/>
      <c r="JP496" s="104"/>
      <c r="JQ496" s="104"/>
      <c r="JR496" s="104"/>
      <c r="JS496" s="104"/>
      <c r="JT496" s="104"/>
      <c r="JU496" s="104"/>
      <c r="JV496" s="104"/>
      <c r="JW496" s="104"/>
      <c r="JX496" s="104"/>
      <c r="JY496" s="104"/>
      <c r="JZ496" s="104"/>
      <c r="KA496" s="104"/>
      <c r="KB496" s="104"/>
      <c r="KC496" s="104"/>
      <c r="KD496" s="104"/>
      <c r="KE496" s="104"/>
      <c r="KF496" s="104"/>
      <c r="KG496" s="104"/>
      <c r="KH496" s="104"/>
      <c r="KI496" s="104"/>
      <c r="KJ496" s="104"/>
      <c r="KK496" s="104"/>
      <c r="KL496" s="104"/>
      <c r="KM496" s="104"/>
      <c r="KN496" s="104"/>
      <c r="KO496" s="104"/>
      <c r="KP496" s="104"/>
      <c r="KQ496" s="104"/>
      <c r="KR496" s="104"/>
      <c r="KS496" s="104"/>
      <c r="KT496" s="104"/>
      <c r="KU496" s="104"/>
      <c r="KV496" s="104"/>
      <c r="KW496" s="104"/>
      <c r="KX496" s="104"/>
      <c r="KY496" s="104"/>
      <c r="KZ496" s="104"/>
      <c r="LA496" s="104"/>
      <c r="LB496" s="104"/>
      <c r="LC496" s="104"/>
      <c r="LD496" s="104"/>
      <c r="LE496" s="104"/>
      <c r="LF496" s="104"/>
      <c r="LG496" s="104"/>
      <c r="LH496" s="104"/>
      <c r="LI496" s="104"/>
      <c r="LJ496" s="104"/>
      <c r="LK496" s="104"/>
      <c r="LL496" s="104"/>
      <c r="LM496" s="104"/>
      <c r="LN496" s="104"/>
      <c r="LO496" s="104"/>
      <c r="LP496" s="104"/>
      <c r="LQ496" s="104"/>
      <c r="LR496" s="104"/>
      <c r="LS496" s="104"/>
      <c r="LT496" s="104"/>
      <c r="LU496" s="104"/>
      <c r="LV496" s="104"/>
      <c r="LW496" s="104"/>
      <c r="LX496" s="104"/>
      <c r="LY496" s="104"/>
      <c r="LZ496" s="104"/>
      <c r="MA496" s="104"/>
      <c r="MB496" s="104"/>
      <c r="MC496" s="104"/>
      <c r="MD496" s="104"/>
      <c r="ME496" s="104"/>
      <c r="MF496" s="104"/>
      <c r="MG496" s="104"/>
      <c r="MH496" s="104"/>
      <c r="MI496" s="104"/>
      <c r="MJ496" s="104"/>
      <c r="MK496" s="104"/>
      <c r="ML496" s="104"/>
      <c r="MM496" s="104"/>
      <c r="MN496" s="104"/>
      <c r="MO496" s="104"/>
      <c r="MP496" s="104"/>
      <c r="MQ496" s="104"/>
      <c r="MR496" s="104"/>
      <c r="MS496" s="104"/>
      <c r="MT496" s="104"/>
      <c r="MU496" s="104"/>
      <c r="MV496" s="104"/>
      <c r="MW496" s="104"/>
      <c r="MX496" s="104"/>
      <c r="MY496" s="104"/>
      <c r="MZ496" s="104"/>
      <c r="NA496" s="104"/>
      <c r="NB496" s="104"/>
      <c r="NC496" s="104"/>
      <c r="ND496" s="104"/>
      <c r="NE496" s="104"/>
      <c r="NF496" s="104"/>
      <c r="NG496" s="104"/>
      <c r="NH496" s="104"/>
      <c r="NI496" s="104"/>
      <c r="NJ496" s="104"/>
      <c r="NK496" s="104"/>
      <c r="NL496" s="104"/>
      <c r="NM496" s="104"/>
      <c r="NN496" s="104"/>
      <c r="NO496" s="104"/>
      <c r="NP496" s="104"/>
      <c r="NQ496" s="104"/>
      <c r="NR496" s="104"/>
      <c r="NS496" s="104"/>
      <c r="NT496" s="104"/>
      <c r="NU496" s="104"/>
    </row>
    <row r="497" spans="1:385" s="172" customFormat="1" ht="15.65" customHeight="1" outlineLevel="1">
      <c r="A497" s="375"/>
      <c r="B497" s="173"/>
      <c r="C497" s="188" t="s">
        <v>942</v>
      </c>
      <c r="D497" s="189" t="s">
        <v>800</v>
      </c>
      <c r="E497" s="189">
        <v>11040000035</v>
      </c>
      <c r="F497" s="189" t="s">
        <v>300</v>
      </c>
      <c r="G497" s="179"/>
      <c r="H497" s="173"/>
      <c r="I497" s="190"/>
      <c r="J497" s="190"/>
      <c r="K497" s="187" t="s">
        <v>57</v>
      </c>
      <c r="L497" s="187">
        <v>2</v>
      </c>
      <c r="M497" s="260"/>
      <c r="N497" s="260"/>
      <c r="O497" s="260"/>
      <c r="P497" s="260"/>
      <c r="Q497" s="175"/>
      <c r="R497" s="175"/>
      <c r="S497" s="121"/>
      <c r="T497" s="104"/>
      <c r="U497" s="104"/>
      <c r="V497" s="104"/>
      <c r="W497" s="104"/>
      <c r="X497" s="104"/>
      <c r="Y497" s="104"/>
      <c r="Z497" s="104"/>
      <c r="AA497" s="104"/>
      <c r="AB497" s="104"/>
      <c r="AC497" s="104"/>
      <c r="AD497" s="104"/>
      <c r="AE497" s="104"/>
      <c r="AF497" s="104"/>
      <c r="AG497" s="104"/>
      <c r="AH497" s="104"/>
      <c r="AI497" s="104"/>
      <c r="AJ497" s="104"/>
      <c r="AK497" s="104"/>
      <c r="AL497" s="104"/>
      <c r="AM497" s="104"/>
      <c r="AN497" s="104"/>
      <c r="AO497" s="104"/>
      <c r="AP497" s="104"/>
      <c r="AQ497" s="104"/>
      <c r="AR497" s="104"/>
      <c r="AS497" s="104"/>
      <c r="AT497" s="104"/>
      <c r="AU497" s="104"/>
      <c r="AV497" s="104"/>
      <c r="AW497" s="104"/>
      <c r="AX497" s="104"/>
      <c r="AY497" s="104"/>
      <c r="AZ497" s="104"/>
      <c r="BA497" s="104"/>
      <c r="BB497" s="104"/>
      <c r="BC497" s="104"/>
      <c r="BD497" s="104"/>
      <c r="BE497" s="104"/>
      <c r="BF497" s="104"/>
      <c r="BG497" s="104"/>
      <c r="BH497" s="104"/>
      <c r="BI497" s="104"/>
      <c r="BJ497" s="104"/>
      <c r="BK497" s="104"/>
      <c r="BL497" s="104"/>
      <c r="BM497" s="104"/>
      <c r="BN497" s="104"/>
      <c r="BO497" s="104"/>
      <c r="BP497" s="104"/>
      <c r="BQ497" s="104"/>
      <c r="BR497" s="104"/>
      <c r="BS497" s="104"/>
      <c r="BT497" s="104"/>
      <c r="BU497" s="104"/>
      <c r="BV497" s="104"/>
      <c r="BW497" s="104"/>
      <c r="BX497" s="104"/>
      <c r="BY497" s="104"/>
      <c r="BZ497" s="104"/>
      <c r="CA497" s="104"/>
      <c r="CB497" s="104"/>
      <c r="CC497" s="104"/>
      <c r="CD497" s="104"/>
      <c r="CE497" s="104"/>
      <c r="CF497" s="104"/>
      <c r="CG497" s="104"/>
      <c r="CH497" s="104"/>
      <c r="CI497" s="104"/>
      <c r="CJ497" s="104"/>
      <c r="CK497" s="104"/>
      <c r="CL497" s="104"/>
      <c r="CM497" s="104"/>
      <c r="CN497" s="104"/>
      <c r="CO497" s="104"/>
      <c r="CP497" s="104"/>
      <c r="CQ497" s="104"/>
      <c r="CR497" s="104"/>
      <c r="CS497" s="104"/>
      <c r="CT497" s="104"/>
      <c r="CU497" s="104"/>
      <c r="CV497" s="104"/>
      <c r="CW497" s="104"/>
      <c r="CX497" s="104"/>
      <c r="CY497" s="104"/>
      <c r="CZ497" s="104"/>
      <c r="DA497" s="104"/>
      <c r="DB497" s="104"/>
      <c r="DC497" s="104"/>
      <c r="DD497" s="104"/>
      <c r="DE497" s="104"/>
      <c r="DF497" s="104"/>
      <c r="DG497" s="104"/>
      <c r="DH497" s="104"/>
      <c r="DI497" s="104"/>
      <c r="DJ497" s="104"/>
      <c r="DK497" s="104"/>
      <c r="DL497" s="104"/>
      <c r="DM497" s="104"/>
      <c r="DN497" s="104"/>
      <c r="DO497" s="104"/>
      <c r="DP497" s="104"/>
      <c r="DQ497" s="104"/>
      <c r="DR497" s="104"/>
      <c r="DS497" s="104"/>
      <c r="DT497" s="104"/>
      <c r="DU497" s="104"/>
      <c r="DV497" s="104"/>
      <c r="DW497" s="104"/>
      <c r="DX497" s="104"/>
      <c r="DY497" s="104"/>
      <c r="DZ497" s="104"/>
      <c r="EA497" s="104"/>
      <c r="EB497" s="104"/>
      <c r="EC497" s="104"/>
      <c r="ED497" s="104"/>
      <c r="EE497" s="104"/>
      <c r="EF497" s="104"/>
      <c r="EG497" s="104"/>
      <c r="EH497" s="104"/>
      <c r="EI497" s="104"/>
      <c r="EJ497" s="104"/>
      <c r="EK497" s="104"/>
      <c r="EL497" s="104"/>
      <c r="EM497" s="104"/>
      <c r="EN497" s="104"/>
      <c r="EO497" s="104"/>
      <c r="EP497" s="104"/>
      <c r="EQ497" s="104"/>
      <c r="ER497" s="104"/>
      <c r="ES497" s="104"/>
      <c r="ET497" s="104"/>
      <c r="EU497" s="104"/>
      <c r="EV497" s="104"/>
      <c r="EW497" s="104"/>
      <c r="EX497" s="104"/>
      <c r="EY497" s="104"/>
      <c r="EZ497" s="104"/>
      <c r="FA497" s="104"/>
      <c r="FB497" s="104"/>
      <c r="FC497" s="104"/>
      <c r="FD497" s="104"/>
      <c r="FE497" s="104"/>
      <c r="FF497" s="104"/>
      <c r="FG497" s="104"/>
      <c r="FH497" s="104"/>
      <c r="FI497" s="104"/>
      <c r="FJ497" s="104"/>
      <c r="FK497" s="104"/>
      <c r="FL497" s="104"/>
      <c r="FM497" s="104"/>
      <c r="FN497" s="104"/>
      <c r="FO497" s="104"/>
      <c r="FP497" s="104"/>
      <c r="FQ497" s="104"/>
      <c r="FR497" s="104"/>
      <c r="FS497" s="104"/>
      <c r="FT497" s="104"/>
      <c r="FU497" s="104"/>
      <c r="FV497" s="104"/>
      <c r="FW497" s="104"/>
      <c r="FX497" s="104"/>
      <c r="FY497" s="104"/>
      <c r="FZ497" s="104"/>
      <c r="GA497" s="104"/>
      <c r="GB497" s="104"/>
      <c r="GC497" s="104"/>
      <c r="GD497" s="104"/>
      <c r="GE497" s="104"/>
      <c r="GF497" s="104"/>
      <c r="GG497" s="104"/>
      <c r="GH497" s="104"/>
      <c r="GI497" s="104"/>
      <c r="GJ497" s="104"/>
      <c r="GK497" s="104"/>
      <c r="GL497" s="104"/>
      <c r="GM497" s="104"/>
      <c r="GN497" s="104"/>
      <c r="GO497" s="104"/>
      <c r="GP497" s="104"/>
      <c r="GQ497" s="104"/>
      <c r="GR497" s="104"/>
      <c r="GS497" s="104"/>
      <c r="GT497" s="104"/>
      <c r="GU497" s="104"/>
      <c r="GV497" s="104"/>
      <c r="GW497" s="104"/>
      <c r="GX497" s="104"/>
      <c r="GY497" s="104"/>
      <c r="GZ497" s="104"/>
      <c r="HA497" s="104"/>
      <c r="HB497" s="104"/>
      <c r="HC497" s="104"/>
      <c r="HD497" s="104"/>
      <c r="HE497" s="104"/>
      <c r="HF497" s="104"/>
      <c r="HG497" s="104"/>
      <c r="HH497" s="104"/>
      <c r="HI497" s="104"/>
      <c r="HJ497" s="104"/>
      <c r="HK497" s="104"/>
      <c r="HL497" s="104"/>
      <c r="HM497" s="104"/>
      <c r="HN497" s="104"/>
      <c r="HO497" s="104"/>
      <c r="HP497" s="104"/>
      <c r="HQ497" s="104"/>
      <c r="HR497" s="104"/>
      <c r="HS497" s="104"/>
      <c r="HT497" s="104"/>
      <c r="HU497" s="104"/>
      <c r="HV497" s="104"/>
      <c r="HW497" s="104"/>
      <c r="HX497" s="104"/>
      <c r="HY497" s="104"/>
      <c r="HZ497" s="104"/>
      <c r="IA497" s="104"/>
      <c r="IB497" s="104"/>
      <c r="IC497" s="104"/>
      <c r="ID497" s="104"/>
      <c r="IE497" s="104"/>
      <c r="IF497" s="104"/>
      <c r="IG497" s="104"/>
      <c r="IH497" s="104"/>
      <c r="II497" s="104"/>
      <c r="IJ497" s="104"/>
      <c r="IK497" s="104"/>
      <c r="IL497" s="104"/>
      <c r="IM497" s="104"/>
      <c r="IN497" s="104"/>
      <c r="IO497" s="104"/>
      <c r="IP497" s="104"/>
      <c r="IQ497" s="104"/>
      <c r="IR497" s="104"/>
      <c r="IS497" s="104"/>
      <c r="IT497" s="104"/>
      <c r="IU497" s="104"/>
      <c r="IV497" s="104"/>
      <c r="IW497" s="104"/>
      <c r="IX497" s="104"/>
      <c r="IY497" s="104"/>
      <c r="IZ497" s="104"/>
      <c r="JA497" s="104"/>
      <c r="JB497" s="104"/>
      <c r="JC497" s="104"/>
      <c r="JD497" s="104"/>
      <c r="JE497" s="104"/>
      <c r="JF497" s="104"/>
      <c r="JG497" s="104"/>
      <c r="JH497" s="104"/>
      <c r="JI497" s="104"/>
      <c r="JJ497" s="104"/>
      <c r="JK497" s="104"/>
      <c r="JL497" s="104"/>
      <c r="JM497" s="104"/>
      <c r="JN497" s="104"/>
      <c r="JO497" s="104"/>
      <c r="JP497" s="104"/>
      <c r="JQ497" s="104"/>
      <c r="JR497" s="104"/>
      <c r="JS497" s="104"/>
      <c r="JT497" s="104"/>
      <c r="JU497" s="104"/>
      <c r="JV497" s="104"/>
      <c r="JW497" s="104"/>
      <c r="JX497" s="104"/>
      <c r="JY497" s="104"/>
      <c r="JZ497" s="104"/>
      <c r="KA497" s="104"/>
      <c r="KB497" s="104"/>
      <c r="KC497" s="104"/>
      <c r="KD497" s="104"/>
      <c r="KE497" s="104"/>
      <c r="KF497" s="104"/>
      <c r="KG497" s="104"/>
      <c r="KH497" s="104"/>
      <c r="KI497" s="104"/>
      <c r="KJ497" s="104"/>
      <c r="KK497" s="104"/>
      <c r="KL497" s="104"/>
      <c r="KM497" s="104"/>
      <c r="KN497" s="104"/>
      <c r="KO497" s="104"/>
      <c r="KP497" s="104"/>
      <c r="KQ497" s="104"/>
      <c r="KR497" s="104"/>
      <c r="KS497" s="104"/>
      <c r="KT497" s="104"/>
      <c r="KU497" s="104"/>
      <c r="KV497" s="104"/>
      <c r="KW497" s="104"/>
      <c r="KX497" s="104"/>
      <c r="KY497" s="104"/>
      <c r="KZ497" s="104"/>
      <c r="LA497" s="104"/>
      <c r="LB497" s="104"/>
      <c r="LC497" s="104"/>
      <c r="LD497" s="104"/>
      <c r="LE497" s="104"/>
      <c r="LF497" s="104"/>
      <c r="LG497" s="104"/>
      <c r="LH497" s="104"/>
      <c r="LI497" s="104"/>
      <c r="LJ497" s="104"/>
      <c r="LK497" s="104"/>
      <c r="LL497" s="104"/>
      <c r="LM497" s="104"/>
      <c r="LN497" s="104"/>
      <c r="LO497" s="104"/>
      <c r="LP497" s="104"/>
      <c r="LQ497" s="104"/>
      <c r="LR497" s="104"/>
      <c r="LS497" s="104"/>
      <c r="LT497" s="104"/>
      <c r="LU497" s="104"/>
      <c r="LV497" s="104"/>
      <c r="LW497" s="104"/>
      <c r="LX497" s="104"/>
      <c r="LY497" s="104"/>
      <c r="LZ497" s="104"/>
      <c r="MA497" s="104"/>
      <c r="MB497" s="104"/>
      <c r="MC497" s="104"/>
      <c r="MD497" s="104"/>
      <c r="ME497" s="104"/>
      <c r="MF497" s="104"/>
      <c r="MG497" s="104"/>
      <c r="MH497" s="104"/>
      <c r="MI497" s="104"/>
      <c r="MJ497" s="104"/>
      <c r="MK497" s="104"/>
      <c r="ML497" s="104"/>
      <c r="MM497" s="104"/>
      <c r="MN497" s="104"/>
      <c r="MO497" s="104"/>
      <c r="MP497" s="104"/>
      <c r="MQ497" s="104"/>
      <c r="MR497" s="104"/>
      <c r="MS497" s="104"/>
      <c r="MT497" s="104"/>
      <c r="MU497" s="104"/>
      <c r="MV497" s="104"/>
      <c r="MW497" s="104"/>
      <c r="MX497" s="104"/>
      <c r="MY497" s="104"/>
      <c r="MZ497" s="104"/>
      <c r="NA497" s="104"/>
      <c r="NB497" s="104"/>
      <c r="NC497" s="104"/>
      <c r="ND497" s="104"/>
      <c r="NE497" s="104"/>
      <c r="NF497" s="104"/>
      <c r="NG497" s="104"/>
      <c r="NH497" s="104"/>
      <c r="NI497" s="104"/>
      <c r="NJ497" s="104"/>
      <c r="NK497" s="104"/>
      <c r="NL497" s="104"/>
      <c r="NM497" s="104"/>
      <c r="NN497" s="104"/>
      <c r="NO497" s="104"/>
      <c r="NP497" s="104"/>
      <c r="NQ497" s="104"/>
      <c r="NR497" s="104"/>
      <c r="NS497" s="104"/>
      <c r="NT497" s="104"/>
      <c r="NU497" s="104"/>
    </row>
    <row r="498" spans="1:385" s="172" customFormat="1" ht="15.65" customHeight="1" outlineLevel="1">
      <c r="A498" s="375"/>
      <c r="B498" s="173"/>
      <c r="C498" s="188" t="s">
        <v>943</v>
      </c>
      <c r="D498" s="189" t="s">
        <v>800</v>
      </c>
      <c r="E498" s="189">
        <v>11060000157</v>
      </c>
      <c r="F498" s="189" t="s">
        <v>300</v>
      </c>
      <c r="G498" s="179"/>
      <c r="H498" s="173"/>
      <c r="I498" s="190"/>
      <c r="J498" s="190"/>
      <c r="K498" s="187" t="s">
        <v>57</v>
      </c>
      <c r="L498" s="187">
        <v>1</v>
      </c>
      <c r="M498" s="260"/>
      <c r="N498" s="260"/>
      <c r="O498" s="260"/>
      <c r="P498" s="260"/>
      <c r="Q498" s="175"/>
      <c r="R498" s="175"/>
      <c r="S498" s="121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  <c r="AH498" s="104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  <c r="BI498" s="104"/>
      <c r="BJ498" s="104"/>
      <c r="BK498" s="104"/>
      <c r="BL498" s="104"/>
      <c r="BM498" s="104"/>
      <c r="BN498" s="104"/>
      <c r="BO498" s="104"/>
      <c r="BP498" s="104"/>
      <c r="BQ498" s="104"/>
      <c r="BR498" s="104"/>
      <c r="BS498" s="104"/>
      <c r="BT498" s="104"/>
      <c r="BU498" s="104"/>
      <c r="BV498" s="104"/>
      <c r="BW498" s="104"/>
      <c r="BX498" s="104"/>
      <c r="BY498" s="104"/>
      <c r="BZ498" s="104"/>
      <c r="CA498" s="104"/>
      <c r="CB498" s="104"/>
      <c r="CC498" s="104"/>
      <c r="CD498" s="104"/>
      <c r="CE498" s="104"/>
      <c r="CF498" s="104"/>
      <c r="CG498" s="104"/>
      <c r="CH498" s="104"/>
      <c r="CI498" s="104"/>
      <c r="CJ498" s="104"/>
      <c r="CK498" s="104"/>
      <c r="CL498" s="104"/>
      <c r="CM498" s="104"/>
      <c r="CN498" s="104"/>
      <c r="CO498" s="104"/>
      <c r="CP498" s="104"/>
      <c r="CQ498" s="104"/>
      <c r="CR498" s="104"/>
      <c r="CS498" s="104"/>
      <c r="CT498" s="104"/>
      <c r="CU498" s="104"/>
      <c r="CV498" s="104"/>
      <c r="CW498" s="104"/>
      <c r="CX498" s="104"/>
      <c r="CY498" s="104"/>
      <c r="CZ498" s="104"/>
      <c r="DA498" s="104"/>
      <c r="DB498" s="104"/>
      <c r="DC498" s="104"/>
      <c r="DD498" s="104"/>
      <c r="DE498" s="104"/>
      <c r="DF498" s="104"/>
      <c r="DG498" s="104"/>
      <c r="DH498" s="104"/>
      <c r="DI498" s="104"/>
      <c r="DJ498" s="104"/>
      <c r="DK498" s="104"/>
      <c r="DL498" s="104"/>
      <c r="DM498" s="104"/>
      <c r="DN498" s="104"/>
      <c r="DO498" s="104"/>
      <c r="DP498" s="104"/>
      <c r="DQ498" s="104"/>
      <c r="DR498" s="104"/>
      <c r="DS498" s="104"/>
      <c r="DT498" s="104"/>
      <c r="DU498" s="104"/>
      <c r="DV498" s="104"/>
      <c r="DW498" s="104"/>
      <c r="DX498" s="104"/>
      <c r="DY498" s="104"/>
      <c r="DZ498" s="104"/>
      <c r="EA498" s="104"/>
      <c r="EB498" s="104"/>
      <c r="EC498" s="104"/>
      <c r="ED498" s="104"/>
      <c r="EE498" s="104"/>
      <c r="EF498" s="104"/>
      <c r="EG498" s="104"/>
      <c r="EH498" s="104"/>
      <c r="EI498" s="104"/>
      <c r="EJ498" s="104"/>
      <c r="EK498" s="104"/>
      <c r="EL498" s="104"/>
      <c r="EM498" s="104"/>
      <c r="EN498" s="104"/>
      <c r="EO498" s="104"/>
      <c r="EP498" s="104"/>
      <c r="EQ498" s="104"/>
      <c r="ER498" s="104"/>
      <c r="ES498" s="104"/>
      <c r="ET498" s="104"/>
      <c r="EU498" s="104"/>
      <c r="EV498" s="104"/>
      <c r="EW498" s="104"/>
      <c r="EX498" s="104"/>
      <c r="EY498" s="104"/>
      <c r="EZ498" s="104"/>
      <c r="FA498" s="104"/>
      <c r="FB498" s="104"/>
      <c r="FC498" s="104"/>
      <c r="FD498" s="104"/>
      <c r="FE498" s="104"/>
      <c r="FF498" s="104"/>
      <c r="FG498" s="104"/>
      <c r="FH498" s="104"/>
      <c r="FI498" s="104"/>
      <c r="FJ498" s="104"/>
      <c r="FK498" s="104"/>
      <c r="FL498" s="104"/>
      <c r="FM498" s="104"/>
      <c r="FN498" s="104"/>
      <c r="FO498" s="104"/>
      <c r="FP498" s="104"/>
      <c r="FQ498" s="104"/>
      <c r="FR498" s="104"/>
      <c r="FS498" s="104"/>
      <c r="FT498" s="104"/>
      <c r="FU498" s="104"/>
      <c r="FV498" s="104"/>
      <c r="FW498" s="104"/>
      <c r="FX498" s="104"/>
      <c r="FY498" s="104"/>
      <c r="FZ498" s="104"/>
      <c r="GA498" s="104"/>
      <c r="GB498" s="104"/>
      <c r="GC498" s="104"/>
      <c r="GD498" s="104"/>
      <c r="GE498" s="104"/>
      <c r="GF498" s="104"/>
      <c r="GG498" s="104"/>
      <c r="GH498" s="104"/>
      <c r="GI498" s="104"/>
      <c r="GJ498" s="104"/>
      <c r="GK498" s="104"/>
      <c r="GL498" s="104"/>
      <c r="GM498" s="104"/>
      <c r="GN498" s="104"/>
      <c r="GO498" s="104"/>
      <c r="GP498" s="104"/>
      <c r="GQ498" s="104"/>
      <c r="GR498" s="104"/>
      <c r="GS498" s="104"/>
      <c r="GT498" s="104"/>
      <c r="GU498" s="104"/>
      <c r="GV498" s="104"/>
      <c r="GW498" s="104"/>
      <c r="GX498" s="104"/>
      <c r="GY498" s="104"/>
      <c r="GZ498" s="104"/>
      <c r="HA498" s="104"/>
      <c r="HB498" s="104"/>
      <c r="HC498" s="104"/>
      <c r="HD498" s="104"/>
      <c r="HE498" s="104"/>
      <c r="HF498" s="104"/>
      <c r="HG498" s="104"/>
      <c r="HH498" s="104"/>
      <c r="HI498" s="104"/>
      <c r="HJ498" s="104"/>
      <c r="HK498" s="104"/>
      <c r="HL498" s="104"/>
      <c r="HM498" s="104"/>
      <c r="HN498" s="104"/>
      <c r="HO498" s="104"/>
      <c r="HP498" s="104"/>
      <c r="HQ498" s="104"/>
      <c r="HR498" s="104"/>
      <c r="HS498" s="104"/>
      <c r="HT498" s="104"/>
      <c r="HU498" s="104"/>
      <c r="HV498" s="104"/>
      <c r="HW498" s="104"/>
      <c r="HX498" s="104"/>
      <c r="HY498" s="104"/>
      <c r="HZ498" s="104"/>
      <c r="IA498" s="104"/>
      <c r="IB498" s="104"/>
      <c r="IC498" s="104"/>
      <c r="ID498" s="104"/>
      <c r="IE498" s="104"/>
      <c r="IF498" s="104"/>
      <c r="IG498" s="104"/>
      <c r="IH498" s="104"/>
      <c r="II498" s="104"/>
      <c r="IJ498" s="104"/>
      <c r="IK498" s="104"/>
      <c r="IL498" s="104"/>
      <c r="IM498" s="104"/>
      <c r="IN498" s="104"/>
      <c r="IO498" s="104"/>
      <c r="IP498" s="104"/>
      <c r="IQ498" s="104"/>
      <c r="IR498" s="104"/>
      <c r="IS498" s="104"/>
      <c r="IT498" s="104"/>
      <c r="IU498" s="104"/>
      <c r="IV498" s="104"/>
      <c r="IW498" s="104"/>
      <c r="IX498" s="104"/>
      <c r="IY498" s="104"/>
      <c r="IZ498" s="104"/>
      <c r="JA498" s="104"/>
      <c r="JB498" s="104"/>
      <c r="JC498" s="104"/>
      <c r="JD498" s="104"/>
      <c r="JE498" s="104"/>
      <c r="JF498" s="104"/>
      <c r="JG498" s="104"/>
      <c r="JH498" s="104"/>
      <c r="JI498" s="104"/>
      <c r="JJ498" s="104"/>
      <c r="JK498" s="104"/>
      <c r="JL498" s="104"/>
      <c r="JM498" s="104"/>
      <c r="JN498" s="104"/>
      <c r="JO498" s="104"/>
      <c r="JP498" s="104"/>
      <c r="JQ498" s="104"/>
      <c r="JR498" s="104"/>
      <c r="JS498" s="104"/>
      <c r="JT498" s="104"/>
      <c r="JU498" s="104"/>
      <c r="JV498" s="104"/>
      <c r="JW498" s="104"/>
      <c r="JX498" s="104"/>
      <c r="JY498" s="104"/>
      <c r="JZ498" s="104"/>
      <c r="KA498" s="104"/>
      <c r="KB498" s="104"/>
      <c r="KC498" s="104"/>
      <c r="KD498" s="104"/>
      <c r="KE498" s="104"/>
      <c r="KF498" s="104"/>
      <c r="KG498" s="104"/>
      <c r="KH498" s="104"/>
      <c r="KI498" s="104"/>
      <c r="KJ498" s="104"/>
      <c r="KK498" s="104"/>
      <c r="KL498" s="104"/>
      <c r="KM498" s="104"/>
      <c r="KN498" s="104"/>
      <c r="KO498" s="104"/>
      <c r="KP498" s="104"/>
      <c r="KQ498" s="104"/>
      <c r="KR498" s="104"/>
      <c r="KS498" s="104"/>
      <c r="KT498" s="104"/>
      <c r="KU498" s="104"/>
      <c r="KV498" s="104"/>
      <c r="KW498" s="104"/>
      <c r="KX498" s="104"/>
      <c r="KY498" s="104"/>
      <c r="KZ498" s="104"/>
      <c r="LA498" s="104"/>
      <c r="LB498" s="104"/>
      <c r="LC498" s="104"/>
      <c r="LD498" s="104"/>
      <c r="LE498" s="104"/>
      <c r="LF498" s="104"/>
      <c r="LG498" s="104"/>
      <c r="LH498" s="104"/>
      <c r="LI498" s="104"/>
      <c r="LJ498" s="104"/>
      <c r="LK498" s="104"/>
      <c r="LL498" s="104"/>
      <c r="LM498" s="104"/>
      <c r="LN498" s="104"/>
      <c r="LO498" s="104"/>
      <c r="LP498" s="104"/>
      <c r="LQ498" s="104"/>
      <c r="LR498" s="104"/>
      <c r="LS498" s="104"/>
      <c r="LT498" s="104"/>
      <c r="LU498" s="104"/>
      <c r="LV498" s="104"/>
      <c r="LW498" s="104"/>
      <c r="LX498" s="104"/>
      <c r="LY498" s="104"/>
      <c r="LZ498" s="104"/>
      <c r="MA498" s="104"/>
      <c r="MB498" s="104"/>
      <c r="MC498" s="104"/>
      <c r="MD498" s="104"/>
      <c r="ME498" s="104"/>
      <c r="MF498" s="104"/>
      <c r="MG498" s="104"/>
      <c r="MH498" s="104"/>
      <c r="MI498" s="104"/>
      <c r="MJ498" s="104"/>
      <c r="MK498" s="104"/>
      <c r="ML498" s="104"/>
      <c r="MM498" s="104"/>
      <c r="MN498" s="104"/>
      <c r="MO498" s="104"/>
      <c r="MP498" s="104"/>
      <c r="MQ498" s="104"/>
      <c r="MR498" s="104"/>
      <c r="MS498" s="104"/>
      <c r="MT498" s="104"/>
      <c r="MU498" s="104"/>
      <c r="MV498" s="104"/>
      <c r="MW498" s="104"/>
      <c r="MX498" s="104"/>
      <c r="MY498" s="104"/>
      <c r="MZ498" s="104"/>
      <c r="NA498" s="104"/>
      <c r="NB498" s="104"/>
      <c r="NC498" s="104"/>
      <c r="ND498" s="104"/>
      <c r="NE498" s="104"/>
      <c r="NF498" s="104"/>
      <c r="NG498" s="104"/>
      <c r="NH498" s="104"/>
      <c r="NI498" s="104"/>
      <c r="NJ498" s="104"/>
      <c r="NK498" s="104"/>
      <c r="NL498" s="104"/>
      <c r="NM498" s="104"/>
      <c r="NN498" s="104"/>
      <c r="NO498" s="104"/>
      <c r="NP498" s="104"/>
      <c r="NQ498" s="104"/>
      <c r="NR498" s="104"/>
      <c r="NS498" s="104"/>
      <c r="NT498" s="104"/>
      <c r="NU498" s="104"/>
    </row>
    <row r="499" spans="1:385" s="172" customFormat="1" ht="15.65" customHeight="1" outlineLevel="1">
      <c r="A499" s="375"/>
      <c r="B499" s="173"/>
      <c r="C499" s="188" t="s">
        <v>944</v>
      </c>
      <c r="D499" s="189" t="s">
        <v>800</v>
      </c>
      <c r="E499" s="189">
        <v>11010000006</v>
      </c>
      <c r="F499" s="189" t="s">
        <v>300</v>
      </c>
      <c r="G499" s="179"/>
      <c r="H499" s="173"/>
      <c r="I499" s="190"/>
      <c r="J499" s="190"/>
      <c r="K499" s="187" t="s">
        <v>57</v>
      </c>
      <c r="L499" s="187">
        <v>2</v>
      </c>
      <c r="M499" s="260"/>
      <c r="N499" s="260"/>
      <c r="O499" s="260"/>
      <c r="P499" s="260"/>
      <c r="Q499" s="175"/>
      <c r="R499" s="175"/>
      <c r="S499" s="121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  <c r="BI499" s="104"/>
      <c r="BJ499" s="104"/>
      <c r="BK499" s="104"/>
      <c r="BL499" s="104"/>
      <c r="BM499" s="104"/>
      <c r="BN499" s="104"/>
      <c r="BO499" s="104"/>
      <c r="BP499" s="104"/>
      <c r="BQ499" s="104"/>
      <c r="BR499" s="104"/>
      <c r="BS499" s="104"/>
      <c r="BT499" s="104"/>
      <c r="BU499" s="104"/>
      <c r="BV499" s="104"/>
      <c r="BW499" s="104"/>
      <c r="BX499" s="104"/>
      <c r="BY499" s="104"/>
      <c r="BZ499" s="104"/>
      <c r="CA499" s="104"/>
      <c r="CB499" s="104"/>
      <c r="CC499" s="104"/>
      <c r="CD499" s="104"/>
      <c r="CE499" s="104"/>
      <c r="CF499" s="104"/>
      <c r="CG499" s="104"/>
      <c r="CH499" s="104"/>
      <c r="CI499" s="104"/>
      <c r="CJ499" s="104"/>
      <c r="CK499" s="104"/>
      <c r="CL499" s="104"/>
      <c r="CM499" s="104"/>
      <c r="CN499" s="104"/>
      <c r="CO499" s="104"/>
      <c r="CP499" s="104"/>
      <c r="CQ499" s="104"/>
      <c r="CR499" s="104"/>
      <c r="CS499" s="104"/>
      <c r="CT499" s="104"/>
      <c r="CU499" s="104"/>
      <c r="CV499" s="104"/>
      <c r="CW499" s="104"/>
      <c r="CX499" s="104"/>
      <c r="CY499" s="104"/>
      <c r="CZ499" s="104"/>
      <c r="DA499" s="104"/>
      <c r="DB499" s="104"/>
      <c r="DC499" s="104"/>
      <c r="DD499" s="104"/>
      <c r="DE499" s="104"/>
      <c r="DF499" s="104"/>
      <c r="DG499" s="104"/>
      <c r="DH499" s="104"/>
      <c r="DI499" s="104"/>
      <c r="DJ499" s="104"/>
      <c r="DK499" s="104"/>
      <c r="DL499" s="104"/>
      <c r="DM499" s="104"/>
      <c r="DN499" s="104"/>
      <c r="DO499" s="104"/>
      <c r="DP499" s="104"/>
      <c r="DQ499" s="104"/>
      <c r="DR499" s="104"/>
      <c r="DS499" s="104"/>
      <c r="DT499" s="104"/>
      <c r="DU499" s="104"/>
      <c r="DV499" s="104"/>
      <c r="DW499" s="104"/>
      <c r="DX499" s="104"/>
      <c r="DY499" s="104"/>
      <c r="DZ499" s="104"/>
      <c r="EA499" s="104"/>
      <c r="EB499" s="104"/>
      <c r="EC499" s="104"/>
      <c r="ED499" s="104"/>
      <c r="EE499" s="104"/>
      <c r="EF499" s="104"/>
      <c r="EG499" s="104"/>
      <c r="EH499" s="104"/>
      <c r="EI499" s="104"/>
      <c r="EJ499" s="104"/>
      <c r="EK499" s="104"/>
      <c r="EL499" s="104"/>
      <c r="EM499" s="104"/>
      <c r="EN499" s="104"/>
      <c r="EO499" s="104"/>
      <c r="EP499" s="104"/>
      <c r="EQ499" s="104"/>
      <c r="ER499" s="104"/>
      <c r="ES499" s="104"/>
      <c r="ET499" s="104"/>
      <c r="EU499" s="104"/>
      <c r="EV499" s="104"/>
      <c r="EW499" s="104"/>
      <c r="EX499" s="104"/>
      <c r="EY499" s="104"/>
      <c r="EZ499" s="104"/>
      <c r="FA499" s="104"/>
      <c r="FB499" s="104"/>
      <c r="FC499" s="104"/>
      <c r="FD499" s="104"/>
      <c r="FE499" s="104"/>
      <c r="FF499" s="104"/>
      <c r="FG499" s="104"/>
      <c r="FH499" s="104"/>
      <c r="FI499" s="104"/>
      <c r="FJ499" s="104"/>
      <c r="FK499" s="104"/>
      <c r="FL499" s="104"/>
      <c r="FM499" s="104"/>
      <c r="FN499" s="104"/>
      <c r="FO499" s="104"/>
      <c r="FP499" s="104"/>
      <c r="FQ499" s="104"/>
      <c r="FR499" s="104"/>
      <c r="FS499" s="104"/>
      <c r="FT499" s="104"/>
      <c r="FU499" s="104"/>
      <c r="FV499" s="104"/>
      <c r="FW499" s="104"/>
      <c r="FX499" s="104"/>
      <c r="FY499" s="104"/>
      <c r="FZ499" s="104"/>
      <c r="GA499" s="104"/>
      <c r="GB499" s="104"/>
      <c r="GC499" s="104"/>
      <c r="GD499" s="104"/>
      <c r="GE499" s="104"/>
      <c r="GF499" s="104"/>
      <c r="GG499" s="104"/>
      <c r="GH499" s="104"/>
      <c r="GI499" s="104"/>
      <c r="GJ499" s="104"/>
      <c r="GK499" s="104"/>
      <c r="GL499" s="104"/>
      <c r="GM499" s="104"/>
      <c r="GN499" s="104"/>
      <c r="GO499" s="104"/>
      <c r="GP499" s="104"/>
      <c r="GQ499" s="104"/>
      <c r="GR499" s="104"/>
      <c r="GS499" s="104"/>
      <c r="GT499" s="104"/>
      <c r="GU499" s="104"/>
      <c r="GV499" s="104"/>
      <c r="GW499" s="104"/>
      <c r="GX499" s="104"/>
      <c r="GY499" s="104"/>
      <c r="GZ499" s="104"/>
      <c r="HA499" s="104"/>
      <c r="HB499" s="104"/>
      <c r="HC499" s="104"/>
      <c r="HD499" s="104"/>
      <c r="HE499" s="104"/>
      <c r="HF499" s="104"/>
      <c r="HG499" s="104"/>
      <c r="HH499" s="104"/>
      <c r="HI499" s="104"/>
      <c r="HJ499" s="104"/>
      <c r="HK499" s="104"/>
      <c r="HL499" s="104"/>
      <c r="HM499" s="104"/>
      <c r="HN499" s="104"/>
      <c r="HO499" s="104"/>
      <c r="HP499" s="104"/>
      <c r="HQ499" s="104"/>
      <c r="HR499" s="104"/>
      <c r="HS499" s="104"/>
      <c r="HT499" s="104"/>
      <c r="HU499" s="104"/>
      <c r="HV499" s="104"/>
      <c r="HW499" s="104"/>
      <c r="HX499" s="104"/>
      <c r="HY499" s="104"/>
      <c r="HZ499" s="104"/>
      <c r="IA499" s="104"/>
      <c r="IB499" s="104"/>
      <c r="IC499" s="104"/>
      <c r="ID499" s="104"/>
      <c r="IE499" s="104"/>
      <c r="IF499" s="104"/>
      <c r="IG499" s="104"/>
      <c r="IH499" s="104"/>
      <c r="II499" s="104"/>
      <c r="IJ499" s="104"/>
      <c r="IK499" s="104"/>
      <c r="IL499" s="104"/>
      <c r="IM499" s="104"/>
      <c r="IN499" s="104"/>
      <c r="IO499" s="104"/>
      <c r="IP499" s="104"/>
      <c r="IQ499" s="104"/>
      <c r="IR499" s="104"/>
      <c r="IS499" s="104"/>
      <c r="IT499" s="104"/>
      <c r="IU499" s="104"/>
      <c r="IV499" s="104"/>
      <c r="IW499" s="104"/>
      <c r="IX499" s="104"/>
      <c r="IY499" s="104"/>
      <c r="IZ499" s="104"/>
      <c r="JA499" s="104"/>
      <c r="JB499" s="104"/>
      <c r="JC499" s="104"/>
      <c r="JD499" s="104"/>
      <c r="JE499" s="104"/>
      <c r="JF499" s="104"/>
      <c r="JG499" s="104"/>
      <c r="JH499" s="104"/>
      <c r="JI499" s="104"/>
      <c r="JJ499" s="104"/>
      <c r="JK499" s="104"/>
      <c r="JL499" s="104"/>
      <c r="JM499" s="104"/>
      <c r="JN499" s="104"/>
      <c r="JO499" s="104"/>
      <c r="JP499" s="104"/>
      <c r="JQ499" s="104"/>
      <c r="JR499" s="104"/>
      <c r="JS499" s="104"/>
      <c r="JT499" s="104"/>
      <c r="JU499" s="104"/>
      <c r="JV499" s="104"/>
      <c r="JW499" s="104"/>
      <c r="JX499" s="104"/>
      <c r="JY499" s="104"/>
      <c r="JZ499" s="104"/>
      <c r="KA499" s="104"/>
      <c r="KB499" s="104"/>
      <c r="KC499" s="104"/>
      <c r="KD499" s="104"/>
      <c r="KE499" s="104"/>
      <c r="KF499" s="104"/>
      <c r="KG499" s="104"/>
      <c r="KH499" s="104"/>
      <c r="KI499" s="104"/>
      <c r="KJ499" s="104"/>
      <c r="KK499" s="104"/>
      <c r="KL499" s="104"/>
      <c r="KM499" s="104"/>
      <c r="KN499" s="104"/>
      <c r="KO499" s="104"/>
      <c r="KP499" s="104"/>
      <c r="KQ499" s="104"/>
      <c r="KR499" s="104"/>
      <c r="KS499" s="104"/>
      <c r="KT499" s="104"/>
      <c r="KU499" s="104"/>
      <c r="KV499" s="104"/>
      <c r="KW499" s="104"/>
      <c r="KX499" s="104"/>
      <c r="KY499" s="104"/>
      <c r="KZ499" s="104"/>
      <c r="LA499" s="104"/>
      <c r="LB499" s="104"/>
      <c r="LC499" s="104"/>
      <c r="LD499" s="104"/>
      <c r="LE499" s="104"/>
      <c r="LF499" s="104"/>
      <c r="LG499" s="104"/>
      <c r="LH499" s="104"/>
      <c r="LI499" s="104"/>
      <c r="LJ499" s="104"/>
      <c r="LK499" s="104"/>
      <c r="LL499" s="104"/>
      <c r="LM499" s="104"/>
      <c r="LN499" s="104"/>
      <c r="LO499" s="104"/>
      <c r="LP499" s="104"/>
      <c r="LQ499" s="104"/>
      <c r="LR499" s="104"/>
      <c r="LS499" s="104"/>
      <c r="LT499" s="104"/>
      <c r="LU499" s="104"/>
      <c r="LV499" s="104"/>
      <c r="LW499" s="104"/>
      <c r="LX499" s="104"/>
      <c r="LY499" s="104"/>
      <c r="LZ499" s="104"/>
      <c r="MA499" s="104"/>
      <c r="MB499" s="104"/>
      <c r="MC499" s="104"/>
      <c r="MD499" s="104"/>
      <c r="ME499" s="104"/>
      <c r="MF499" s="104"/>
      <c r="MG499" s="104"/>
      <c r="MH499" s="104"/>
      <c r="MI499" s="104"/>
      <c r="MJ499" s="104"/>
      <c r="MK499" s="104"/>
      <c r="ML499" s="104"/>
      <c r="MM499" s="104"/>
      <c r="MN499" s="104"/>
      <c r="MO499" s="104"/>
      <c r="MP499" s="104"/>
      <c r="MQ499" s="104"/>
      <c r="MR499" s="104"/>
      <c r="MS499" s="104"/>
      <c r="MT499" s="104"/>
      <c r="MU499" s="104"/>
      <c r="MV499" s="104"/>
      <c r="MW499" s="104"/>
      <c r="MX499" s="104"/>
      <c r="MY499" s="104"/>
      <c r="MZ499" s="104"/>
      <c r="NA499" s="104"/>
      <c r="NB499" s="104"/>
      <c r="NC499" s="104"/>
      <c r="ND499" s="104"/>
      <c r="NE499" s="104"/>
      <c r="NF499" s="104"/>
      <c r="NG499" s="104"/>
      <c r="NH499" s="104"/>
      <c r="NI499" s="104"/>
      <c r="NJ499" s="104"/>
      <c r="NK499" s="104"/>
      <c r="NL499" s="104"/>
      <c r="NM499" s="104"/>
      <c r="NN499" s="104"/>
      <c r="NO499" s="104"/>
      <c r="NP499" s="104"/>
      <c r="NQ499" s="104"/>
      <c r="NR499" s="104"/>
      <c r="NS499" s="104"/>
      <c r="NT499" s="104"/>
      <c r="NU499" s="104"/>
    </row>
    <row r="500" spans="1:385" s="172" customFormat="1" ht="15.65" customHeight="1" outlineLevel="1">
      <c r="A500" s="375"/>
      <c r="B500" s="173"/>
      <c r="C500" s="188" t="s">
        <v>818</v>
      </c>
      <c r="D500" s="189" t="s">
        <v>800</v>
      </c>
      <c r="E500" s="189">
        <v>11060000214</v>
      </c>
      <c r="F500" s="189" t="s">
        <v>300</v>
      </c>
      <c r="G500" s="179"/>
      <c r="H500" s="173"/>
      <c r="I500" s="190"/>
      <c r="J500" s="190"/>
      <c r="K500" s="187" t="s">
        <v>57</v>
      </c>
      <c r="L500" s="187">
        <v>2</v>
      </c>
      <c r="M500" s="260"/>
      <c r="N500" s="260"/>
      <c r="O500" s="260"/>
      <c r="P500" s="260"/>
      <c r="Q500" s="175"/>
      <c r="R500" s="175"/>
      <c r="S500" s="121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  <c r="AH500" s="104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  <c r="BI500" s="104"/>
      <c r="BJ500" s="104"/>
      <c r="BK500" s="104"/>
      <c r="BL500" s="104"/>
      <c r="BM500" s="104"/>
      <c r="BN500" s="104"/>
      <c r="BO500" s="104"/>
      <c r="BP500" s="104"/>
      <c r="BQ500" s="104"/>
      <c r="BR500" s="104"/>
      <c r="BS500" s="104"/>
      <c r="BT500" s="104"/>
      <c r="BU500" s="104"/>
      <c r="BV500" s="104"/>
      <c r="BW500" s="104"/>
      <c r="BX500" s="104"/>
      <c r="BY500" s="104"/>
      <c r="BZ500" s="104"/>
      <c r="CA500" s="104"/>
      <c r="CB500" s="104"/>
      <c r="CC500" s="104"/>
      <c r="CD500" s="104"/>
      <c r="CE500" s="104"/>
      <c r="CF500" s="104"/>
      <c r="CG500" s="104"/>
      <c r="CH500" s="104"/>
      <c r="CI500" s="104"/>
      <c r="CJ500" s="104"/>
      <c r="CK500" s="104"/>
      <c r="CL500" s="104"/>
      <c r="CM500" s="104"/>
      <c r="CN500" s="104"/>
      <c r="CO500" s="104"/>
      <c r="CP500" s="104"/>
      <c r="CQ500" s="104"/>
      <c r="CR500" s="104"/>
      <c r="CS500" s="104"/>
      <c r="CT500" s="104"/>
      <c r="CU500" s="104"/>
      <c r="CV500" s="104"/>
      <c r="CW500" s="104"/>
      <c r="CX500" s="104"/>
      <c r="CY500" s="104"/>
      <c r="CZ500" s="104"/>
      <c r="DA500" s="104"/>
      <c r="DB500" s="104"/>
      <c r="DC500" s="104"/>
      <c r="DD500" s="104"/>
      <c r="DE500" s="104"/>
      <c r="DF500" s="104"/>
      <c r="DG500" s="104"/>
      <c r="DH500" s="104"/>
      <c r="DI500" s="104"/>
      <c r="DJ500" s="104"/>
      <c r="DK500" s="104"/>
      <c r="DL500" s="104"/>
      <c r="DM500" s="104"/>
      <c r="DN500" s="104"/>
      <c r="DO500" s="104"/>
      <c r="DP500" s="104"/>
      <c r="DQ500" s="104"/>
      <c r="DR500" s="104"/>
      <c r="DS500" s="104"/>
      <c r="DT500" s="104"/>
      <c r="DU500" s="104"/>
      <c r="DV500" s="104"/>
      <c r="DW500" s="104"/>
      <c r="DX500" s="104"/>
      <c r="DY500" s="104"/>
      <c r="DZ500" s="104"/>
      <c r="EA500" s="104"/>
      <c r="EB500" s="104"/>
      <c r="EC500" s="104"/>
      <c r="ED500" s="104"/>
      <c r="EE500" s="104"/>
      <c r="EF500" s="104"/>
      <c r="EG500" s="104"/>
      <c r="EH500" s="104"/>
      <c r="EI500" s="104"/>
      <c r="EJ500" s="104"/>
      <c r="EK500" s="104"/>
      <c r="EL500" s="104"/>
      <c r="EM500" s="104"/>
      <c r="EN500" s="104"/>
      <c r="EO500" s="104"/>
      <c r="EP500" s="104"/>
      <c r="EQ500" s="104"/>
      <c r="ER500" s="104"/>
      <c r="ES500" s="104"/>
      <c r="ET500" s="104"/>
      <c r="EU500" s="104"/>
      <c r="EV500" s="104"/>
      <c r="EW500" s="104"/>
      <c r="EX500" s="104"/>
      <c r="EY500" s="104"/>
      <c r="EZ500" s="104"/>
      <c r="FA500" s="104"/>
      <c r="FB500" s="104"/>
      <c r="FC500" s="104"/>
      <c r="FD500" s="104"/>
      <c r="FE500" s="104"/>
      <c r="FF500" s="104"/>
      <c r="FG500" s="104"/>
      <c r="FH500" s="104"/>
      <c r="FI500" s="104"/>
      <c r="FJ500" s="104"/>
      <c r="FK500" s="104"/>
      <c r="FL500" s="104"/>
      <c r="FM500" s="104"/>
      <c r="FN500" s="104"/>
      <c r="FO500" s="104"/>
      <c r="FP500" s="104"/>
      <c r="FQ500" s="104"/>
      <c r="FR500" s="104"/>
      <c r="FS500" s="104"/>
      <c r="FT500" s="104"/>
      <c r="FU500" s="104"/>
      <c r="FV500" s="104"/>
      <c r="FW500" s="104"/>
      <c r="FX500" s="104"/>
      <c r="FY500" s="104"/>
      <c r="FZ500" s="104"/>
      <c r="GA500" s="104"/>
      <c r="GB500" s="104"/>
      <c r="GC500" s="104"/>
      <c r="GD500" s="104"/>
      <c r="GE500" s="104"/>
      <c r="GF500" s="104"/>
      <c r="GG500" s="104"/>
      <c r="GH500" s="104"/>
      <c r="GI500" s="104"/>
      <c r="GJ500" s="104"/>
      <c r="GK500" s="104"/>
      <c r="GL500" s="104"/>
      <c r="GM500" s="104"/>
      <c r="GN500" s="104"/>
      <c r="GO500" s="104"/>
      <c r="GP500" s="104"/>
      <c r="GQ500" s="104"/>
      <c r="GR500" s="104"/>
      <c r="GS500" s="104"/>
      <c r="GT500" s="104"/>
      <c r="GU500" s="104"/>
      <c r="GV500" s="104"/>
      <c r="GW500" s="104"/>
      <c r="GX500" s="104"/>
      <c r="GY500" s="104"/>
      <c r="GZ500" s="104"/>
      <c r="HA500" s="104"/>
      <c r="HB500" s="104"/>
      <c r="HC500" s="104"/>
      <c r="HD500" s="104"/>
      <c r="HE500" s="104"/>
      <c r="HF500" s="104"/>
      <c r="HG500" s="104"/>
      <c r="HH500" s="104"/>
      <c r="HI500" s="104"/>
      <c r="HJ500" s="104"/>
      <c r="HK500" s="104"/>
      <c r="HL500" s="104"/>
      <c r="HM500" s="104"/>
      <c r="HN500" s="104"/>
      <c r="HO500" s="104"/>
      <c r="HP500" s="104"/>
      <c r="HQ500" s="104"/>
      <c r="HR500" s="104"/>
      <c r="HS500" s="104"/>
      <c r="HT500" s="104"/>
      <c r="HU500" s="104"/>
      <c r="HV500" s="104"/>
      <c r="HW500" s="104"/>
      <c r="HX500" s="104"/>
      <c r="HY500" s="104"/>
      <c r="HZ500" s="104"/>
      <c r="IA500" s="104"/>
      <c r="IB500" s="104"/>
      <c r="IC500" s="104"/>
      <c r="ID500" s="104"/>
      <c r="IE500" s="104"/>
      <c r="IF500" s="104"/>
      <c r="IG500" s="104"/>
      <c r="IH500" s="104"/>
      <c r="II500" s="104"/>
      <c r="IJ500" s="104"/>
      <c r="IK500" s="104"/>
      <c r="IL500" s="104"/>
      <c r="IM500" s="104"/>
      <c r="IN500" s="104"/>
      <c r="IO500" s="104"/>
      <c r="IP500" s="104"/>
      <c r="IQ500" s="104"/>
      <c r="IR500" s="104"/>
      <c r="IS500" s="104"/>
      <c r="IT500" s="104"/>
      <c r="IU500" s="104"/>
      <c r="IV500" s="104"/>
      <c r="IW500" s="104"/>
      <c r="IX500" s="104"/>
      <c r="IY500" s="104"/>
      <c r="IZ500" s="104"/>
      <c r="JA500" s="104"/>
      <c r="JB500" s="104"/>
      <c r="JC500" s="104"/>
      <c r="JD500" s="104"/>
      <c r="JE500" s="104"/>
      <c r="JF500" s="104"/>
      <c r="JG500" s="104"/>
      <c r="JH500" s="104"/>
      <c r="JI500" s="104"/>
      <c r="JJ500" s="104"/>
      <c r="JK500" s="104"/>
      <c r="JL500" s="104"/>
      <c r="JM500" s="104"/>
      <c r="JN500" s="104"/>
      <c r="JO500" s="104"/>
      <c r="JP500" s="104"/>
      <c r="JQ500" s="104"/>
      <c r="JR500" s="104"/>
      <c r="JS500" s="104"/>
      <c r="JT500" s="104"/>
      <c r="JU500" s="104"/>
      <c r="JV500" s="104"/>
      <c r="JW500" s="104"/>
      <c r="JX500" s="104"/>
      <c r="JY500" s="104"/>
      <c r="JZ500" s="104"/>
      <c r="KA500" s="104"/>
      <c r="KB500" s="104"/>
      <c r="KC500" s="104"/>
      <c r="KD500" s="104"/>
      <c r="KE500" s="104"/>
      <c r="KF500" s="104"/>
      <c r="KG500" s="104"/>
      <c r="KH500" s="104"/>
      <c r="KI500" s="104"/>
      <c r="KJ500" s="104"/>
      <c r="KK500" s="104"/>
      <c r="KL500" s="104"/>
      <c r="KM500" s="104"/>
      <c r="KN500" s="104"/>
      <c r="KO500" s="104"/>
      <c r="KP500" s="104"/>
      <c r="KQ500" s="104"/>
      <c r="KR500" s="104"/>
      <c r="KS500" s="104"/>
      <c r="KT500" s="104"/>
      <c r="KU500" s="104"/>
      <c r="KV500" s="104"/>
      <c r="KW500" s="104"/>
      <c r="KX500" s="104"/>
      <c r="KY500" s="104"/>
      <c r="KZ500" s="104"/>
      <c r="LA500" s="104"/>
      <c r="LB500" s="104"/>
      <c r="LC500" s="104"/>
      <c r="LD500" s="104"/>
      <c r="LE500" s="104"/>
      <c r="LF500" s="104"/>
      <c r="LG500" s="104"/>
      <c r="LH500" s="104"/>
      <c r="LI500" s="104"/>
      <c r="LJ500" s="104"/>
      <c r="LK500" s="104"/>
      <c r="LL500" s="104"/>
      <c r="LM500" s="104"/>
      <c r="LN500" s="104"/>
      <c r="LO500" s="104"/>
      <c r="LP500" s="104"/>
      <c r="LQ500" s="104"/>
      <c r="LR500" s="104"/>
      <c r="LS500" s="104"/>
      <c r="LT500" s="104"/>
      <c r="LU500" s="104"/>
      <c r="LV500" s="104"/>
      <c r="LW500" s="104"/>
      <c r="LX500" s="104"/>
      <c r="LY500" s="104"/>
      <c r="LZ500" s="104"/>
      <c r="MA500" s="104"/>
      <c r="MB500" s="104"/>
      <c r="MC500" s="104"/>
      <c r="MD500" s="104"/>
      <c r="ME500" s="104"/>
      <c r="MF500" s="104"/>
      <c r="MG500" s="104"/>
      <c r="MH500" s="104"/>
      <c r="MI500" s="104"/>
      <c r="MJ500" s="104"/>
      <c r="MK500" s="104"/>
      <c r="ML500" s="104"/>
      <c r="MM500" s="104"/>
      <c r="MN500" s="104"/>
      <c r="MO500" s="104"/>
      <c r="MP500" s="104"/>
      <c r="MQ500" s="104"/>
      <c r="MR500" s="104"/>
      <c r="MS500" s="104"/>
      <c r="MT500" s="104"/>
      <c r="MU500" s="104"/>
      <c r="MV500" s="104"/>
      <c r="MW500" s="104"/>
      <c r="MX500" s="104"/>
      <c r="MY500" s="104"/>
      <c r="MZ500" s="104"/>
      <c r="NA500" s="104"/>
      <c r="NB500" s="104"/>
      <c r="NC500" s="104"/>
      <c r="ND500" s="104"/>
      <c r="NE500" s="104"/>
      <c r="NF500" s="104"/>
      <c r="NG500" s="104"/>
      <c r="NH500" s="104"/>
      <c r="NI500" s="104"/>
      <c r="NJ500" s="104"/>
      <c r="NK500" s="104"/>
      <c r="NL500" s="104"/>
      <c r="NM500" s="104"/>
      <c r="NN500" s="104"/>
      <c r="NO500" s="104"/>
      <c r="NP500" s="104"/>
      <c r="NQ500" s="104"/>
      <c r="NR500" s="104"/>
      <c r="NS500" s="104"/>
      <c r="NT500" s="104"/>
      <c r="NU500" s="104"/>
    </row>
    <row r="501" spans="1:385" s="172" customFormat="1" ht="15.65" customHeight="1" outlineLevel="1">
      <c r="A501" s="375"/>
      <c r="B501" s="173"/>
      <c r="C501" s="188" t="s">
        <v>281</v>
      </c>
      <c r="D501" s="189" t="s">
        <v>800</v>
      </c>
      <c r="E501" s="189" t="s">
        <v>282</v>
      </c>
      <c r="F501" s="189" t="s">
        <v>302</v>
      </c>
      <c r="G501" s="179"/>
      <c r="H501" s="173"/>
      <c r="I501" s="190"/>
      <c r="J501" s="190"/>
      <c r="K501" s="187" t="s">
        <v>84</v>
      </c>
      <c r="L501" s="187">
        <v>15</v>
      </c>
      <c r="M501" s="260"/>
      <c r="N501" s="260"/>
      <c r="O501" s="260"/>
      <c r="P501" s="260"/>
      <c r="Q501" s="175"/>
      <c r="R501" s="175"/>
      <c r="S501" s="121"/>
      <c r="T501" s="104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  <c r="AG501" s="104"/>
      <c r="AH501" s="104"/>
      <c r="AI501" s="104"/>
      <c r="AJ501" s="104"/>
      <c r="AK501" s="104"/>
      <c r="AL501" s="104"/>
      <c r="AM501" s="104"/>
      <c r="AN501" s="104"/>
      <c r="AO501" s="104"/>
      <c r="AP501" s="104"/>
      <c r="AQ501" s="104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  <c r="BI501" s="104"/>
      <c r="BJ501" s="104"/>
      <c r="BK501" s="104"/>
      <c r="BL501" s="104"/>
      <c r="BM501" s="104"/>
      <c r="BN501" s="104"/>
      <c r="BO501" s="104"/>
      <c r="BP501" s="104"/>
      <c r="BQ501" s="104"/>
      <c r="BR501" s="104"/>
      <c r="BS501" s="104"/>
      <c r="BT501" s="104"/>
      <c r="BU501" s="104"/>
      <c r="BV501" s="104"/>
      <c r="BW501" s="104"/>
      <c r="BX501" s="104"/>
      <c r="BY501" s="104"/>
      <c r="BZ501" s="104"/>
      <c r="CA501" s="104"/>
      <c r="CB501" s="104"/>
      <c r="CC501" s="104"/>
      <c r="CD501" s="104"/>
      <c r="CE501" s="104"/>
      <c r="CF501" s="104"/>
      <c r="CG501" s="104"/>
      <c r="CH501" s="104"/>
      <c r="CI501" s="104"/>
      <c r="CJ501" s="104"/>
      <c r="CK501" s="104"/>
      <c r="CL501" s="104"/>
      <c r="CM501" s="104"/>
      <c r="CN501" s="104"/>
      <c r="CO501" s="104"/>
      <c r="CP501" s="104"/>
      <c r="CQ501" s="104"/>
      <c r="CR501" s="104"/>
      <c r="CS501" s="104"/>
      <c r="CT501" s="104"/>
      <c r="CU501" s="104"/>
      <c r="CV501" s="104"/>
      <c r="CW501" s="104"/>
      <c r="CX501" s="104"/>
      <c r="CY501" s="104"/>
      <c r="CZ501" s="104"/>
      <c r="DA501" s="104"/>
      <c r="DB501" s="104"/>
      <c r="DC501" s="104"/>
      <c r="DD501" s="104"/>
      <c r="DE501" s="104"/>
      <c r="DF501" s="104"/>
      <c r="DG501" s="104"/>
      <c r="DH501" s="104"/>
      <c r="DI501" s="104"/>
      <c r="DJ501" s="104"/>
      <c r="DK501" s="104"/>
      <c r="DL501" s="104"/>
      <c r="DM501" s="104"/>
      <c r="DN501" s="104"/>
      <c r="DO501" s="104"/>
      <c r="DP501" s="104"/>
      <c r="DQ501" s="104"/>
      <c r="DR501" s="104"/>
      <c r="DS501" s="104"/>
      <c r="DT501" s="104"/>
      <c r="DU501" s="104"/>
      <c r="DV501" s="104"/>
      <c r="DW501" s="104"/>
      <c r="DX501" s="104"/>
      <c r="DY501" s="104"/>
      <c r="DZ501" s="104"/>
      <c r="EA501" s="104"/>
      <c r="EB501" s="104"/>
      <c r="EC501" s="104"/>
      <c r="ED501" s="104"/>
      <c r="EE501" s="104"/>
      <c r="EF501" s="104"/>
      <c r="EG501" s="104"/>
      <c r="EH501" s="104"/>
      <c r="EI501" s="104"/>
      <c r="EJ501" s="104"/>
      <c r="EK501" s="104"/>
      <c r="EL501" s="104"/>
      <c r="EM501" s="104"/>
      <c r="EN501" s="104"/>
      <c r="EO501" s="104"/>
      <c r="EP501" s="104"/>
      <c r="EQ501" s="104"/>
      <c r="ER501" s="104"/>
      <c r="ES501" s="104"/>
      <c r="ET501" s="104"/>
      <c r="EU501" s="104"/>
      <c r="EV501" s="104"/>
      <c r="EW501" s="104"/>
      <c r="EX501" s="104"/>
      <c r="EY501" s="104"/>
      <c r="EZ501" s="104"/>
      <c r="FA501" s="104"/>
      <c r="FB501" s="104"/>
      <c r="FC501" s="104"/>
      <c r="FD501" s="104"/>
      <c r="FE501" s="104"/>
      <c r="FF501" s="104"/>
      <c r="FG501" s="104"/>
      <c r="FH501" s="104"/>
      <c r="FI501" s="104"/>
      <c r="FJ501" s="104"/>
      <c r="FK501" s="104"/>
      <c r="FL501" s="104"/>
      <c r="FM501" s="104"/>
      <c r="FN501" s="104"/>
      <c r="FO501" s="104"/>
      <c r="FP501" s="104"/>
      <c r="FQ501" s="104"/>
      <c r="FR501" s="104"/>
      <c r="FS501" s="104"/>
      <c r="FT501" s="104"/>
      <c r="FU501" s="104"/>
      <c r="FV501" s="104"/>
      <c r="FW501" s="104"/>
      <c r="FX501" s="104"/>
      <c r="FY501" s="104"/>
      <c r="FZ501" s="104"/>
      <c r="GA501" s="104"/>
      <c r="GB501" s="104"/>
      <c r="GC501" s="104"/>
      <c r="GD501" s="104"/>
      <c r="GE501" s="104"/>
      <c r="GF501" s="104"/>
      <c r="GG501" s="104"/>
      <c r="GH501" s="104"/>
      <c r="GI501" s="104"/>
      <c r="GJ501" s="104"/>
      <c r="GK501" s="104"/>
      <c r="GL501" s="104"/>
      <c r="GM501" s="104"/>
      <c r="GN501" s="104"/>
      <c r="GO501" s="104"/>
      <c r="GP501" s="104"/>
      <c r="GQ501" s="104"/>
      <c r="GR501" s="104"/>
      <c r="GS501" s="104"/>
      <c r="GT501" s="104"/>
      <c r="GU501" s="104"/>
      <c r="GV501" s="104"/>
      <c r="GW501" s="104"/>
      <c r="GX501" s="104"/>
      <c r="GY501" s="104"/>
      <c r="GZ501" s="104"/>
      <c r="HA501" s="104"/>
      <c r="HB501" s="104"/>
      <c r="HC501" s="104"/>
      <c r="HD501" s="104"/>
      <c r="HE501" s="104"/>
      <c r="HF501" s="104"/>
      <c r="HG501" s="104"/>
      <c r="HH501" s="104"/>
      <c r="HI501" s="104"/>
      <c r="HJ501" s="104"/>
      <c r="HK501" s="104"/>
      <c r="HL501" s="104"/>
      <c r="HM501" s="104"/>
      <c r="HN501" s="104"/>
      <c r="HO501" s="104"/>
      <c r="HP501" s="104"/>
      <c r="HQ501" s="104"/>
      <c r="HR501" s="104"/>
      <c r="HS501" s="104"/>
      <c r="HT501" s="104"/>
      <c r="HU501" s="104"/>
      <c r="HV501" s="104"/>
      <c r="HW501" s="104"/>
      <c r="HX501" s="104"/>
      <c r="HY501" s="104"/>
      <c r="HZ501" s="104"/>
      <c r="IA501" s="104"/>
      <c r="IB501" s="104"/>
      <c r="IC501" s="104"/>
      <c r="ID501" s="104"/>
      <c r="IE501" s="104"/>
      <c r="IF501" s="104"/>
      <c r="IG501" s="104"/>
      <c r="IH501" s="104"/>
      <c r="II501" s="104"/>
      <c r="IJ501" s="104"/>
      <c r="IK501" s="104"/>
      <c r="IL501" s="104"/>
      <c r="IM501" s="104"/>
      <c r="IN501" s="104"/>
      <c r="IO501" s="104"/>
      <c r="IP501" s="104"/>
      <c r="IQ501" s="104"/>
      <c r="IR501" s="104"/>
      <c r="IS501" s="104"/>
      <c r="IT501" s="104"/>
      <c r="IU501" s="104"/>
      <c r="IV501" s="104"/>
      <c r="IW501" s="104"/>
      <c r="IX501" s="104"/>
      <c r="IY501" s="104"/>
      <c r="IZ501" s="104"/>
      <c r="JA501" s="104"/>
      <c r="JB501" s="104"/>
      <c r="JC501" s="104"/>
      <c r="JD501" s="104"/>
      <c r="JE501" s="104"/>
      <c r="JF501" s="104"/>
      <c r="JG501" s="104"/>
      <c r="JH501" s="104"/>
      <c r="JI501" s="104"/>
      <c r="JJ501" s="104"/>
      <c r="JK501" s="104"/>
      <c r="JL501" s="104"/>
      <c r="JM501" s="104"/>
      <c r="JN501" s="104"/>
      <c r="JO501" s="104"/>
      <c r="JP501" s="104"/>
      <c r="JQ501" s="104"/>
      <c r="JR501" s="104"/>
      <c r="JS501" s="104"/>
      <c r="JT501" s="104"/>
      <c r="JU501" s="104"/>
      <c r="JV501" s="104"/>
      <c r="JW501" s="104"/>
      <c r="JX501" s="104"/>
      <c r="JY501" s="104"/>
      <c r="JZ501" s="104"/>
      <c r="KA501" s="104"/>
      <c r="KB501" s="104"/>
      <c r="KC501" s="104"/>
      <c r="KD501" s="104"/>
      <c r="KE501" s="104"/>
      <c r="KF501" s="104"/>
      <c r="KG501" s="104"/>
      <c r="KH501" s="104"/>
      <c r="KI501" s="104"/>
      <c r="KJ501" s="104"/>
      <c r="KK501" s="104"/>
      <c r="KL501" s="104"/>
      <c r="KM501" s="104"/>
      <c r="KN501" s="104"/>
      <c r="KO501" s="104"/>
      <c r="KP501" s="104"/>
      <c r="KQ501" s="104"/>
      <c r="KR501" s="104"/>
      <c r="KS501" s="104"/>
      <c r="KT501" s="104"/>
      <c r="KU501" s="104"/>
      <c r="KV501" s="104"/>
      <c r="KW501" s="104"/>
      <c r="KX501" s="104"/>
      <c r="KY501" s="104"/>
      <c r="KZ501" s="104"/>
      <c r="LA501" s="104"/>
      <c r="LB501" s="104"/>
      <c r="LC501" s="104"/>
      <c r="LD501" s="104"/>
      <c r="LE501" s="104"/>
      <c r="LF501" s="104"/>
      <c r="LG501" s="104"/>
      <c r="LH501" s="104"/>
      <c r="LI501" s="104"/>
      <c r="LJ501" s="104"/>
      <c r="LK501" s="104"/>
      <c r="LL501" s="104"/>
      <c r="LM501" s="104"/>
      <c r="LN501" s="104"/>
      <c r="LO501" s="104"/>
      <c r="LP501" s="104"/>
      <c r="LQ501" s="104"/>
      <c r="LR501" s="104"/>
      <c r="LS501" s="104"/>
      <c r="LT501" s="104"/>
      <c r="LU501" s="104"/>
      <c r="LV501" s="104"/>
      <c r="LW501" s="104"/>
      <c r="LX501" s="104"/>
      <c r="LY501" s="104"/>
      <c r="LZ501" s="104"/>
      <c r="MA501" s="104"/>
      <c r="MB501" s="104"/>
      <c r="MC501" s="104"/>
      <c r="MD501" s="104"/>
      <c r="ME501" s="104"/>
      <c r="MF501" s="104"/>
      <c r="MG501" s="104"/>
      <c r="MH501" s="104"/>
      <c r="MI501" s="104"/>
      <c r="MJ501" s="104"/>
      <c r="MK501" s="104"/>
      <c r="ML501" s="104"/>
      <c r="MM501" s="104"/>
      <c r="MN501" s="104"/>
      <c r="MO501" s="104"/>
      <c r="MP501" s="104"/>
      <c r="MQ501" s="104"/>
      <c r="MR501" s="104"/>
      <c r="MS501" s="104"/>
      <c r="MT501" s="104"/>
      <c r="MU501" s="104"/>
      <c r="MV501" s="104"/>
      <c r="MW501" s="104"/>
      <c r="MX501" s="104"/>
      <c r="MY501" s="104"/>
      <c r="MZ501" s="104"/>
      <c r="NA501" s="104"/>
      <c r="NB501" s="104"/>
      <c r="NC501" s="104"/>
      <c r="ND501" s="104"/>
      <c r="NE501" s="104"/>
      <c r="NF501" s="104"/>
      <c r="NG501" s="104"/>
      <c r="NH501" s="104"/>
      <c r="NI501" s="104"/>
      <c r="NJ501" s="104"/>
      <c r="NK501" s="104"/>
      <c r="NL501" s="104"/>
      <c r="NM501" s="104"/>
      <c r="NN501" s="104"/>
      <c r="NO501" s="104"/>
      <c r="NP501" s="104"/>
      <c r="NQ501" s="104"/>
      <c r="NR501" s="104"/>
      <c r="NS501" s="104"/>
      <c r="NT501" s="104"/>
      <c r="NU501" s="104"/>
    </row>
    <row r="502" spans="1:385" s="172" customFormat="1" ht="15.65" customHeight="1" outlineLevel="1">
      <c r="A502" s="375"/>
      <c r="B502" s="173"/>
      <c r="C502" s="188" t="s">
        <v>281</v>
      </c>
      <c r="D502" s="189" t="s">
        <v>800</v>
      </c>
      <c r="E502" s="189" t="s">
        <v>283</v>
      </c>
      <c r="F502" s="189" t="s">
        <v>302</v>
      </c>
      <c r="G502" s="179"/>
      <c r="H502" s="173"/>
      <c r="I502" s="190"/>
      <c r="J502" s="190"/>
      <c r="K502" s="187" t="s">
        <v>84</v>
      </c>
      <c r="L502" s="187">
        <v>15</v>
      </c>
      <c r="M502" s="260"/>
      <c r="N502" s="260"/>
      <c r="O502" s="260"/>
      <c r="P502" s="260"/>
      <c r="Q502" s="175"/>
      <c r="R502" s="175"/>
      <c r="S502" s="121"/>
      <c r="T502" s="104"/>
      <c r="U502" s="104"/>
      <c r="V502" s="104"/>
      <c r="W502" s="104"/>
      <c r="X502" s="104"/>
      <c r="Y502" s="104"/>
      <c r="Z502" s="104"/>
      <c r="AA502" s="104"/>
      <c r="AB502" s="104"/>
      <c r="AC502" s="104"/>
      <c r="AD502" s="104"/>
      <c r="AE502" s="104"/>
      <c r="AF502" s="104"/>
      <c r="AG502" s="104"/>
      <c r="AH502" s="104"/>
      <c r="AI502" s="104"/>
      <c r="AJ502" s="104"/>
      <c r="AK502" s="104"/>
      <c r="AL502" s="104"/>
      <c r="AM502" s="104"/>
      <c r="AN502" s="104"/>
      <c r="AO502" s="104"/>
      <c r="AP502" s="104"/>
      <c r="AQ502" s="104"/>
      <c r="AR502" s="104"/>
      <c r="AS502" s="104"/>
      <c r="AT502" s="104"/>
      <c r="AU502" s="104"/>
      <c r="AV502" s="104"/>
      <c r="AW502" s="104"/>
      <c r="AX502" s="104"/>
      <c r="AY502" s="104"/>
      <c r="AZ502" s="104"/>
      <c r="BA502" s="104"/>
      <c r="BB502" s="104"/>
      <c r="BC502" s="104"/>
      <c r="BD502" s="104"/>
      <c r="BE502" s="104"/>
      <c r="BF502" s="104"/>
      <c r="BG502" s="104"/>
      <c r="BH502" s="104"/>
      <c r="BI502" s="104"/>
      <c r="BJ502" s="104"/>
      <c r="BK502" s="104"/>
      <c r="BL502" s="104"/>
      <c r="BM502" s="104"/>
      <c r="BN502" s="104"/>
      <c r="BO502" s="104"/>
      <c r="BP502" s="104"/>
      <c r="BQ502" s="104"/>
      <c r="BR502" s="104"/>
      <c r="BS502" s="104"/>
      <c r="BT502" s="104"/>
      <c r="BU502" s="104"/>
      <c r="BV502" s="104"/>
      <c r="BW502" s="104"/>
      <c r="BX502" s="104"/>
      <c r="BY502" s="104"/>
      <c r="BZ502" s="104"/>
      <c r="CA502" s="104"/>
      <c r="CB502" s="104"/>
      <c r="CC502" s="104"/>
      <c r="CD502" s="104"/>
      <c r="CE502" s="104"/>
      <c r="CF502" s="104"/>
      <c r="CG502" s="104"/>
      <c r="CH502" s="104"/>
      <c r="CI502" s="104"/>
      <c r="CJ502" s="104"/>
      <c r="CK502" s="104"/>
      <c r="CL502" s="104"/>
      <c r="CM502" s="104"/>
      <c r="CN502" s="104"/>
      <c r="CO502" s="104"/>
      <c r="CP502" s="104"/>
      <c r="CQ502" s="104"/>
      <c r="CR502" s="104"/>
      <c r="CS502" s="104"/>
      <c r="CT502" s="104"/>
      <c r="CU502" s="104"/>
      <c r="CV502" s="104"/>
      <c r="CW502" s="104"/>
      <c r="CX502" s="104"/>
      <c r="CY502" s="104"/>
      <c r="CZ502" s="104"/>
      <c r="DA502" s="104"/>
      <c r="DB502" s="104"/>
      <c r="DC502" s="104"/>
      <c r="DD502" s="104"/>
      <c r="DE502" s="104"/>
      <c r="DF502" s="104"/>
      <c r="DG502" s="104"/>
      <c r="DH502" s="104"/>
      <c r="DI502" s="104"/>
      <c r="DJ502" s="104"/>
      <c r="DK502" s="104"/>
      <c r="DL502" s="104"/>
      <c r="DM502" s="104"/>
      <c r="DN502" s="104"/>
      <c r="DO502" s="104"/>
      <c r="DP502" s="104"/>
      <c r="DQ502" s="104"/>
      <c r="DR502" s="104"/>
      <c r="DS502" s="104"/>
      <c r="DT502" s="104"/>
      <c r="DU502" s="104"/>
      <c r="DV502" s="104"/>
      <c r="DW502" s="104"/>
      <c r="DX502" s="104"/>
      <c r="DY502" s="104"/>
      <c r="DZ502" s="104"/>
      <c r="EA502" s="104"/>
      <c r="EB502" s="104"/>
      <c r="EC502" s="104"/>
      <c r="ED502" s="104"/>
      <c r="EE502" s="104"/>
      <c r="EF502" s="104"/>
      <c r="EG502" s="104"/>
      <c r="EH502" s="104"/>
      <c r="EI502" s="104"/>
      <c r="EJ502" s="104"/>
      <c r="EK502" s="104"/>
      <c r="EL502" s="104"/>
      <c r="EM502" s="104"/>
      <c r="EN502" s="104"/>
      <c r="EO502" s="104"/>
      <c r="EP502" s="104"/>
      <c r="EQ502" s="104"/>
      <c r="ER502" s="104"/>
      <c r="ES502" s="104"/>
      <c r="ET502" s="104"/>
      <c r="EU502" s="104"/>
      <c r="EV502" s="104"/>
      <c r="EW502" s="104"/>
      <c r="EX502" s="104"/>
      <c r="EY502" s="104"/>
      <c r="EZ502" s="104"/>
      <c r="FA502" s="104"/>
      <c r="FB502" s="104"/>
      <c r="FC502" s="104"/>
      <c r="FD502" s="104"/>
      <c r="FE502" s="104"/>
      <c r="FF502" s="104"/>
      <c r="FG502" s="104"/>
      <c r="FH502" s="104"/>
      <c r="FI502" s="104"/>
      <c r="FJ502" s="104"/>
      <c r="FK502" s="104"/>
      <c r="FL502" s="104"/>
      <c r="FM502" s="104"/>
      <c r="FN502" s="104"/>
      <c r="FO502" s="104"/>
      <c r="FP502" s="104"/>
      <c r="FQ502" s="104"/>
      <c r="FR502" s="104"/>
      <c r="FS502" s="104"/>
      <c r="FT502" s="104"/>
      <c r="FU502" s="104"/>
      <c r="FV502" s="104"/>
      <c r="FW502" s="104"/>
      <c r="FX502" s="104"/>
      <c r="FY502" s="104"/>
      <c r="FZ502" s="104"/>
      <c r="GA502" s="104"/>
      <c r="GB502" s="104"/>
      <c r="GC502" s="104"/>
      <c r="GD502" s="104"/>
      <c r="GE502" s="104"/>
      <c r="GF502" s="104"/>
      <c r="GG502" s="104"/>
      <c r="GH502" s="104"/>
      <c r="GI502" s="104"/>
      <c r="GJ502" s="104"/>
      <c r="GK502" s="104"/>
      <c r="GL502" s="104"/>
      <c r="GM502" s="104"/>
      <c r="GN502" s="104"/>
      <c r="GO502" s="104"/>
      <c r="GP502" s="104"/>
      <c r="GQ502" s="104"/>
      <c r="GR502" s="104"/>
      <c r="GS502" s="104"/>
      <c r="GT502" s="104"/>
      <c r="GU502" s="104"/>
      <c r="GV502" s="104"/>
      <c r="GW502" s="104"/>
      <c r="GX502" s="104"/>
      <c r="GY502" s="104"/>
      <c r="GZ502" s="104"/>
      <c r="HA502" s="104"/>
      <c r="HB502" s="104"/>
      <c r="HC502" s="104"/>
      <c r="HD502" s="104"/>
      <c r="HE502" s="104"/>
      <c r="HF502" s="104"/>
      <c r="HG502" s="104"/>
      <c r="HH502" s="104"/>
      <c r="HI502" s="104"/>
      <c r="HJ502" s="104"/>
      <c r="HK502" s="104"/>
      <c r="HL502" s="104"/>
      <c r="HM502" s="104"/>
      <c r="HN502" s="104"/>
      <c r="HO502" s="104"/>
      <c r="HP502" s="104"/>
      <c r="HQ502" s="104"/>
      <c r="HR502" s="104"/>
      <c r="HS502" s="104"/>
      <c r="HT502" s="104"/>
      <c r="HU502" s="104"/>
      <c r="HV502" s="104"/>
      <c r="HW502" s="104"/>
      <c r="HX502" s="104"/>
      <c r="HY502" s="104"/>
      <c r="HZ502" s="104"/>
      <c r="IA502" s="104"/>
      <c r="IB502" s="104"/>
      <c r="IC502" s="104"/>
      <c r="ID502" s="104"/>
      <c r="IE502" s="104"/>
      <c r="IF502" s="104"/>
      <c r="IG502" s="104"/>
      <c r="IH502" s="104"/>
      <c r="II502" s="104"/>
      <c r="IJ502" s="104"/>
      <c r="IK502" s="104"/>
      <c r="IL502" s="104"/>
      <c r="IM502" s="104"/>
      <c r="IN502" s="104"/>
      <c r="IO502" s="104"/>
      <c r="IP502" s="104"/>
      <c r="IQ502" s="104"/>
      <c r="IR502" s="104"/>
      <c r="IS502" s="104"/>
      <c r="IT502" s="104"/>
      <c r="IU502" s="104"/>
      <c r="IV502" s="104"/>
      <c r="IW502" s="104"/>
      <c r="IX502" s="104"/>
      <c r="IY502" s="104"/>
      <c r="IZ502" s="104"/>
      <c r="JA502" s="104"/>
      <c r="JB502" s="104"/>
      <c r="JC502" s="104"/>
      <c r="JD502" s="104"/>
      <c r="JE502" s="104"/>
      <c r="JF502" s="104"/>
      <c r="JG502" s="104"/>
      <c r="JH502" s="104"/>
      <c r="JI502" s="104"/>
      <c r="JJ502" s="104"/>
      <c r="JK502" s="104"/>
      <c r="JL502" s="104"/>
      <c r="JM502" s="104"/>
      <c r="JN502" s="104"/>
      <c r="JO502" s="104"/>
      <c r="JP502" s="104"/>
      <c r="JQ502" s="104"/>
      <c r="JR502" s="104"/>
      <c r="JS502" s="104"/>
      <c r="JT502" s="104"/>
      <c r="JU502" s="104"/>
      <c r="JV502" s="104"/>
      <c r="JW502" s="104"/>
      <c r="JX502" s="104"/>
      <c r="JY502" s="104"/>
      <c r="JZ502" s="104"/>
      <c r="KA502" s="104"/>
      <c r="KB502" s="104"/>
      <c r="KC502" s="104"/>
      <c r="KD502" s="104"/>
      <c r="KE502" s="104"/>
      <c r="KF502" s="104"/>
      <c r="KG502" s="104"/>
      <c r="KH502" s="104"/>
      <c r="KI502" s="104"/>
      <c r="KJ502" s="104"/>
      <c r="KK502" s="104"/>
      <c r="KL502" s="104"/>
      <c r="KM502" s="104"/>
      <c r="KN502" s="104"/>
      <c r="KO502" s="104"/>
      <c r="KP502" s="104"/>
      <c r="KQ502" s="104"/>
      <c r="KR502" s="104"/>
      <c r="KS502" s="104"/>
      <c r="KT502" s="104"/>
      <c r="KU502" s="104"/>
      <c r="KV502" s="104"/>
      <c r="KW502" s="104"/>
      <c r="KX502" s="104"/>
      <c r="KY502" s="104"/>
      <c r="KZ502" s="104"/>
      <c r="LA502" s="104"/>
      <c r="LB502" s="104"/>
      <c r="LC502" s="104"/>
      <c r="LD502" s="104"/>
      <c r="LE502" s="104"/>
      <c r="LF502" s="104"/>
      <c r="LG502" s="104"/>
      <c r="LH502" s="104"/>
      <c r="LI502" s="104"/>
      <c r="LJ502" s="104"/>
      <c r="LK502" s="104"/>
      <c r="LL502" s="104"/>
      <c r="LM502" s="104"/>
      <c r="LN502" s="104"/>
      <c r="LO502" s="104"/>
      <c r="LP502" s="104"/>
      <c r="LQ502" s="104"/>
      <c r="LR502" s="104"/>
      <c r="LS502" s="104"/>
      <c r="LT502" s="104"/>
      <c r="LU502" s="104"/>
      <c r="LV502" s="104"/>
      <c r="LW502" s="104"/>
      <c r="LX502" s="104"/>
      <c r="LY502" s="104"/>
      <c r="LZ502" s="104"/>
      <c r="MA502" s="104"/>
      <c r="MB502" s="104"/>
      <c r="MC502" s="104"/>
      <c r="MD502" s="104"/>
      <c r="ME502" s="104"/>
      <c r="MF502" s="104"/>
      <c r="MG502" s="104"/>
      <c r="MH502" s="104"/>
      <c r="MI502" s="104"/>
      <c r="MJ502" s="104"/>
      <c r="MK502" s="104"/>
      <c r="ML502" s="104"/>
      <c r="MM502" s="104"/>
      <c r="MN502" s="104"/>
      <c r="MO502" s="104"/>
      <c r="MP502" s="104"/>
      <c r="MQ502" s="104"/>
      <c r="MR502" s="104"/>
      <c r="MS502" s="104"/>
      <c r="MT502" s="104"/>
      <c r="MU502" s="104"/>
      <c r="MV502" s="104"/>
      <c r="MW502" s="104"/>
      <c r="MX502" s="104"/>
      <c r="MY502" s="104"/>
      <c r="MZ502" s="104"/>
      <c r="NA502" s="104"/>
      <c r="NB502" s="104"/>
      <c r="NC502" s="104"/>
      <c r="ND502" s="104"/>
      <c r="NE502" s="104"/>
      <c r="NF502" s="104"/>
      <c r="NG502" s="104"/>
      <c r="NH502" s="104"/>
      <c r="NI502" s="104"/>
      <c r="NJ502" s="104"/>
      <c r="NK502" s="104"/>
      <c r="NL502" s="104"/>
      <c r="NM502" s="104"/>
      <c r="NN502" s="104"/>
      <c r="NO502" s="104"/>
      <c r="NP502" s="104"/>
      <c r="NQ502" s="104"/>
      <c r="NR502" s="104"/>
      <c r="NS502" s="104"/>
      <c r="NT502" s="104"/>
      <c r="NU502" s="104"/>
    </row>
    <row r="503" spans="1:385" s="172" customFormat="1" ht="15.65" customHeight="1" outlineLevel="1">
      <c r="A503" s="375"/>
      <c r="B503" s="173"/>
      <c r="C503" s="188" t="s">
        <v>281</v>
      </c>
      <c r="D503" s="189" t="s">
        <v>800</v>
      </c>
      <c r="E503" s="189" t="s">
        <v>284</v>
      </c>
      <c r="F503" s="189" t="s">
        <v>302</v>
      </c>
      <c r="G503" s="179"/>
      <c r="H503" s="173"/>
      <c r="I503" s="190"/>
      <c r="J503" s="190"/>
      <c r="K503" s="187" t="s">
        <v>84</v>
      </c>
      <c r="L503" s="187">
        <v>15</v>
      </c>
      <c r="M503" s="260"/>
      <c r="N503" s="260"/>
      <c r="O503" s="260"/>
      <c r="P503" s="260"/>
      <c r="Q503" s="175"/>
      <c r="R503" s="175"/>
      <c r="S503" s="121"/>
      <c r="T503" s="104"/>
      <c r="U503" s="104"/>
      <c r="V503" s="104"/>
      <c r="W503" s="104"/>
      <c r="X503" s="104"/>
      <c r="Y503" s="104"/>
      <c r="Z503" s="104"/>
      <c r="AA503" s="104"/>
      <c r="AB503" s="104"/>
      <c r="AC503" s="104"/>
      <c r="AD503" s="104"/>
      <c r="AE503" s="104"/>
      <c r="AF503" s="104"/>
      <c r="AG503" s="104"/>
      <c r="AH503" s="104"/>
      <c r="AI503" s="104"/>
      <c r="AJ503" s="104"/>
      <c r="AK503" s="104"/>
      <c r="AL503" s="104"/>
      <c r="AM503" s="104"/>
      <c r="AN503" s="104"/>
      <c r="AO503" s="104"/>
      <c r="AP503" s="104"/>
      <c r="AQ503" s="104"/>
      <c r="AR503" s="104"/>
      <c r="AS503" s="104"/>
      <c r="AT503" s="104"/>
      <c r="AU503" s="104"/>
      <c r="AV503" s="104"/>
      <c r="AW503" s="104"/>
      <c r="AX503" s="104"/>
      <c r="AY503" s="104"/>
      <c r="AZ503" s="104"/>
      <c r="BA503" s="104"/>
      <c r="BB503" s="104"/>
      <c r="BC503" s="104"/>
      <c r="BD503" s="104"/>
      <c r="BE503" s="104"/>
      <c r="BF503" s="104"/>
      <c r="BG503" s="104"/>
      <c r="BH503" s="104"/>
      <c r="BI503" s="104"/>
      <c r="BJ503" s="104"/>
      <c r="BK503" s="104"/>
      <c r="BL503" s="104"/>
      <c r="BM503" s="104"/>
      <c r="BN503" s="104"/>
      <c r="BO503" s="104"/>
      <c r="BP503" s="104"/>
      <c r="BQ503" s="104"/>
      <c r="BR503" s="104"/>
      <c r="BS503" s="104"/>
      <c r="BT503" s="104"/>
      <c r="BU503" s="104"/>
      <c r="BV503" s="104"/>
      <c r="BW503" s="104"/>
      <c r="BX503" s="104"/>
      <c r="BY503" s="104"/>
      <c r="BZ503" s="104"/>
      <c r="CA503" s="104"/>
      <c r="CB503" s="104"/>
      <c r="CC503" s="104"/>
      <c r="CD503" s="104"/>
      <c r="CE503" s="104"/>
      <c r="CF503" s="104"/>
      <c r="CG503" s="104"/>
      <c r="CH503" s="104"/>
      <c r="CI503" s="104"/>
      <c r="CJ503" s="104"/>
      <c r="CK503" s="104"/>
      <c r="CL503" s="104"/>
      <c r="CM503" s="104"/>
      <c r="CN503" s="104"/>
      <c r="CO503" s="104"/>
      <c r="CP503" s="104"/>
      <c r="CQ503" s="104"/>
      <c r="CR503" s="104"/>
      <c r="CS503" s="104"/>
      <c r="CT503" s="104"/>
      <c r="CU503" s="104"/>
      <c r="CV503" s="104"/>
      <c r="CW503" s="104"/>
      <c r="CX503" s="104"/>
      <c r="CY503" s="104"/>
      <c r="CZ503" s="104"/>
      <c r="DA503" s="104"/>
      <c r="DB503" s="104"/>
      <c r="DC503" s="104"/>
      <c r="DD503" s="104"/>
      <c r="DE503" s="104"/>
      <c r="DF503" s="104"/>
      <c r="DG503" s="104"/>
      <c r="DH503" s="104"/>
      <c r="DI503" s="104"/>
      <c r="DJ503" s="104"/>
      <c r="DK503" s="104"/>
      <c r="DL503" s="104"/>
      <c r="DM503" s="104"/>
      <c r="DN503" s="104"/>
      <c r="DO503" s="104"/>
      <c r="DP503" s="104"/>
      <c r="DQ503" s="104"/>
      <c r="DR503" s="104"/>
      <c r="DS503" s="104"/>
      <c r="DT503" s="104"/>
      <c r="DU503" s="104"/>
      <c r="DV503" s="104"/>
      <c r="DW503" s="104"/>
      <c r="DX503" s="104"/>
      <c r="DY503" s="104"/>
      <c r="DZ503" s="104"/>
      <c r="EA503" s="104"/>
      <c r="EB503" s="104"/>
      <c r="EC503" s="104"/>
      <c r="ED503" s="104"/>
      <c r="EE503" s="104"/>
      <c r="EF503" s="104"/>
      <c r="EG503" s="104"/>
      <c r="EH503" s="104"/>
      <c r="EI503" s="104"/>
      <c r="EJ503" s="104"/>
      <c r="EK503" s="104"/>
      <c r="EL503" s="104"/>
      <c r="EM503" s="104"/>
      <c r="EN503" s="104"/>
      <c r="EO503" s="104"/>
      <c r="EP503" s="104"/>
      <c r="EQ503" s="104"/>
      <c r="ER503" s="104"/>
      <c r="ES503" s="104"/>
      <c r="ET503" s="104"/>
      <c r="EU503" s="104"/>
      <c r="EV503" s="104"/>
      <c r="EW503" s="104"/>
      <c r="EX503" s="104"/>
      <c r="EY503" s="104"/>
      <c r="EZ503" s="104"/>
      <c r="FA503" s="104"/>
      <c r="FB503" s="104"/>
      <c r="FC503" s="104"/>
      <c r="FD503" s="104"/>
      <c r="FE503" s="104"/>
      <c r="FF503" s="104"/>
      <c r="FG503" s="104"/>
      <c r="FH503" s="104"/>
      <c r="FI503" s="104"/>
      <c r="FJ503" s="104"/>
      <c r="FK503" s="104"/>
      <c r="FL503" s="104"/>
      <c r="FM503" s="104"/>
      <c r="FN503" s="104"/>
      <c r="FO503" s="104"/>
      <c r="FP503" s="104"/>
      <c r="FQ503" s="104"/>
      <c r="FR503" s="104"/>
      <c r="FS503" s="104"/>
      <c r="FT503" s="104"/>
      <c r="FU503" s="104"/>
      <c r="FV503" s="104"/>
      <c r="FW503" s="104"/>
      <c r="FX503" s="104"/>
      <c r="FY503" s="104"/>
      <c r="FZ503" s="104"/>
      <c r="GA503" s="104"/>
      <c r="GB503" s="104"/>
      <c r="GC503" s="104"/>
      <c r="GD503" s="104"/>
      <c r="GE503" s="104"/>
      <c r="GF503" s="104"/>
      <c r="GG503" s="104"/>
      <c r="GH503" s="104"/>
      <c r="GI503" s="104"/>
      <c r="GJ503" s="104"/>
      <c r="GK503" s="104"/>
      <c r="GL503" s="104"/>
      <c r="GM503" s="104"/>
      <c r="GN503" s="104"/>
      <c r="GO503" s="104"/>
      <c r="GP503" s="104"/>
      <c r="GQ503" s="104"/>
      <c r="GR503" s="104"/>
      <c r="GS503" s="104"/>
      <c r="GT503" s="104"/>
      <c r="GU503" s="104"/>
      <c r="GV503" s="104"/>
      <c r="GW503" s="104"/>
      <c r="GX503" s="104"/>
      <c r="GY503" s="104"/>
      <c r="GZ503" s="104"/>
      <c r="HA503" s="104"/>
      <c r="HB503" s="104"/>
      <c r="HC503" s="104"/>
      <c r="HD503" s="104"/>
      <c r="HE503" s="104"/>
      <c r="HF503" s="104"/>
      <c r="HG503" s="104"/>
      <c r="HH503" s="104"/>
      <c r="HI503" s="104"/>
      <c r="HJ503" s="104"/>
      <c r="HK503" s="104"/>
      <c r="HL503" s="104"/>
      <c r="HM503" s="104"/>
      <c r="HN503" s="104"/>
      <c r="HO503" s="104"/>
      <c r="HP503" s="104"/>
      <c r="HQ503" s="104"/>
      <c r="HR503" s="104"/>
      <c r="HS503" s="104"/>
      <c r="HT503" s="104"/>
      <c r="HU503" s="104"/>
      <c r="HV503" s="104"/>
      <c r="HW503" s="104"/>
      <c r="HX503" s="104"/>
      <c r="HY503" s="104"/>
      <c r="HZ503" s="104"/>
      <c r="IA503" s="104"/>
      <c r="IB503" s="104"/>
      <c r="IC503" s="104"/>
      <c r="ID503" s="104"/>
      <c r="IE503" s="104"/>
      <c r="IF503" s="104"/>
      <c r="IG503" s="104"/>
      <c r="IH503" s="104"/>
      <c r="II503" s="104"/>
      <c r="IJ503" s="104"/>
      <c r="IK503" s="104"/>
      <c r="IL503" s="104"/>
      <c r="IM503" s="104"/>
      <c r="IN503" s="104"/>
      <c r="IO503" s="104"/>
      <c r="IP503" s="104"/>
      <c r="IQ503" s="104"/>
      <c r="IR503" s="104"/>
      <c r="IS503" s="104"/>
      <c r="IT503" s="104"/>
      <c r="IU503" s="104"/>
      <c r="IV503" s="104"/>
      <c r="IW503" s="104"/>
      <c r="IX503" s="104"/>
      <c r="IY503" s="104"/>
      <c r="IZ503" s="104"/>
      <c r="JA503" s="104"/>
      <c r="JB503" s="104"/>
      <c r="JC503" s="104"/>
      <c r="JD503" s="104"/>
      <c r="JE503" s="104"/>
      <c r="JF503" s="104"/>
      <c r="JG503" s="104"/>
      <c r="JH503" s="104"/>
      <c r="JI503" s="104"/>
      <c r="JJ503" s="104"/>
      <c r="JK503" s="104"/>
      <c r="JL503" s="104"/>
      <c r="JM503" s="104"/>
      <c r="JN503" s="104"/>
      <c r="JO503" s="104"/>
      <c r="JP503" s="104"/>
      <c r="JQ503" s="104"/>
      <c r="JR503" s="104"/>
      <c r="JS503" s="104"/>
      <c r="JT503" s="104"/>
      <c r="JU503" s="104"/>
      <c r="JV503" s="104"/>
      <c r="JW503" s="104"/>
      <c r="JX503" s="104"/>
      <c r="JY503" s="104"/>
      <c r="JZ503" s="104"/>
      <c r="KA503" s="104"/>
      <c r="KB503" s="104"/>
      <c r="KC503" s="104"/>
      <c r="KD503" s="104"/>
      <c r="KE503" s="104"/>
      <c r="KF503" s="104"/>
      <c r="KG503" s="104"/>
      <c r="KH503" s="104"/>
      <c r="KI503" s="104"/>
      <c r="KJ503" s="104"/>
      <c r="KK503" s="104"/>
      <c r="KL503" s="104"/>
      <c r="KM503" s="104"/>
      <c r="KN503" s="104"/>
      <c r="KO503" s="104"/>
      <c r="KP503" s="104"/>
      <c r="KQ503" s="104"/>
      <c r="KR503" s="104"/>
      <c r="KS503" s="104"/>
      <c r="KT503" s="104"/>
      <c r="KU503" s="104"/>
      <c r="KV503" s="104"/>
      <c r="KW503" s="104"/>
      <c r="KX503" s="104"/>
      <c r="KY503" s="104"/>
      <c r="KZ503" s="104"/>
      <c r="LA503" s="104"/>
      <c r="LB503" s="104"/>
      <c r="LC503" s="104"/>
      <c r="LD503" s="104"/>
      <c r="LE503" s="104"/>
      <c r="LF503" s="104"/>
      <c r="LG503" s="104"/>
      <c r="LH503" s="104"/>
      <c r="LI503" s="104"/>
      <c r="LJ503" s="104"/>
      <c r="LK503" s="104"/>
      <c r="LL503" s="104"/>
      <c r="LM503" s="104"/>
      <c r="LN503" s="104"/>
      <c r="LO503" s="104"/>
      <c r="LP503" s="104"/>
      <c r="LQ503" s="104"/>
      <c r="LR503" s="104"/>
      <c r="LS503" s="104"/>
      <c r="LT503" s="104"/>
      <c r="LU503" s="104"/>
      <c r="LV503" s="104"/>
      <c r="LW503" s="104"/>
      <c r="LX503" s="104"/>
      <c r="LY503" s="104"/>
      <c r="LZ503" s="104"/>
      <c r="MA503" s="104"/>
      <c r="MB503" s="104"/>
      <c r="MC503" s="104"/>
      <c r="MD503" s="104"/>
      <c r="ME503" s="104"/>
      <c r="MF503" s="104"/>
      <c r="MG503" s="104"/>
      <c r="MH503" s="104"/>
      <c r="MI503" s="104"/>
      <c r="MJ503" s="104"/>
      <c r="MK503" s="104"/>
      <c r="ML503" s="104"/>
      <c r="MM503" s="104"/>
      <c r="MN503" s="104"/>
      <c r="MO503" s="104"/>
      <c r="MP503" s="104"/>
      <c r="MQ503" s="104"/>
      <c r="MR503" s="104"/>
      <c r="MS503" s="104"/>
      <c r="MT503" s="104"/>
      <c r="MU503" s="104"/>
      <c r="MV503" s="104"/>
      <c r="MW503" s="104"/>
      <c r="MX503" s="104"/>
      <c r="MY503" s="104"/>
      <c r="MZ503" s="104"/>
      <c r="NA503" s="104"/>
      <c r="NB503" s="104"/>
      <c r="NC503" s="104"/>
      <c r="ND503" s="104"/>
      <c r="NE503" s="104"/>
      <c r="NF503" s="104"/>
      <c r="NG503" s="104"/>
      <c r="NH503" s="104"/>
      <c r="NI503" s="104"/>
      <c r="NJ503" s="104"/>
      <c r="NK503" s="104"/>
      <c r="NL503" s="104"/>
      <c r="NM503" s="104"/>
      <c r="NN503" s="104"/>
      <c r="NO503" s="104"/>
      <c r="NP503" s="104"/>
      <c r="NQ503" s="104"/>
      <c r="NR503" s="104"/>
      <c r="NS503" s="104"/>
      <c r="NT503" s="104"/>
      <c r="NU503" s="104"/>
    </row>
    <row r="504" spans="1:385" s="172" customFormat="1" ht="15.65" customHeight="1" outlineLevel="1">
      <c r="A504" s="375"/>
      <c r="B504" s="173"/>
      <c r="C504" s="188" t="s">
        <v>281</v>
      </c>
      <c r="D504" s="189" t="s">
        <v>800</v>
      </c>
      <c r="E504" s="189" t="s">
        <v>285</v>
      </c>
      <c r="F504" s="189" t="s">
        <v>302</v>
      </c>
      <c r="G504" s="179"/>
      <c r="H504" s="173"/>
      <c r="I504" s="190"/>
      <c r="J504" s="190"/>
      <c r="K504" s="187" t="s">
        <v>84</v>
      </c>
      <c r="L504" s="187">
        <v>15</v>
      </c>
      <c r="M504" s="260"/>
      <c r="N504" s="260"/>
      <c r="O504" s="260"/>
      <c r="P504" s="260"/>
      <c r="Q504" s="175"/>
      <c r="R504" s="175"/>
      <c r="S504" s="121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  <c r="AH504" s="104"/>
      <c r="AI504" s="104"/>
      <c r="AJ504" s="104"/>
      <c r="AK504" s="104"/>
      <c r="AL504" s="104"/>
      <c r="AM504" s="104"/>
      <c r="AN504" s="104"/>
      <c r="AO504" s="104"/>
      <c r="AP504" s="104"/>
      <c r="AQ504" s="104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  <c r="BI504" s="104"/>
      <c r="BJ504" s="104"/>
      <c r="BK504" s="104"/>
      <c r="BL504" s="104"/>
      <c r="BM504" s="104"/>
      <c r="BN504" s="104"/>
      <c r="BO504" s="104"/>
      <c r="BP504" s="104"/>
      <c r="BQ504" s="104"/>
      <c r="BR504" s="104"/>
      <c r="BS504" s="104"/>
      <c r="BT504" s="104"/>
      <c r="BU504" s="104"/>
      <c r="BV504" s="104"/>
      <c r="BW504" s="104"/>
      <c r="BX504" s="104"/>
      <c r="BY504" s="104"/>
      <c r="BZ504" s="104"/>
      <c r="CA504" s="104"/>
      <c r="CB504" s="104"/>
      <c r="CC504" s="104"/>
      <c r="CD504" s="104"/>
      <c r="CE504" s="104"/>
      <c r="CF504" s="104"/>
      <c r="CG504" s="104"/>
      <c r="CH504" s="104"/>
      <c r="CI504" s="104"/>
      <c r="CJ504" s="104"/>
      <c r="CK504" s="104"/>
      <c r="CL504" s="104"/>
      <c r="CM504" s="104"/>
      <c r="CN504" s="104"/>
      <c r="CO504" s="104"/>
      <c r="CP504" s="104"/>
      <c r="CQ504" s="104"/>
      <c r="CR504" s="104"/>
      <c r="CS504" s="104"/>
      <c r="CT504" s="104"/>
      <c r="CU504" s="104"/>
      <c r="CV504" s="104"/>
      <c r="CW504" s="104"/>
      <c r="CX504" s="104"/>
      <c r="CY504" s="104"/>
      <c r="CZ504" s="104"/>
      <c r="DA504" s="104"/>
      <c r="DB504" s="104"/>
      <c r="DC504" s="104"/>
      <c r="DD504" s="104"/>
      <c r="DE504" s="104"/>
      <c r="DF504" s="104"/>
      <c r="DG504" s="104"/>
      <c r="DH504" s="104"/>
      <c r="DI504" s="104"/>
      <c r="DJ504" s="104"/>
      <c r="DK504" s="104"/>
      <c r="DL504" s="104"/>
      <c r="DM504" s="104"/>
      <c r="DN504" s="104"/>
      <c r="DO504" s="104"/>
      <c r="DP504" s="104"/>
      <c r="DQ504" s="104"/>
      <c r="DR504" s="104"/>
      <c r="DS504" s="104"/>
      <c r="DT504" s="104"/>
      <c r="DU504" s="104"/>
      <c r="DV504" s="104"/>
      <c r="DW504" s="104"/>
      <c r="DX504" s="104"/>
      <c r="DY504" s="104"/>
      <c r="DZ504" s="104"/>
      <c r="EA504" s="104"/>
      <c r="EB504" s="104"/>
      <c r="EC504" s="104"/>
      <c r="ED504" s="104"/>
      <c r="EE504" s="104"/>
      <c r="EF504" s="104"/>
      <c r="EG504" s="104"/>
      <c r="EH504" s="104"/>
      <c r="EI504" s="104"/>
      <c r="EJ504" s="104"/>
      <c r="EK504" s="104"/>
      <c r="EL504" s="104"/>
      <c r="EM504" s="104"/>
      <c r="EN504" s="104"/>
      <c r="EO504" s="104"/>
      <c r="EP504" s="104"/>
      <c r="EQ504" s="104"/>
      <c r="ER504" s="104"/>
      <c r="ES504" s="104"/>
      <c r="ET504" s="104"/>
      <c r="EU504" s="104"/>
      <c r="EV504" s="104"/>
      <c r="EW504" s="104"/>
      <c r="EX504" s="104"/>
      <c r="EY504" s="104"/>
      <c r="EZ504" s="104"/>
      <c r="FA504" s="104"/>
      <c r="FB504" s="104"/>
      <c r="FC504" s="104"/>
      <c r="FD504" s="104"/>
      <c r="FE504" s="104"/>
      <c r="FF504" s="104"/>
      <c r="FG504" s="104"/>
      <c r="FH504" s="104"/>
      <c r="FI504" s="104"/>
      <c r="FJ504" s="104"/>
      <c r="FK504" s="104"/>
      <c r="FL504" s="104"/>
      <c r="FM504" s="104"/>
      <c r="FN504" s="104"/>
      <c r="FO504" s="104"/>
      <c r="FP504" s="104"/>
      <c r="FQ504" s="104"/>
      <c r="FR504" s="104"/>
      <c r="FS504" s="104"/>
      <c r="FT504" s="104"/>
      <c r="FU504" s="104"/>
      <c r="FV504" s="104"/>
      <c r="FW504" s="104"/>
      <c r="FX504" s="104"/>
      <c r="FY504" s="104"/>
      <c r="FZ504" s="104"/>
      <c r="GA504" s="104"/>
      <c r="GB504" s="104"/>
      <c r="GC504" s="104"/>
      <c r="GD504" s="104"/>
      <c r="GE504" s="104"/>
      <c r="GF504" s="104"/>
      <c r="GG504" s="104"/>
      <c r="GH504" s="104"/>
      <c r="GI504" s="104"/>
      <c r="GJ504" s="104"/>
      <c r="GK504" s="104"/>
      <c r="GL504" s="104"/>
      <c r="GM504" s="104"/>
      <c r="GN504" s="104"/>
      <c r="GO504" s="104"/>
      <c r="GP504" s="104"/>
      <c r="GQ504" s="104"/>
      <c r="GR504" s="104"/>
      <c r="GS504" s="104"/>
      <c r="GT504" s="104"/>
      <c r="GU504" s="104"/>
      <c r="GV504" s="104"/>
      <c r="GW504" s="104"/>
      <c r="GX504" s="104"/>
      <c r="GY504" s="104"/>
      <c r="GZ504" s="104"/>
      <c r="HA504" s="104"/>
      <c r="HB504" s="104"/>
      <c r="HC504" s="104"/>
      <c r="HD504" s="104"/>
      <c r="HE504" s="104"/>
      <c r="HF504" s="104"/>
      <c r="HG504" s="104"/>
      <c r="HH504" s="104"/>
      <c r="HI504" s="104"/>
      <c r="HJ504" s="104"/>
      <c r="HK504" s="104"/>
      <c r="HL504" s="104"/>
      <c r="HM504" s="104"/>
      <c r="HN504" s="104"/>
      <c r="HO504" s="104"/>
      <c r="HP504" s="104"/>
      <c r="HQ504" s="104"/>
      <c r="HR504" s="104"/>
      <c r="HS504" s="104"/>
      <c r="HT504" s="104"/>
      <c r="HU504" s="104"/>
      <c r="HV504" s="104"/>
      <c r="HW504" s="104"/>
      <c r="HX504" s="104"/>
      <c r="HY504" s="104"/>
      <c r="HZ504" s="104"/>
      <c r="IA504" s="104"/>
      <c r="IB504" s="104"/>
      <c r="IC504" s="104"/>
      <c r="ID504" s="104"/>
      <c r="IE504" s="104"/>
      <c r="IF504" s="104"/>
      <c r="IG504" s="104"/>
      <c r="IH504" s="104"/>
      <c r="II504" s="104"/>
      <c r="IJ504" s="104"/>
      <c r="IK504" s="104"/>
      <c r="IL504" s="104"/>
      <c r="IM504" s="104"/>
      <c r="IN504" s="104"/>
      <c r="IO504" s="104"/>
      <c r="IP504" s="104"/>
      <c r="IQ504" s="104"/>
      <c r="IR504" s="104"/>
      <c r="IS504" s="104"/>
      <c r="IT504" s="104"/>
      <c r="IU504" s="104"/>
      <c r="IV504" s="104"/>
      <c r="IW504" s="104"/>
      <c r="IX504" s="104"/>
      <c r="IY504" s="104"/>
      <c r="IZ504" s="104"/>
      <c r="JA504" s="104"/>
      <c r="JB504" s="104"/>
      <c r="JC504" s="104"/>
      <c r="JD504" s="104"/>
      <c r="JE504" s="104"/>
      <c r="JF504" s="104"/>
      <c r="JG504" s="104"/>
      <c r="JH504" s="104"/>
      <c r="JI504" s="104"/>
      <c r="JJ504" s="104"/>
      <c r="JK504" s="104"/>
      <c r="JL504" s="104"/>
      <c r="JM504" s="104"/>
      <c r="JN504" s="104"/>
      <c r="JO504" s="104"/>
      <c r="JP504" s="104"/>
      <c r="JQ504" s="104"/>
      <c r="JR504" s="104"/>
      <c r="JS504" s="104"/>
      <c r="JT504" s="104"/>
      <c r="JU504" s="104"/>
      <c r="JV504" s="104"/>
      <c r="JW504" s="104"/>
      <c r="JX504" s="104"/>
      <c r="JY504" s="104"/>
      <c r="JZ504" s="104"/>
      <c r="KA504" s="104"/>
      <c r="KB504" s="104"/>
      <c r="KC504" s="104"/>
      <c r="KD504" s="104"/>
      <c r="KE504" s="104"/>
      <c r="KF504" s="104"/>
      <c r="KG504" s="104"/>
      <c r="KH504" s="104"/>
      <c r="KI504" s="104"/>
      <c r="KJ504" s="104"/>
      <c r="KK504" s="104"/>
      <c r="KL504" s="104"/>
      <c r="KM504" s="104"/>
      <c r="KN504" s="104"/>
      <c r="KO504" s="104"/>
      <c r="KP504" s="104"/>
      <c r="KQ504" s="104"/>
      <c r="KR504" s="104"/>
      <c r="KS504" s="104"/>
      <c r="KT504" s="104"/>
      <c r="KU504" s="104"/>
      <c r="KV504" s="104"/>
      <c r="KW504" s="104"/>
      <c r="KX504" s="104"/>
      <c r="KY504" s="104"/>
      <c r="KZ504" s="104"/>
      <c r="LA504" s="104"/>
      <c r="LB504" s="104"/>
      <c r="LC504" s="104"/>
      <c r="LD504" s="104"/>
      <c r="LE504" s="104"/>
      <c r="LF504" s="104"/>
      <c r="LG504" s="104"/>
      <c r="LH504" s="104"/>
      <c r="LI504" s="104"/>
      <c r="LJ504" s="104"/>
      <c r="LK504" s="104"/>
      <c r="LL504" s="104"/>
      <c r="LM504" s="104"/>
      <c r="LN504" s="104"/>
      <c r="LO504" s="104"/>
      <c r="LP504" s="104"/>
      <c r="LQ504" s="104"/>
      <c r="LR504" s="104"/>
      <c r="LS504" s="104"/>
      <c r="LT504" s="104"/>
      <c r="LU504" s="104"/>
      <c r="LV504" s="104"/>
      <c r="LW504" s="104"/>
      <c r="LX504" s="104"/>
      <c r="LY504" s="104"/>
      <c r="LZ504" s="104"/>
      <c r="MA504" s="104"/>
      <c r="MB504" s="104"/>
      <c r="MC504" s="104"/>
      <c r="MD504" s="104"/>
      <c r="ME504" s="104"/>
      <c r="MF504" s="104"/>
      <c r="MG504" s="104"/>
      <c r="MH504" s="104"/>
      <c r="MI504" s="104"/>
      <c r="MJ504" s="104"/>
      <c r="MK504" s="104"/>
      <c r="ML504" s="104"/>
      <c r="MM504" s="104"/>
      <c r="MN504" s="104"/>
      <c r="MO504" s="104"/>
      <c r="MP504" s="104"/>
      <c r="MQ504" s="104"/>
      <c r="MR504" s="104"/>
      <c r="MS504" s="104"/>
      <c r="MT504" s="104"/>
      <c r="MU504" s="104"/>
      <c r="MV504" s="104"/>
      <c r="MW504" s="104"/>
      <c r="MX504" s="104"/>
      <c r="MY504" s="104"/>
      <c r="MZ504" s="104"/>
      <c r="NA504" s="104"/>
      <c r="NB504" s="104"/>
      <c r="NC504" s="104"/>
      <c r="ND504" s="104"/>
      <c r="NE504" s="104"/>
      <c r="NF504" s="104"/>
      <c r="NG504" s="104"/>
      <c r="NH504" s="104"/>
      <c r="NI504" s="104"/>
      <c r="NJ504" s="104"/>
      <c r="NK504" s="104"/>
      <c r="NL504" s="104"/>
      <c r="NM504" s="104"/>
      <c r="NN504" s="104"/>
      <c r="NO504" s="104"/>
      <c r="NP504" s="104"/>
      <c r="NQ504" s="104"/>
      <c r="NR504" s="104"/>
      <c r="NS504" s="104"/>
      <c r="NT504" s="104"/>
      <c r="NU504" s="104"/>
    </row>
    <row r="505" spans="1:385" s="172" customFormat="1" ht="15.65" customHeight="1" outlineLevel="1">
      <c r="A505" s="375"/>
      <c r="B505" s="173"/>
      <c r="C505" s="188" t="s">
        <v>281</v>
      </c>
      <c r="D505" s="189" t="s">
        <v>800</v>
      </c>
      <c r="E505" s="189" t="s">
        <v>286</v>
      </c>
      <c r="F505" s="189" t="s">
        <v>302</v>
      </c>
      <c r="G505" s="179"/>
      <c r="H505" s="173"/>
      <c r="I505" s="190"/>
      <c r="J505" s="190"/>
      <c r="K505" s="187" t="s">
        <v>84</v>
      </c>
      <c r="L505" s="187">
        <v>15</v>
      </c>
      <c r="M505" s="260"/>
      <c r="N505" s="260"/>
      <c r="O505" s="260"/>
      <c r="P505" s="260"/>
      <c r="Q505" s="175"/>
      <c r="R505" s="175"/>
      <c r="S505" s="121"/>
      <c r="T505" s="104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  <c r="AG505" s="104"/>
      <c r="AH505" s="104"/>
      <c r="AI505" s="104"/>
      <c r="AJ505" s="104"/>
      <c r="AK505" s="104"/>
      <c r="AL505" s="104"/>
      <c r="AM505" s="104"/>
      <c r="AN505" s="104"/>
      <c r="AO505" s="104"/>
      <c r="AP505" s="104"/>
      <c r="AQ505" s="104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  <c r="BI505" s="104"/>
      <c r="BJ505" s="104"/>
      <c r="BK505" s="104"/>
      <c r="BL505" s="104"/>
      <c r="BM505" s="104"/>
      <c r="BN505" s="104"/>
      <c r="BO505" s="104"/>
      <c r="BP505" s="104"/>
      <c r="BQ505" s="104"/>
      <c r="BR505" s="104"/>
      <c r="BS505" s="104"/>
      <c r="BT505" s="104"/>
      <c r="BU505" s="104"/>
      <c r="BV505" s="104"/>
      <c r="BW505" s="104"/>
      <c r="BX505" s="104"/>
      <c r="BY505" s="104"/>
      <c r="BZ505" s="104"/>
      <c r="CA505" s="104"/>
      <c r="CB505" s="104"/>
      <c r="CC505" s="104"/>
      <c r="CD505" s="104"/>
      <c r="CE505" s="104"/>
      <c r="CF505" s="104"/>
      <c r="CG505" s="104"/>
      <c r="CH505" s="104"/>
      <c r="CI505" s="104"/>
      <c r="CJ505" s="104"/>
      <c r="CK505" s="104"/>
      <c r="CL505" s="104"/>
      <c r="CM505" s="104"/>
      <c r="CN505" s="104"/>
      <c r="CO505" s="104"/>
      <c r="CP505" s="104"/>
      <c r="CQ505" s="104"/>
      <c r="CR505" s="104"/>
      <c r="CS505" s="104"/>
      <c r="CT505" s="104"/>
      <c r="CU505" s="104"/>
      <c r="CV505" s="104"/>
      <c r="CW505" s="104"/>
      <c r="CX505" s="104"/>
      <c r="CY505" s="104"/>
      <c r="CZ505" s="104"/>
      <c r="DA505" s="104"/>
      <c r="DB505" s="104"/>
      <c r="DC505" s="104"/>
      <c r="DD505" s="104"/>
      <c r="DE505" s="104"/>
      <c r="DF505" s="104"/>
      <c r="DG505" s="104"/>
      <c r="DH505" s="104"/>
      <c r="DI505" s="104"/>
      <c r="DJ505" s="104"/>
      <c r="DK505" s="104"/>
      <c r="DL505" s="104"/>
      <c r="DM505" s="104"/>
      <c r="DN505" s="104"/>
      <c r="DO505" s="104"/>
      <c r="DP505" s="104"/>
      <c r="DQ505" s="104"/>
      <c r="DR505" s="104"/>
      <c r="DS505" s="104"/>
      <c r="DT505" s="104"/>
      <c r="DU505" s="104"/>
      <c r="DV505" s="104"/>
      <c r="DW505" s="104"/>
      <c r="DX505" s="104"/>
      <c r="DY505" s="104"/>
      <c r="DZ505" s="104"/>
      <c r="EA505" s="104"/>
      <c r="EB505" s="104"/>
      <c r="EC505" s="104"/>
      <c r="ED505" s="104"/>
      <c r="EE505" s="104"/>
      <c r="EF505" s="104"/>
      <c r="EG505" s="104"/>
      <c r="EH505" s="104"/>
      <c r="EI505" s="104"/>
      <c r="EJ505" s="104"/>
      <c r="EK505" s="104"/>
      <c r="EL505" s="104"/>
      <c r="EM505" s="104"/>
      <c r="EN505" s="104"/>
      <c r="EO505" s="104"/>
      <c r="EP505" s="104"/>
      <c r="EQ505" s="104"/>
      <c r="ER505" s="104"/>
      <c r="ES505" s="104"/>
      <c r="ET505" s="104"/>
      <c r="EU505" s="104"/>
      <c r="EV505" s="104"/>
      <c r="EW505" s="104"/>
      <c r="EX505" s="104"/>
      <c r="EY505" s="104"/>
      <c r="EZ505" s="104"/>
      <c r="FA505" s="104"/>
      <c r="FB505" s="104"/>
      <c r="FC505" s="104"/>
      <c r="FD505" s="104"/>
      <c r="FE505" s="104"/>
      <c r="FF505" s="104"/>
      <c r="FG505" s="104"/>
      <c r="FH505" s="104"/>
      <c r="FI505" s="104"/>
      <c r="FJ505" s="104"/>
      <c r="FK505" s="104"/>
      <c r="FL505" s="104"/>
      <c r="FM505" s="104"/>
      <c r="FN505" s="104"/>
      <c r="FO505" s="104"/>
      <c r="FP505" s="104"/>
      <c r="FQ505" s="104"/>
      <c r="FR505" s="104"/>
      <c r="FS505" s="104"/>
      <c r="FT505" s="104"/>
      <c r="FU505" s="104"/>
      <c r="FV505" s="104"/>
      <c r="FW505" s="104"/>
      <c r="FX505" s="104"/>
      <c r="FY505" s="104"/>
      <c r="FZ505" s="104"/>
      <c r="GA505" s="104"/>
      <c r="GB505" s="104"/>
      <c r="GC505" s="104"/>
      <c r="GD505" s="104"/>
      <c r="GE505" s="104"/>
      <c r="GF505" s="104"/>
      <c r="GG505" s="104"/>
      <c r="GH505" s="104"/>
      <c r="GI505" s="104"/>
      <c r="GJ505" s="104"/>
      <c r="GK505" s="104"/>
      <c r="GL505" s="104"/>
      <c r="GM505" s="104"/>
      <c r="GN505" s="104"/>
      <c r="GO505" s="104"/>
      <c r="GP505" s="104"/>
      <c r="GQ505" s="104"/>
      <c r="GR505" s="104"/>
      <c r="GS505" s="104"/>
      <c r="GT505" s="104"/>
      <c r="GU505" s="104"/>
      <c r="GV505" s="104"/>
      <c r="GW505" s="104"/>
      <c r="GX505" s="104"/>
      <c r="GY505" s="104"/>
      <c r="GZ505" s="104"/>
      <c r="HA505" s="104"/>
      <c r="HB505" s="104"/>
      <c r="HC505" s="104"/>
      <c r="HD505" s="104"/>
      <c r="HE505" s="104"/>
      <c r="HF505" s="104"/>
      <c r="HG505" s="104"/>
      <c r="HH505" s="104"/>
      <c r="HI505" s="104"/>
      <c r="HJ505" s="104"/>
      <c r="HK505" s="104"/>
      <c r="HL505" s="104"/>
      <c r="HM505" s="104"/>
      <c r="HN505" s="104"/>
      <c r="HO505" s="104"/>
      <c r="HP505" s="104"/>
      <c r="HQ505" s="104"/>
      <c r="HR505" s="104"/>
      <c r="HS505" s="104"/>
      <c r="HT505" s="104"/>
      <c r="HU505" s="104"/>
      <c r="HV505" s="104"/>
      <c r="HW505" s="104"/>
      <c r="HX505" s="104"/>
      <c r="HY505" s="104"/>
      <c r="HZ505" s="104"/>
      <c r="IA505" s="104"/>
      <c r="IB505" s="104"/>
      <c r="IC505" s="104"/>
      <c r="ID505" s="104"/>
      <c r="IE505" s="104"/>
      <c r="IF505" s="104"/>
      <c r="IG505" s="104"/>
      <c r="IH505" s="104"/>
      <c r="II505" s="104"/>
      <c r="IJ505" s="104"/>
      <c r="IK505" s="104"/>
      <c r="IL505" s="104"/>
      <c r="IM505" s="104"/>
      <c r="IN505" s="104"/>
      <c r="IO505" s="104"/>
      <c r="IP505" s="104"/>
      <c r="IQ505" s="104"/>
      <c r="IR505" s="104"/>
      <c r="IS505" s="104"/>
      <c r="IT505" s="104"/>
      <c r="IU505" s="104"/>
      <c r="IV505" s="104"/>
      <c r="IW505" s="104"/>
      <c r="IX505" s="104"/>
      <c r="IY505" s="104"/>
      <c r="IZ505" s="104"/>
      <c r="JA505" s="104"/>
      <c r="JB505" s="104"/>
      <c r="JC505" s="104"/>
      <c r="JD505" s="104"/>
      <c r="JE505" s="104"/>
      <c r="JF505" s="104"/>
      <c r="JG505" s="104"/>
      <c r="JH505" s="104"/>
      <c r="JI505" s="104"/>
      <c r="JJ505" s="104"/>
      <c r="JK505" s="104"/>
      <c r="JL505" s="104"/>
      <c r="JM505" s="104"/>
      <c r="JN505" s="104"/>
      <c r="JO505" s="104"/>
      <c r="JP505" s="104"/>
      <c r="JQ505" s="104"/>
      <c r="JR505" s="104"/>
      <c r="JS505" s="104"/>
      <c r="JT505" s="104"/>
      <c r="JU505" s="104"/>
      <c r="JV505" s="104"/>
      <c r="JW505" s="104"/>
      <c r="JX505" s="104"/>
      <c r="JY505" s="104"/>
      <c r="JZ505" s="104"/>
      <c r="KA505" s="104"/>
      <c r="KB505" s="104"/>
      <c r="KC505" s="104"/>
      <c r="KD505" s="104"/>
      <c r="KE505" s="104"/>
      <c r="KF505" s="104"/>
      <c r="KG505" s="104"/>
      <c r="KH505" s="104"/>
      <c r="KI505" s="104"/>
      <c r="KJ505" s="104"/>
      <c r="KK505" s="104"/>
      <c r="KL505" s="104"/>
      <c r="KM505" s="104"/>
      <c r="KN505" s="104"/>
      <c r="KO505" s="104"/>
      <c r="KP505" s="104"/>
      <c r="KQ505" s="104"/>
      <c r="KR505" s="104"/>
      <c r="KS505" s="104"/>
      <c r="KT505" s="104"/>
      <c r="KU505" s="104"/>
      <c r="KV505" s="104"/>
      <c r="KW505" s="104"/>
      <c r="KX505" s="104"/>
      <c r="KY505" s="104"/>
      <c r="KZ505" s="104"/>
      <c r="LA505" s="104"/>
      <c r="LB505" s="104"/>
      <c r="LC505" s="104"/>
      <c r="LD505" s="104"/>
      <c r="LE505" s="104"/>
      <c r="LF505" s="104"/>
      <c r="LG505" s="104"/>
      <c r="LH505" s="104"/>
      <c r="LI505" s="104"/>
      <c r="LJ505" s="104"/>
      <c r="LK505" s="104"/>
      <c r="LL505" s="104"/>
      <c r="LM505" s="104"/>
      <c r="LN505" s="104"/>
      <c r="LO505" s="104"/>
      <c r="LP505" s="104"/>
      <c r="LQ505" s="104"/>
      <c r="LR505" s="104"/>
      <c r="LS505" s="104"/>
      <c r="LT505" s="104"/>
      <c r="LU505" s="104"/>
      <c r="LV505" s="104"/>
      <c r="LW505" s="104"/>
      <c r="LX505" s="104"/>
      <c r="LY505" s="104"/>
      <c r="LZ505" s="104"/>
      <c r="MA505" s="104"/>
      <c r="MB505" s="104"/>
      <c r="MC505" s="104"/>
      <c r="MD505" s="104"/>
      <c r="ME505" s="104"/>
      <c r="MF505" s="104"/>
      <c r="MG505" s="104"/>
      <c r="MH505" s="104"/>
      <c r="MI505" s="104"/>
      <c r="MJ505" s="104"/>
      <c r="MK505" s="104"/>
      <c r="ML505" s="104"/>
      <c r="MM505" s="104"/>
      <c r="MN505" s="104"/>
      <c r="MO505" s="104"/>
      <c r="MP505" s="104"/>
      <c r="MQ505" s="104"/>
      <c r="MR505" s="104"/>
      <c r="MS505" s="104"/>
      <c r="MT505" s="104"/>
      <c r="MU505" s="104"/>
      <c r="MV505" s="104"/>
      <c r="MW505" s="104"/>
      <c r="MX505" s="104"/>
      <c r="MY505" s="104"/>
      <c r="MZ505" s="104"/>
      <c r="NA505" s="104"/>
      <c r="NB505" s="104"/>
      <c r="NC505" s="104"/>
      <c r="ND505" s="104"/>
      <c r="NE505" s="104"/>
      <c r="NF505" s="104"/>
      <c r="NG505" s="104"/>
      <c r="NH505" s="104"/>
      <c r="NI505" s="104"/>
      <c r="NJ505" s="104"/>
      <c r="NK505" s="104"/>
      <c r="NL505" s="104"/>
      <c r="NM505" s="104"/>
      <c r="NN505" s="104"/>
      <c r="NO505" s="104"/>
      <c r="NP505" s="104"/>
      <c r="NQ505" s="104"/>
      <c r="NR505" s="104"/>
      <c r="NS505" s="104"/>
      <c r="NT505" s="104"/>
      <c r="NU505" s="104"/>
    </row>
    <row r="506" spans="1:385" s="172" customFormat="1" ht="15.65" customHeight="1" outlineLevel="1">
      <c r="A506" s="375"/>
      <c r="B506" s="173"/>
      <c r="C506" s="188" t="s">
        <v>281</v>
      </c>
      <c r="D506" s="189" t="s">
        <v>800</v>
      </c>
      <c r="E506" s="189" t="s">
        <v>287</v>
      </c>
      <c r="F506" s="189" t="s">
        <v>302</v>
      </c>
      <c r="G506" s="179"/>
      <c r="H506" s="173"/>
      <c r="I506" s="190"/>
      <c r="J506" s="190"/>
      <c r="K506" s="187" t="s">
        <v>84</v>
      </c>
      <c r="L506" s="187">
        <v>10</v>
      </c>
      <c r="M506" s="260"/>
      <c r="N506" s="260"/>
      <c r="O506" s="260"/>
      <c r="P506" s="260"/>
      <c r="Q506" s="175"/>
      <c r="R506" s="175"/>
      <c r="S506" s="121"/>
      <c r="T506" s="104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  <c r="AG506" s="104"/>
      <c r="AH506" s="104"/>
      <c r="AI506" s="104"/>
      <c r="AJ506" s="104"/>
      <c r="AK506" s="104"/>
      <c r="AL506" s="104"/>
      <c r="AM506" s="104"/>
      <c r="AN506" s="104"/>
      <c r="AO506" s="104"/>
      <c r="AP506" s="104"/>
      <c r="AQ506" s="104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/>
      <c r="BF506" s="104"/>
      <c r="BG506" s="104"/>
      <c r="BH506" s="104"/>
      <c r="BI506" s="104"/>
      <c r="BJ506" s="104"/>
      <c r="BK506" s="104"/>
      <c r="BL506" s="104"/>
      <c r="BM506" s="104"/>
      <c r="BN506" s="104"/>
      <c r="BO506" s="104"/>
      <c r="BP506" s="104"/>
      <c r="BQ506" s="104"/>
      <c r="BR506" s="104"/>
      <c r="BS506" s="104"/>
      <c r="BT506" s="104"/>
      <c r="BU506" s="104"/>
      <c r="BV506" s="104"/>
      <c r="BW506" s="104"/>
      <c r="BX506" s="104"/>
      <c r="BY506" s="104"/>
      <c r="BZ506" s="104"/>
      <c r="CA506" s="104"/>
      <c r="CB506" s="104"/>
      <c r="CC506" s="104"/>
      <c r="CD506" s="104"/>
      <c r="CE506" s="104"/>
      <c r="CF506" s="104"/>
      <c r="CG506" s="104"/>
      <c r="CH506" s="104"/>
      <c r="CI506" s="104"/>
      <c r="CJ506" s="104"/>
      <c r="CK506" s="104"/>
      <c r="CL506" s="104"/>
      <c r="CM506" s="104"/>
      <c r="CN506" s="104"/>
      <c r="CO506" s="104"/>
      <c r="CP506" s="104"/>
      <c r="CQ506" s="104"/>
      <c r="CR506" s="104"/>
      <c r="CS506" s="104"/>
      <c r="CT506" s="104"/>
      <c r="CU506" s="104"/>
      <c r="CV506" s="104"/>
      <c r="CW506" s="104"/>
      <c r="CX506" s="104"/>
      <c r="CY506" s="104"/>
      <c r="CZ506" s="104"/>
      <c r="DA506" s="104"/>
      <c r="DB506" s="104"/>
      <c r="DC506" s="104"/>
      <c r="DD506" s="104"/>
      <c r="DE506" s="104"/>
      <c r="DF506" s="104"/>
      <c r="DG506" s="104"/>
      <c r="DH506" s="104"/>
      <c r="DI506" s="104"/>
      <c r="DJ506" s="104"/>
      <c r="DK506" s="104"/>
      <c r="DL506" s="104"/>
      <c r="DM506" s="104"/>
      <c r="DN506" s="104"/>
      <c r="DO506" s="104"/>
      <c r="DP506" s="104"/>
      <c r="DQ506" s="104"/>
      <c r="DR506" s="104"/>
      <c r="DS506" s="104"/>
      <c r="DT506" s="104"/>
      <c r="DU506" s="104"/>
      <c r="DV506" s="104"/>
      <c r="DW506" s="104"/>
      <c r="DX506" s="104"/>
      <c r="DY506" s="104"/>
      <c r="DZ506" s="104"/>
      <c r="EA506" s="104"/>
      <c r="EB506" s="104"/>
      <c r="EC506" s="104"/>
      <c r="ED506" s="104"/>
      <c r="EE506" s="104"/>
      <c r="EF506" s="104"/>
      <c r="EG506" s="104"/>
      <c r="EH506" s="104"/>
      <c r="EI506" s="104"/>
      <c r="EJ506" s="104"/>
      <c r="EK506" s="104"/>
      <c r="EL506" s="104"/>
      <c r="EM506" s="104"/>
      <c r="EN506" s="104"/>
      <c r="EO506" s="104"/>
      <c r="EP506" s="104"/>
      <c r="EQ506" s="104"/>
      <c r="ER506" s="104"/>
      <c r="ES506" s="104"/>
      <c r="ET506" s="104"/>
      <c r="EU506" s="104"/>
      <c r="EV506" s="104"/>
      <c r="EW506" s="104"/>
      <c r="EX506" s="104"/>
      <c r="EY506" s="104"/>
      <c r="EZ506" s="104"/>
      <c r="FA506" s="104"/>
      <c r="FB506" s="104"/>
      <c r="FC506" s="104"/>
      <c r="FD506" s="104"/>
      <c r="FE506" s="104"/>
      <c r="FF506" s="104"/>
      <c r="FG506" s="104"/>
      <c r="FH506" s="104"/>
      <c r="FI506" s="104"/>
      <c r="FJ506" s="104"/>
      <c r="FK506" s="104"/>
      <c r="FL506" s="104"/>
      <c r="FM506" s="104"/>
      <c r="FN506" s="104"/>
      <c r="FO506" s="104"/>
      <c r="FP506" s="104"/>
      <c r="FQ506" s="104"/>
      <c r="FR506" s="104"/>
      <c r="FS506" s="104"/>
      <c r="FT506" s="104"/>
      <c r="FU506" s="104"/>
      <c r="FV506" s="104"/>
      <c r="FW506" s="104"/>
      <c r="FX506" s="104"/>
      <c r="FY506" s="104"/>
      <c r="FZ506" s="104"/>
      <c r="GA506" s="104"/>
      <c r="GB506" s="104"/>
      <c r="GC506" s="104"/>
      <c r="GD506" s="104"/>
      <c r="GE506" s="104"/>
      <c r="GF506" s="104"/>
      <c r="GG506" s="104"/>
      <c r="GH506" s="104"/>
      <c r="GI506" s="104"/>
      <c r="GJ506" s="104"/>
      <c r="GK506" s="104"/>
      <c r="GL506" s="104"/>
      <c r="GM506" s="104"/>
      <c r="GN506" s="104"/>
      <c r="GO506" s="104"/>
      <c r="GP506" s="104"/>
      <c r="GQ506" s="104"/>
      <c r="GR506" s="104"/>
      <c r="GS506" s="104"/>
      <c r="GT506" s="104"/>
      <c r="GU506" s="104"/>
      <c r="GV506" s="104"/>
      <c r="GW506" s="104"/>
      <c r="GX506" s="104"/>
      <c r="GY506" s="104"/>
      <c r="GZ506" s="104"/>
      <c r="HA506" s="104"/>
      <c r="HB506" s="104"/>
      <c r="HC506" s="104"/>
      <c r="HD506" s="104"/>
      <c r="HE506" s="104"/>
      <c r="HF506" s="104"/>
      <c r="HG506" s="104"/>
      <c r="HH506" s="104"/>
      <c r="HI506" s="104"/>
      <c r="HJ506" s="104"/>
      <c r="HK506" s="104"/>
      <c r="HL506" s="104"/>
      <c r="HM506" s="104"/>
      <c r="HN506" s="104"/>
      <c r="HO506" s="104"/>
      <c r="HP506" s="104"/>
      <c r="HQ506" s="104"/>
      <c r="HR506" s="104"/>
      <c r="HS506" s="104"/>
      <c r="HT506" s="104"/>
      <c r="HU506" s="104"/>
      <c r="HV506" s="104"/>
      <c r="HW506" s="104"/>
      <c r="HX506" s="104"/>
      <c r="HY506" s="104"/>
      <c r="HZ506" s="104"/>
      <c r="IA506" s="104"/>
      <c r="IB506" s="104"/>
      <c r="IC506" s="104"/>
      <c r="ID506" s="104"/>
      <c r="IE506" s="104"/>
      <c r="IF506" s="104"/>
      <c r="IG506" s="104"/>
      <c r="IH506" s="104"/>
      <c r="II506" s="104"/>
      <c r="IJ506" s="104"/>
      <c r="IK506" s="104"/>
      <c r="IL506" s="104"/>
      <c r="IM506" s="104"/>
      <c r="IN506" s="104"/>
      <c r="IO506" s="104"/>
      <c r="IP506" s="104"/>
      <c r="IQ506" s="104"/>
      <c r="IR506" s="104"/>
      <c r="IS506" s="104"/>
      <c r="IT506" s="104"/>
      <c r="IU506" s="104"/>
      <c r="IV506" s="104"/>
      <c r="IW506" s="104"/>
      <c r="IX506" s="104"/>
      <c r="IY506" s="104"/>
      <c r="IZ506" s="104"/>
      <c r="JA506" s="104"/>
      <c r="JB506" s="104"/>
      <c r="JC506" s="104"/>
      <c r="JD506" s="104"/>
      <c r="JE506" s="104"/>
      <c r="JF506" s="104"/>
      <c r="JG506" s="104"/>
      <c r="JH506" s="104"/>
      <c r="JI506" s="104"/>
      <c r="JJ506" s="104"/>
      <c r="JK506" s="104"/>
      <c r="JL506" s="104"/>
      <c r="JM506" s="104"/>
      <c r="JN506" s="104"/>
      <c r="JO506" s="104"/>
      <c r="JP506" s="104"/>
      <c r="JQ506" s="104"/>
      <c r="JR506" s="104"/>
      <c r="JS506" s="104"/>
      <c r="JT506" s="104"/>
      <c r="JU506" s="104"/>
      <c r="JV506" s="104"/>
      <c r="JW506" s="104"/>
      <c r="JX506" s="104"/>
      <c r="JY506" s="104"/>
      <c r="JZ506" s="104"/>
      <c r="KA506" s="104"/>
      <c r="KB506" s="104"/>
      <c r="KC506" s="104"/>
      <c r="KD506" s="104"/>
      <c r="KE506" s="104"/>
      <c r="KF506" s="104"/>
      <c r="KG506" s="104"/>
      <c r="KH506" s="104"/>
      <c r="KI506" s="104"/>
      <c r="KJ506" s="104"/>
      <c r="KK506" s="104"/>
      <c r="KL506" s="104"/>
      <c r="KM506" s="104"/>
      <c r="KN506" s="104"/>
      <c r="KO506" s="104"/>
      <c r="KP506" s="104"/>
      <c r="KQ506" s="104"/>
      <c r="KR506" s="104"/>
      <c r="KS506" s="104"/>
      <c r="KT506" s="104"/>
      <c r="KU506" s="104"/>
      <c r="KV506" s="104"/>
      <c r="KW506" s="104"/>
      <c r="KX506" s="104"/>
      <c r="KY506" s="104"/>
      <c r="KZ506" s="104"/>
      <c r="LA506" s="104"/>
      <c r="LB506" s="104"/>
      <c r="LC506" s="104"/>
      <c r="LD506" s="104"/>
      <c r="LE506" s="104"/>
      <c r="LF506" s="104"/>
      <c r="LG506" s="104"/>
      <c r="LH506" s="104"/>
      <c r="LI506" s="104"/>
      <c r="LJ506" s="104"/>
      <c r="LK506" s="104"/>
      <c r="LL506" s="104"/>
      <c r="LM506" s="104"/>
      <c r="LN506" s="104"/>
      <c r="LO506" s="104"/>
      <c r="LP506" s="104"/>
      <c r="LQ506" s="104"/>
      <c r="LR506" s="104"/>
      <c r="LS506" s="104"/>
      <c r="LT506" s="104"/>
      <c r="LU506" s="104"/>
      <c r="LV506" s="104"/>
      <c r="LW506" s="104"/>
      <c r="LX506" s="104"/>
      <c r="LY506" s="104"/>
      <c r="LZ506" s="104"/>
      <c r="MA506" s="104"/>
      <c r="MB506" s="104"/>
      <c r="MC506" s="104"/>
      <c r="MD506" s="104"/>
      <c r="ME506" s="104"/>
      <c r="MF506" s="104"/>
      <c r="MG506" s="104"/>
      <c r="MH506" s="104"/>
      <c r="MI506" s="104"/>
      <c r="MJ506" s="104"/>
      <c r="MK506" s="104"/>
      <c r="ML506" s="104"/>
      <c r="MM506" s="104"/>
      <c r="MN506" s="104"/>
      <c r="MO506" s="104"/>
      <c r="MP506" s="104"/>
      <c r="MQ506" s="104"/>
      <c r="MR506" s="104"/>
      <c r="MS506" s="104"/>
      <c r="MT506" s="104"/>
      <c r="MU506" s="104"/>
      <c r="MV506" s="104"/>
      <c r="MW506" s="104"/>
      <c r="MX506" s="104"/>
      <c r="MY506" s="104"/>
      <c r="MZ506" s="104"/>
      <c r="NA506" s="104"/>
      <c r="NB506" s="104"/>
      <c r="NC506" s="104"/>
      <c r="ND506" s="104"/>
      <c r="NE506" s="104"/>
      <c r="NF506" s="104"/>
      <c r="NG506" s="104"/>
      <c r="NH506" s="104"/>
      <c r="NI506" s="104"/>
      <c r="NJ506" s="104"/>
      <c r="NK506" s="104"/>
      <c r="NL506" s="104"/>
      <c r="NM506" s="104"/>
      <c r="NN506" s="104"/>
      <c r="NO506" s="104"/>
      <c r="NP506" s="104"/>
      <c r="NQ506" s="104"/>
      <c r="NR506" s="104"/>
      <c r="NS506" s="104"/>
      <c r="NT506" s="104"/>
      <c r="NU506" s="104"/>
    </row>
    <row r="507" spans="1:385" s="172" customFormat="1" ht="15.65" customHeight="1" outlineLevel="1">
      <c r="A507" s="375"/>
      <c r="B507" s="173"/>
      <c r="C507" s="188" t="s">
        <v>288</v>
      </c>
      <c r="D507" s="189" t="s">
        <v>800</v>
      </c>
      <c r="E507" s="189" t="s">
        <v>289</v>
      </c>
      <c r="F507" s="189" t="s">
        <v>303</v>
      </c>
      <c r="G507" s="179"/>
      <c r="H507" s="173"/>
      <c r="I507" s="190"/>
      <c r="J507" s="190"/>
      <c r="K507" s="187" t="s">
        <v>57</v>
      </c>
      <c r="L507" s="187">
        <v>5</v>
      </c>
      <c r="M507" s="260"/>
      <c r="N507" s="260"/>
      <c r="O507" s="260"/>
      <c r="P507" s="260"/>
      <c r="Q507" s="175"/>
      <c r="R507" s="175"/>
      <c r="S507" s="121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04"/>
      <c r="AH507" s="104"/>
      <c r="AI507" s="104"/>
      <c r="AJ507" s="104"/>
      <c r="AK507" s="104"/>
      <c r="AL507" s="104"/>
      <c r="AM507" s="104"/>
      <c r="AN507" s="104"/>
      <c r="AO507" s="104"/>
      <c r="AP507" s="104"/>
      <c r="AQ507" s="104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BO507" s="104"/>
      <c r="BP507" s="104"/>
      <c r="BQ507" s="104"/>
      <c r="BR507" s="104"/>
      <c r="BS507" s="104"/>
      <c r="BT507" s="104"/>
      <c r="BU507" s="104"/>
      <c r="BV507" s="104"/>
      <c r="BW507" s="104"/>
      <c r="BX507" s="104"/>
      <c r="BY507" s="104"/>
      <c r="BZ507" s="104"/>
      <c r="CA507" s="104"/>
      <c r="CB507" s="104"/>
      <c r="CC507" s="104"/>
      <c r="CD507" s="104"/>
      <c r="CE507" s="104"/>
      <c r="CF507" s="104"/>
      <c r="CG507" s="104"/>
      <c r="CH507" s="104"/>
      <c r="CI507" s="104"/>
      <c r="CJ507" s="104"/>
      <c r="CK507" s="104"/>
      <c r="CL507" s="104"/>
      <c r="CM507" s="104"/>
      <c r="CN507" s="104"/>
      <c r="CO507" s="104"/>
      <c r="CP507" s="104"/>
      <c r="CQ507" s="104"/>
      <c r="CR507" s="104"/>
      <c r="CS507" s="104"/>
      <c r="CT507" s="104"/>
      <c r="CU507" s="104"/>
      <c r="CV507" s="104"/>
      <c r="CW507" s="104"/>
      <c r="CX507" s="104"/>
      <c r="CY507" s="104"/>
      <c r="CZ507" s="104"/>
      <c r="DA507" s="104"/>
      <c r="DB507" s="104"/>
      <c r="DC507" s="104"/>
      <c r="DD507" s="104"/>
      <c r="DE507" s="104"/>
      <c r="DF507" s="104"/>
      <c r="DG507" s="104"/>
      <c r="DH507" s="104"/>
      <c r="DI507" s="104"/>
      <c r="DJ507" s="104"/>
      <c r="DK507" s="104"/>
      <c r="DL507" s="104"/>
      <c r="DM507" s="104"/>
      <c r="DN507" s="104"/>
      <c r="DO507" s="104"/>
      <c r="DP507" s="104"/>
      <c r="DQ507" s="104"/>
      <c r="DR507" s="104"/>
      <c r="DS507" s="104"/>
      <c r="DT507" s="104"/>
      <c r="DU507" s="104"/>
      <c r="DV507" s="104"/>
      <c r="DW507" s="104"/>
      <c r="DX507" s="104"/>
      <c r="DY507" s="104"/>
      <c r="DZ507" s="104"/>
      <c r="EA507" s="104"/>
      <c r="EB507" s="104"/>
      <c r="EC507" s="104"/>
      <c r="ED507" s="104"/>
      <c r="EE507" s="104"/>
      <c r="EF507" s="104"/>
      <c r="EG507" s="104"/>
      <c r="EH507" s="104"/>
      <c r="EI507" s="104"/>
      <c r="EJ507" s="104"/>
      <c r="EK507" s="104"/>
      <c r="EL507" s="104"/>
      <c r="EM507" s="104"/>
      <c r="EN507" s="104"/>
      <c r="EO507" s="104"/>
      <c r="EP507" s="104"/>
      <c r="EQ507" s="104"/>
      <c r="ER507" s="104"/>
      <c r="ES507" s="104"/>
      <c r="ET507" s="104"/>
      <c r="EU507" s="104"/>
      <c r="EV507" s="104"/>
      <c r="EW507" s="104"/>
      <c r="EX507" s="104"/>
      <c r="EY507" s="104"/>
      <c r="EZ507" s="104"/>
      <c r="FA507" s="104"/>
      <c r="FB507" s="104"/>
      <c r="FC507" s="104"/>
      <c r="FD507" s="104"/>
      <c r="FE507" s="104"/>
      <c r="FF507" s="104"/>
      <c r="FG507" s="104"/>
      <c r="FH507" s="104"/>
      <c r="FI507" s="104"/>
      <c r="FJ507" s="104"/>
      <c r="FK507" s="104"/>
      <c r="FL507" s="104"/>
      <c r="FM507" s="104"/>
      <c r="FN507" s="104"/>
      <c r="FO507" s="104"/>
      <c r="FP507" s="104"/>
      <c r="FQ507" s="104"/>
      <c r="FR507" s="104"/>
      <c r="FS507" s="104"/>
      <c r="FT507" s="104"/>
      <c r="FU507" s="104"/>
      <c r="FV507" s="104"/>
      <c r="FW507" s="104"/>
      <c r="FX507" s="104"/>
      <c r="FY507" s="104"/>
      <c r="FZ507" s="104"/>
      <c r="GA507" s="104"/>
      <c r="GB507" s="104"/>
      <c r="GC507" s="104"/>
      <c r="GD507" s="104"/>
      <c r="GE507" s="104"/>
      <c r="GF507" s="104"/>
      <c r="GG507" s="104"/>
      <c r="GH507" s="104"/>
      <c r="GI507" s="104"/>
      <c r="GJ507" s="104"/>
      <c r="GK507" s="104"/>
      <c r="GL507" s="104"/>
      <c r="GM507" s="104"/>
      <c r="GN507" s="104"/>
      <c r="GO507" s="104"/>
      <c r="GP507" s="104"/>
      <c r="GQ507" s="104"/>
      <c r="GR507" s="104"/>
      <c r="GS507" s="104"/>
      <c r="GT507" s="104"/>
      <c r="GU507" s="104"/>
      <c r="GV507" s="104"/>
      <c r="GW507" s="104"/>
      <c r="GX507" s="104"/>
      <c r="GY507" s="104"/>
      <c r="GZ507" s="104"/>
      <c r="HA507" s="104"/>
      <c r="HB507" s="104"/>
      <c r="HC507" s="104"/>
      <c r="HD507" s="104"/>
      <c r="HE507" s="104"/>
      <c r="HF507" s="104"/>
      <c r="HG507" s="104"/>
      <c r="HH507" s="104"/>
      <c r="HI507" s="104"/>
      <c r="HJ507" s="104"/>
      <c r="HK507" s="104"/>
      <c r="HL507" s="104"/>
      <c r="HM507" s="104"/>
      <c r="HN507" s="104"/>
      <c r="HO507" s="104"/>
      <c r="HP507" s="104"/>
      <c r="HQ507" s="104"/>
      <c r="HR507" s="104"/>
      <c r="HS507" s="104"/>
      <c r="HT507" s="104"/>
      <c r="HU507" s="104"/>
      <c r="HV507" s="104"/>
      <c r="HW507" s="104"/>
      <c r="HX507" s="104"/>
      <c r="HY507" s="104"/>
      <c r="HZ507" s="104"/>
      <c r="IA507" s="104"/>
      <c r="IB507" s="104"/>
      <c r="IC507" s="104"/>
      <c r="ID507" s="104"/>
      <c r="IE507" s="104"/>
      <c r="IF507" s="104"/>
      <c r="IG507" s="104"/>
      <c r="IH507" s="104"/>
      <c r="II507" s="104"/>
      <c r="IJ507" s="104"/>
      <c r="IK507" s="104"/>
      <c r="IL507" s="104"/>
      <c r="IM507" s="104"/>
      <c r="IN507" s="104"/>
      <c r="IO507" s="104"/>
      <c r="IP507" s="104"/>
      <c r="IQ507" s="104"/>
      <c r="IR507" s="104"/>
      <c r="IS507" s="104"/>
      <c r="IT507" s="104"/>
      <c r="IU507" s="104"/>
      <c r="IV507" s="104"/>
      <c r="IW507" s="104"/>
      <c r="IX507" s="104"/>
      <c r="IY507" s="104"/>
      <c r="IZ507" s="104"/>
      <c r="JA507" s="104"/>
      <c r="JB507" s="104"/>
      <c r="JC507" s="104"/>
      <c r="JD507" s="104"/>
      <c r="JE507" s="104"/>
      <c r="JF507" s="104"/>
      <c r="JG507" s="104"/>
      <c r="JH507" s="104"/>
      <c r="JI507" s="104"/>
      <c r="JJ507" s="104"/>
      <c r="JK507" s="104"/>
      <c r="JL507" s="104"/>
      <c r="JM507" s="104"/>
      <c r="JN507" s="104"/>
      <c r="JO507" s="104"/>
      <c r="JP507" s="104"/>
      <c r="JQ507" s="104"/>
      <c r="JR507" s="104"/>
      <c r="JS507" s="104"/>
      <c r="JT507" s="104"/>
      <c r="JU507" s="104"/>
      <c r="JV507" s="104"/>
      <c r="JW507" s="104"/>
      <c r="JX507" s="104"/>
      <c r="JY507" s="104"/>
      <c r="JZ507" s="104"/>
      <c r="KA507" s="104"/>
      <c r="KB507" s="104"/>
      <c r="KC507" s="104"/>
      <c r="KD507" s="104"/>
      <c r="KE507" s="104"/>
      <c r="KF507" s="104"/>
      <c r="KG507" s="104"/>
      <c r="KH507" s="104"/>
      <c r="KI507" s="104"/>
      <c r="KJ507" s="104"/>
      <c r="KK507" s="104"/>
      <c r="KL507" s="104"/>
      <c r="KM507" s="104"/>
      <c r="KN507" s="104"/>
      <c r="KO507" s="104"/>
      <c r="KP507" s="104"/>
      <c r="KQ507" s="104"/>
      <c r="KR507" s="104"/>
      <c r="KS507" s="104"/>
      <c r="KT507" s="104"/>
      <c r="KU507" s="104"/>
      <c r="KV507" s="104"/>
      <c r="KW507" s="104"/>
      <c r="KX507" s="104"/>
      <c r="KY507" s="104"/>
      <c r="KZ507" s="104"/>
      <c r="LA507" s="104"/>
      <c r="LB507" s="104"/>
      <c r="LC507" s="104"/>
      <c r="LD507" s="104"/>
      <c r="LE507" s="104"/>
      <c r="LF507" s="104"/>
      <c r="LG507" s="104"/>
      <c r="LH507" s="104"/>
      <c r="LI507" s="104"/>
      <c r="LJ507" s="104"/>
      <c r="LK507" s="104"/>
      <c r="LL507" s="104"/>
      <c r="LM507" s="104"/>
      <c r="LN507" s="104"/>
      <c r="LO507" s="104"/>
      <c r="LP507" s="104"/>
      <c r="LQ507" s="104"/>
      <c r="LR507" s="104"/>
      <c r="LS507" s="104"/>
      <c r="LT507" s="104"/>
      <c r="LU507" s="104"/>
      <c r="LV507" s="104"/>
      <c r="LW507" s="104"/>
      <c r="LX507" s="104"/>
      <c r="LY507" s="104"/>
      <c r="LZ507" s="104"/>
      <c r="MA507" s="104"/>
      <c r="MB507" s="104"/>
      <c r="MC507" s="104"/>
      <c r="MD507" s="104"/>
      <c r="ME507" s="104"/>
      <c r="MF507" s="104"/>
      <c r="MG507" s="104"/>
      <c r="MH507" s="104"/>
      <c r="MI507" s="104"/>
      <c r="MJ507" s="104"/>
      <c r="MK507" s="104"/>
      <c r="ML507" s="104"/>
      <c r="MM507" s="104"/>
      <c r="MN507" s="104"/>
      <c r="MO507" s="104"/>
      <c r="MP507" s="104"/>
      <c r="MQ507" s="104"/>
      <c r="MR507" s="104"/>
      <c r="MS507" s="104"/>
      <c r="MT507" s="104"/>
      <c r="MU507" s="104"/>
      <c r="MV507" s="104"/>
      <c r="MW507" s="104"/>
      <c r="MX507" s="104"/>
      <c r="MY507" s="104"/>
      <c r="MZ507" s="104"/>
      <c r="NA507" s="104"/>
      <c r="NB507" s="104"/>
      <c r="NC507" s="104"/>
      <c r="ND507" s="104"/>
      <c r="NE507" s="104"/>
      <c r="NF507" s="104"/>
      <c r="NG507" s="104"/>
      <c r="NH507" s="104"/>
      <c r="NI507" s="104"/>
      <c r="NJ507" s="104"/>
      <c r="NK507" s="104"/>
      <c r="NL507" s="104"/>
      <c r="NM507" s="104"/>
      <c r="NN507" s="104"/>
      <c r="NO507" s="104"/>
      <c r="NP507" s="104"/>
      <c r="NQ507" s="104"/>
      <c r="NR507" s="104"/>
      <c r="NS507" s="104"/>
      <c r="NT507" s="104"/>
      <c r="NU507" s="104"/>
    </row>
    <row r="508" spans="1:385" s="172" customFormat="1" ht="15.65" customHeight="1" outlineLevel="1">
      <c r="A508" s="375"/>
      <c r="B508" s="173"/>
      <c r="C508" s="188" t="s">
        <v>290</v>
      </c>
      <c r="D508" s="189" t="s">
        <v>800</v>
      </c>
      <c r="E508" s="189" t="s">
        <v>291</v>
      </c>
      <c r="F508" s="189" t="s">
        <v>303</v>
      </c>
      <c r="G508" s="179"/>
      <c r="H508" s="173"/>
      <c r="I508" s="190"/>
      <c r="J508" s="190"/>
      <c r="K508" s="187" t="s">
        <v>57</v>
      </c>
      <c r="L508" s="187">
        <v>20</v>
      </c>
      <c r="M508" s="260"/>
      <c r="N508" s="260"/>
      <c r="O508" s="260"/>
      <c r="P508" s="260"/>
      <c r="Q508" s="175"/>
      <c r="R508" s="175"/>
      <c r="S508" s="121"/>
      <c r="T508" s="104"/>
      <c r="U508" s="104"/>
      <c r="V508" s="104"/>
      <c r="W508" s="104"/>
      <c r="X508" s="104"/>
      <c r="Y508" s="104"/>
      <c r="Z508" s="104"/>
      <c r="AA508" s="104"/>
      <c r="AB508" s="104"/>
      <c r="AC508" s="104"/>
      <c r="AD508" s="104"/>
      <c r="AE508" s="104"/>
      <c r="AF508" s="104"/>
      <c r="AG508" s="104"/>
      <c r="AH508" s="104"/>
      <c r="AI508" s="104"/>
      <c r="AJ508" s="104"/>
      <c r="AK508" s="104"/>
      <c r="AL508" s="104"/>
      <c r="AM508" s="104"/>
      <c r="AN508" s="104"/>
      <c r="AO508" s="104"/>
      <c r="AP508" s="104"/>
      <c r="AQ508" s="104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BN508" s="104"/>
      <c r="BO508" s="104"/>
      <c r="BP508" s="104"/>
      <c r="BQ508" s="104"/>
      <c r="BR508" s="104"/>
      <c r="BS508" s="104"/>
      <c r="BT508" s="104"/>
      <c r="BU508" s="104"/>
      <c r="BV508" s="104"/>
      <c r="BW508" s="104"/>
      <c r="BX508" s="104"/>
      <c r="BY508" s="104"/>
      <c r="BZ508" s="104"/>
      <c r="CA508" s="104"/>
      <c r="CB508" s="104"/>
      <c r="CC508" s="104"/>
      <c r="CD508" s="104"/>
      <c r="CE508" s="104"/>
      <c r="CF508" s="104"/>
      <c r="CG508" s="104"/>
      <c r="CH508" s="104"/>
      <c r="CI508" s="104"/>
      <c r="CJ508" s="104"/>
      <c r="CK508" s="104"/>
      <c r="CL508" s="104"/>
      <c r="CM508" s="104"/>
      <c r="CN508" s="104"/>
      <c r="CO508" s="104"/>
      <c r="CP508" s="104"/>
      <c r="CQ508" s="104"/>
      <c r="CR508" s="104"/>
      <c r="CS508" s="104"/>
      <c r="CT508" s="104"/>
      <c r="CU508" s="104"/>
      <c r="CV508" s="104"/>
      <c r="CW508" s="104"/>
      <c r="CX508" s="104"/>
      <c r="CY508" s="104"/>
      <c r="CZ508" s="104"/>
      <c r="DA508" s="104"/>
      <c r="DB508" s="104"/>
      <c r="DC508" s="104"/>
      <c r="DD508" s="104"/>
      <c r="DE508" s="104"/>
      <c r="DF508" s="104"/>
      <c r="DG508" s="104"/>
      <c r="DH508" s="104"/>
      <c r="DI508" s="104"/>
      <c r="DJ508" s="104"/>
      <c r="DK508" s="104"/>
      <c r="DL508" s="104"/>
      <c r="DM508" s="104"/>
      <c r="DN508" s="104"/>
      <c r="DO508" s="104"/>
      <c r="DP508" s="104"/>
      <c r="DQ508" s="104"/>
      <c r="DR508" s="104"/>
      <c r="DS508" s="104"/>
      <c r="DT508" s="104"/>
      <c r="DU508" s="104"/>
      <c r="DV508" s="104"/>
      <c r="DW508" s="104"/>
      <c r="DX508" s="104"/>
      <c r="DY508" s="104"/>
      <c r="DZ508" s="104"/>
      <c r="EA508" s="104"/>
      <c r="EB508" s="104"/>
      <c r="EC508" s="104"/>
      <c r="ED508" s="104"/>
      <c r="EE508" s="104"/>
      <c r="EF508" s="104"/>
      <c r="EG508" s="104"/>
      <c r="EH508" s="104"/>
      <c r="EI508" s="104"/>
      <c r="EJ508" s="104"/>
      <c r="EK508" s="104"/>
      <c r="EL508" s="104"/>
      <c r="EM508" s="104"/>
      <c r="EN508" s="104"/>
      <c r="EO508" s="104"/>
      <c r="EP508" s="104"/>
      <c r="EQ508" s="104"/>
      <c r="ER508" s="104"/>
      <c r="ES508" s="104"/>
      <c r="ET508" s="104"/>
      <c r="EU508" s="104"/>
      <c r="EV508" s="104"/>
      <c r="EW508" s="104"/>
      <c r="EX508" s="104"/>
      <c r="EY508" s="104"/>
      <c r="EZ508" s="104"/>
      <c r="FA508" s="104"/>
      <c r="FB508" s="104"/>
      <c r="FC508" s="104"/>
      <c r="FD508" s="104"/>
      <c r="FE508" s="104"/>
      <c r="FF508" s="104"/>
      <c r="FG508" s="104"/>
      <c r="FH508" s="104"/>
      <c r="FI508" s="104"/>
      <c r="FJ508" s="104"/>
      <c r="FK508" s="104"/>
      <c r="FL508" s="104"/>
      <c r="FM508" s="104"/>
      <c r="FN508" s="104"/>
      <c r="FO508" s="104"/>
      <c r="FP508" s="104"/>
      <c r="FQ508" s="104"/>
      <c r="FR508" s="104"/>
      <c r="FS508" s="104"/>
      <c r="FT508" s="104"/>
      <c r="FU508" s="104"/>
      <c r="FV508" s="104"/>
      <c r="FW508" s="104"/>
      <c r="FX508" s="104"/>
      <c r="FY508" s="104"/>
      <c r="FZ508" s="104"/>
      <c r="GA508" s="104"/>
      <c r="GB508" s="104"/>
      <c r="GC508" s="104"/>
      <c r="GD508" s="104"/>
      <c r="GE508" s="104"/>
      <c r="GF508" s="104"/>
      <c r="GG508" s="104"/>
      <c r="GH508" s="104"/>
      <c r="GI508" s="104"/>
      <c r="GJ508" s="104"/>
      <c r="GK508" s="104"/>
      <c r="GL508" s="104"/>
      <c r="GM508" s="104"/>
      <c r="GN508" s="104"/>
      <c r="GO508" s="104"/>
      <c r="GP508" s="104"/>
      <c r="GQ508" s="104"/>
      <c r="GR508" s="104"/>
      <c r="GS508" s="104"/>
      <c r="GT508" s="104"/>
      <c r="GU508" s="104"/>
      <c r="GV508" s="104"/>
      <c r="GW508" s="104"/>
      <c r="GX508" s="104"/>
      <c r="GY508" s="104"/>
      <c r="GZ508" s="104"/>
      <c r="HA508" s="104"/>
      <c r="HB508" s="104"/>
      <c r="HC508" s="104"/>
      <c r="HD508" s="104"/>
      <c r="HE508" s="104"/>
      <c r="HF508" s="104"/>
      <c r="HG508" s="104"/>
      <c r="HH508" s="104"/>
      <c r="HI508" s="104"/>
      <c r="HJ508" s="104"/>
      <c r="HK508" s="104"/>
      <c r="HL508" s="104"/>
      <c r="HM508" s="104"/>
      <c r="HN508" s="104"/>
      <c r="HO508" s="104"/>
      <c r="HP508" s="104"/>
      <c r="HQ508" s="104"/>
      <c r="HR508" s="104"/>
      <c r="HS508" s="104"/>
      <c r="HT508" s="104"/>
      <c r="HU508" s="104"/>
      <c r="HV508" s="104"/>
      <c r="HW508" s="104"/>
      <c r="HX508" s="104"/>
      <c r="HY508" s="104"/>
      <c r="HZ508" s="104"/>
      <c r="IA508" s="104"/>
      <c r="IB508" s="104"/>
      <c r="IC508" s="104"/>
      <c r="ID508" s="104"/>
      <c r="IE508" s="104"/>
      <c r="IF508" s="104"/>
      <c r="IG508" s="104"/>
      <c r="IH508" s="104"/>
      <c r="II508" s="104"/>
      <c r="IJ508" s="104"/>
      <c r="IK508" s="104"/>
      <c r="IL508" s="104"/>
      <c r="IM508" s="104"/>
      <c r="IN508" s="104"/>
      <c r="IO508" s="104"/>
      <c r="IP508" s="104"/>
      <c r="IQ508" s="104"/>
      <c r="IR508" s="104"/>
      <c r="IS508" s="104"/>
      <c r="IT508" s="104"/>
      <c r="IU508" s="104"/>
      <c r="IV508" s="104"/>
      <c r="IW508" s="104"/>
      <c r="IX508" s="104"/>
      <c r="IY508" s="104"/>
      <c r="IZ508" s="104"/>
      <c r="JA508" s="104"/>
      <c r="JB508" s="104"/>
      <c r="JC508" s="104"/>
      <c r="JD508" s="104"/>
      <c r="JE508" s="104"/>
      <c r="JF508" s="104"/>
      <c r="JG508" s="104"/>
      <c r="JH508" s="104"/>
      <c r="JI508" s="104"/>
      <c r="JJ508" s="104"/>
      <c r="JK508" s="104"/>
      <c r="JL508" s="104"/>
      <c r="JM508" s="104"/>
      <c r="JN508" s="104"/>
      <c r="JO508" s="104"/>
      <c r="JP508" s="104"/>
      <c r="JQ508" s="104"/>
      <c r="JR508" s="104"/>
      <c r="JS508" s="104"/>
      <c r="JT508" s="104"/>
      <c r="JU508" s="104"/>
      <c r="JV508" s="104"/>
      <c r="JW508" s="104"/>
      <c r="JX508" s="104"/>
      <c r="JY508" s="104"/>
      <c r="JZ508" s="104"/>
      <c r="KA508" s="104"/>
      <c r="KB508" s="104"/>
      <c r="KC508" s="104"/>
      <c r="KD508" s="104"/>
      <c r="KE508" s="104"/>
      <c r="KF508" s="104"/>
      <c r="KG508" s="104"/>
      <c r="KH508" s="104"/>
      <c r="KI508" s="104"/>
      <c r="KJ508" s="104"/>
      <c r="KK508" s="104"/>
      <c r="KL508" s="104"/>
      <c r="KM508" s="104"/>
      <c r="KN508" s="104"/>
      <c r="KO508" s="104"/>
      <c r="KP508" s="104"/>
      <c r="KQ508" s="104"/>
      <c r="KR508" s="104"/>
      <c r="KS508" s="104"/>
      <c r="KT508" s="104"/>
      <c r="KU508" s="104"/>
      <c r="KV508" s="104"/>
      <c r="KW508" s="104"/>
      <c r="KX508" s="104"/>
      <c r="KY508" s="104"/>
      <c r="KZ508" s="104"/>
      <c r="LA508" s="104"/>
      <c r="LB508" s="104"/>
      <c r="LC508" s="104"/>
      <c r="LD508" s="104"/>
      <c r="LE508" s="104"/>
      <c r="LF508" s="104"/>
      <c r="LG508" s="104"/>
      <c r="LH508" s="104"/>
      <c r="LI508" s="104"/>
      <c r="LJ508" s="104"/>
      <c r="LK508" s="104"/>
      <c r="LL508" s="104"/>
      <c r="LM508" s="104"/>
      <c r="LN508" s="104"/>
      <c r="LO508" s="104"/>
      <c r="LP508" s="104"/>
      <c r="LQ508" s="104"/>
      <c r="LR508" s="104"/>
      <c r="LS508" s="104"/>
      <c r="LT508" s="104"/>
      <c r="LU508" s="104"/>
      <c r="LV508" s="104"/>
      <c r="LW508" s="104"/>
      <c r="LX508" s="104"/>
      <c r="LY508" s="104"/>
      <c r="LZ508" s="104"/>
      <c r="MA508" s="104"/>
      <c r="MB508" s="104"/>
      <c r="MC508" s="104"/>
      <c r="MD508" s="104"/>
      <c r="ME508" s="104"/>
      <c r="MF508" s="104"/>
      <c r="MG508" s="104"/>
      <c r="MH508" s="104"/>
      <c r="MI508" s="104"/>
      <c r="MJ508" s="104"/>
      <c r="MK508" s="104"/>
      <c r="ML508" s="104"/>
      <c r="MM508" s="104"/>
      <c r="MN508" s="104"/>
      <c r="MO508" s="104"/>
      <c r="MP508" s="104"/>
      <c r="MQ508" s="104"/>
      <c r="MR508" s="104"/>
      <c r="MS508" s="104"/>
      <c r="MT508" s="104"/>
      <c r="MU508" s="104"/>
      <c r="MV508" s="104"/>
      <c r="MW508" s="104"/>
      <c r="MX508" s="104"/>
      <c r="MY508" s="104"/>
      <c r="MZ508" s="104"/>
      <c r="NA508" s="104"/>
      <c r="NB508" s="104"/>
      <c r="NC508" s="104"/>
      <c r="ND508" s="104"/>
      <c r="NE508" s="104"/>
      <c r="NF508" s="104"/>
      <c r="NG508" s="104"/>
      <c r="NH508" s="104"/>
      <c r="NI508" s="104"/>
      <c r="NJ508" s="104"/>
      <c r="NK508" s="104"/>
      <c r="NL508" s="104"/>
      <c r="NM508" s="104"/>
      <c r="NN508" s="104"/>
      <c r="NO508" s="104"/>
      <c r="NP508" s="104"/>
      <c r="NQ508" s="104"/>
      <c r="NR508" s="104"/>
      <c r="NS508" s="104"/>
      <c r="NT508" s="104"/>
      <c r="NU508" s="104"/>
    </row>
    <row r="509" spans="1:385" s="172" customFormat="1" ht="15.65" customHeight="1" outlineLevel="1">
      <c r="A509" s="375"/>
      <c r="B509" s="173"/>
      <c r="C509" s="188" t="s">
        <v>290</v>
      </c>
      <c r="D509" s="189" t="s">
        <v>800</v>
      </c>
      <c r="E509" s="189" t="s">
        <v>292</v>
      </c>
      <c r="F509" s="189" t="s">
        <v>303</v>
      </c>
      <c r="G509" s="179"/>
      <c r="H509" s="173"/>
      <c r="I509" s="190"/>
      <c r="J509" s="190"/>
      <c r="K509" s="187" t="s">
        <v>57</v>
      </c>
      <c r="L509" s="187">
        <v>20</v>
      </c>
      <c r="M509" s="260"/>
      <c r="N509" s="260"/>
      <c r="O509" s="260"/>
      <c r="P509" s="260"/>
      <c r="Q509" s="175"/>
      <c r="R509" s="175"/>
      <c r="S509" s="121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04"/>
      <c r="AH509" s="104"/>
      <c r="AI509" s="104"/>
      <c r="AJ509" s="104"/>
      <c r="AK509" s="104"/>
      <c r="AL509" s="104"/>
      <c r="AM509" s="104"/>
      <c r="AN509" s="104"/>
      <c r="AO509" s="104"/>
      <c r="AP509" s="104"/>
      <c r="AQ509" s="104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BN509" s="104"/>
      <c r="BO509" s="104"/>
      <c r="BP509" s="104"/>
      <c r="BQ509" s="104"/>
      <c r="BR509" s="104"/>
      <c r="BS509" s="104"/>
      <c r="BT509" s="104"/>
      <c r="BU509" s="104"/>
      <c r="BV509" s="104"/>
      <c r="BW509" s="104"/>
      <c r="BX509" s="104"/>
      <c r="BY509" s="104"/>
      <c r="BZ509" s="104"/>
      <c r="CA509" s="104"/>
      <c r="CB509" s="104"/>
      <c r="CC509" s="104"/>
      <c r="CD509" s="104"/>
      <c r="CE509" s="104"/>
      <c r="CF509" s="104"/>
      <c r="CG509" s="104"/>
      <c r="CH509" s="104"/>
      <c r="CI509" s="104"/>
      <c r="CJ509" s="104"/>
      <c r="CK509" s="104"/>
      <c r="CL509" s="104"/>
      <c r="CM509" s="104"/>
      <c r="CN509" s="104"/>
      <c r="CO509" s="104"/>
      <c r="CP509" s="104"/>
      <c r="CQ509" s="104"/>
      <c r="CR509" s="104"/>
      <c r="CS509" s="104"/>
      <c r="CT509" s="104"/>
      <c r="CU509" s="104"/>
      <c r="CV509" s="104"/>
      <c r="CW509" s="104"/>
      <c r="CX509" s="104"/>
      <c r="CY509" s="104"/>
      <c r="CZ509" s="104"/>
      <c r="DA509" s="104"/>
      <c r="DB509" s="104"/>
      <c r="DC509" s="104"/>
      <c r="DD509" s="104"/>
      <c r="DE509" s="104"/>
      <c r="DF509" s="104"/>
      <c r="DG509" s="104"/>
      <c r="DH509" s="104"/>
      <c r="DI509" s="104"/>
      <c r="DJ509" s="104"/>
      <c r="DK509" s="104"/>
      <c r="DL509" s="104"/>
      <c r="DM509" s="104"/>
      <c r="DN509" s="104"/>
      <c r="DO509" s="104"/>
      <c r="DP509" s="104"/>
      <c r="DQ509" s="104"/>
      <c r="DR509" s="104"/>
      <c r="DS509" s="104"/>
      <c r="DT509" s="104"/>
      <c r="DU509" s="104"/>
      <c r="DV509" s="104"/>
      <c r="DW509" s="104"/>
      <c r="DX509" s="104"/>
      <c r="DY509" s="104"/>
      <c r="DZ509" s="104"/>
      <c r="EA509" s="104"/>
      <c r="EB509" s="104"/>
      <c r="EC509" s="104"/>
      <c r="ED509" s="104"/>
      <c r="EE509" s="104"/>
      <c r="EF509" s="104"/>
      <c r="EG509" s="104"/>
      <c r="EH509" s="104"/>
      <c r="EI509" s="104"/>
      <c r="EJ509" s="104"/>
      <c r="EK509" s="104"/>
      <c r="EL509" s="104"/>
      <c r="EM509" s="104"/>
      <c r="EN509" s="104"/>
      <c r="EO509" s="104"/>
      <c r="EP509" s="104"/>
      <c r="EQ509" s="104"/>
      <c r="ER509" s="104"/>
      <c r="ES509" s="104"/>
      <c r="ET509" s="104"/>
      <c r="EU509" s="104"/>
      <c r="EV509" s="104"/>
      <c r="EW509" s="104"/>
      <c r="EX509" s="104"/>
      <c r="EY509" s="104"/>
      <c r="EZ509" s="104"/>
      <c r="FA509" s="104"/>
      <c r="FB509" s="104"/>
      <c r="FC509" s="104"/>
      <c r="FD509" s="104"/>
      <c r="FE509" s="104"/>
      <c r="FF509" s="104"/>
      <c r="FG509" s="104"/>
      <c r="FH509" s="104"/>
      <c r="FI509" s="104"/>
      <c r="FJ509" s="104"/>
      <c r="FK509" s="104"/>
      <c r="FL509" s="104"/>
      <c r="FM509" s="104"/>
      <c r="FN509" s="104"/>
      <c r="FO509" s="104"/>
      <c r="FP509" s="104"/>
      <c r="FQ509" s="104"/>
      <c r="FR509" s="104"/>
      <c r="FS509" s="104"/>
      <c r="FT509" s="104"/>
      <c r="FU509" s="104"/>
      <c r="FV509" s="104"/>
      <c r="FW509" s="104"/>
      <c r="FX509" s="104"/>
      <c r="FY509" s="104"/>
      <c r="FZ509" s="104"/>
      <c r="GA509" s="104"/>
      <c r="GB509" s="104"/>
      <c r="GC509" s="104"/>
      <c r="GD509" s="104"/>
      <c r="GE509" s="104"/>
      <c r="GF509" s="104"/>
      <c r="GG509" s="104"/>
      <c r="GH509" s="104"/>
      <c r="GI509" s="104"/>
      <c r="GJ509" s="104"/>
      <c r="GK509" s="104"/>
      <c r="GL509" s="104"/>
      <c r="GM509" s="104"/>
      <c r="GN509" s="104"/>
      <c r="GO509" s="104"/>
      <c r="GP509" s="104"/>
      <c r="GQ509" s="104"/>
      <c r="GR509" s="104"/>
      <c r="GS509" s="104"/>
      <c r="GT509" s="104"/>
      <c r="GU509" s="104"/>
      <c r="GV509" s="104"/>
      <c r="GW509" s="104"/>
      <c r="GX509" s="104"/>
      <c r="GY509" s="104"/>
      <c r="GZ509" s="104"/>
      <c r="HA509" s="104"/>
      <c r="HB509" s="104"/>
      <c r="HC509" s="104"/>
      <c r="HD509" s="104"/>
      <c r="HE509" s="104"/>
      <c r="HF509" s="104"/>
      <c r="HG509" s="104"/>
      <c r="HH509" s="104"/>
      <c r="HI509" s="104"/>
      <c r="HJ509" s="104"/>
      <c r="HK509" s="104"/>
      <c r="HL509" s="104"/>
      <c r="HM509" s="104"/>
      <c r="HN509" s="104"/>
      <c r="HO509" s="104"/>
      <c r="HP509" s="104"/>
      <c r="HQ509" s="104"/>
      <c r="HR509" s="104"/>
      <c r="HS509" s="104"/>
      <c r="HT509" s="104"/>
      <c r="HU509" s="104"/>
      <c r="HV509" s="104"/>
      <c r="HW509" s="104"/>
      <c r="HX509" s="104"/>
      <c r="HY509" s="104"/>
      <c r="HZ509" s="104"/>
      <c r="IA509" s="104"/>
      <c r="IB509" s="104"/>
      <c r="IC509" s="104"/>
      <c r="ID509" s="104"/>
      <c r="IE509" s="104"/>
      <c r="IF509" s="104"/>
      <c r="IG509" s="104"/>
      <c r="IH509" s="104"/>
      <c r="II509" s="104"/>
      <c r="IJ509" s="104"/>
      <c r="IK509" s="104"/>
      <c r="IL509" s="104"/>
      <c r="IM509" s="104"/>
      <c r="IN509" s="104"/>
      <c r="IO509" s="104"/>
      <c r="IP509" s="104"/>
      <c r="IQ509" s="104"/>
      <c r="IR509" s="104"/>
      <c r="IS509" s="104"/>
      <c r="IT509" s="104"/>
      <c r="IU509" s="104"/>
      <c r="IV509" s="104"/>
      <c r="IW509" s="104"/>
      <c r="IX509" s="104"/>
      <c r="IY509" s="104"/>
      <c r="IZ509" s="104"/>
      <c r="JA509" s="104"/>
      <c r="JB509" s="104"/>
      <c r="JC509" s="104"/>
      <c r="JD509" s="104"/>
      <c r="JE509" s="104"/>
      <c r="JF509" s="104"/>
      <c r="JG509" s="104"/>
      <c r="JH509" s="104"/>
      <c r="JI509" s="104"/>
      <c r="JJ509" s="104"/>
      <c r="JK509" s="104"/>
      <c r="JL509" s="104"/>
      <c r="JM509" s="104"/>
      <c r="JN509" s="104"/>
      <c r="JO509" s="104"/>
      <c r="JP509" s="104"/>
      <c r="JQ509" s="104"/>
      <c r="JR509" s="104"/>
      <c r="JS509" s="104"/>
      <c r="JT509" s="104"/>
      <c r="JU509" s="104"/>
      <c r="JV509" s="104"/>
      <c r="JW509" s="104"/>
      <c r="JX509" s="104"/>
      <c r="JY509" s="104"/>
      <c r="JZ509" s="104"/>
      <c r="KA509" s="104"/>
      <c r="KB509" s="104"/>
      <c r="KC509" s="104"/>
      <c r="KD509" s="104"/>
      <c r="KE509" s="104"/>
      <c r="KF509" s="104"/>
      <c r="KG509" s="104"/>
      <c r="KH509" s="104"/>
      <c r="KI509" s="104"/>
      <c r="KJ509" s="104"/>
      <c r="KK509" s="104"/>
      <c r="KL509" s="104"/>
      <c r="KM509" s="104"/>
      <c r="KN509" s="104"/>
      <c r="KO509" s="104"/>
      <c r="KP509" s="104"/>
      <c r="KQ509" s="104"/>
      <c r="KR509" s="104"/>
      <c r="KS509" s="104"/>
      <c r="KT509" s="104"/>
      <c r="KU509" s="104"/>
      <c r="KV509" s="104"/>
      <c r="KW509" s="104"/>
      <c r="KX509" s="104"/>
      <c r="KY509" s="104"/>
      <c r="KZ509" s="104"/>
      <c r="LA509" s="104"/>
      <c r="LB509" s="104"/>
      <c r="LC509" s="104"/>
      <c r="LD509" s="104"/>
      <c r="LE509" s="104"/>
      <c r="LF509" s="104"/>
      <c r="LG509" s="104"/>
      <c r="LH509" s="104"/>
      <c r="LI509" s="104"/>
      <c r="LJ509" s="104"/>
      <c r="LK509" s="104"/>
      <c r="LL509" s="104"/>
      <c r="LM509" s="104"/>
      <c r="LN509" s="104"/>
      <c r="LO509" s="104"/>
      <c r="LP509" s="104"/>
      <c r="LQ509" s="104"/>
      <c r="LR509" s="104"/>
      <c r="LS509" s="104"/>
      <c r="LT509" s="104"/>
      <c r="LU509" s="104"/>
      <c r="LV509" s="104"/>
      <c r="LW509" s="104"/>
      <c r="LX509" s="104"/>
      <c r="LY509" s="104"/>
      <c r="LZ509" s="104"/>
      <c r="MA509" s="104"/>
      <c r="MB509" s="104"/>
      <c r="MC509" s="104"/>
      <c r="MD509" s="104"/>
      <c r="ME509" s="104"/>
      <c r="MF509" s="104"/>
      <c r="MG509" s="104"/>
      <c r="MH509" s="104"/>
      <c r="MI509" s="104"/>
      <c r="MJ509" s="104"/>
      <c r="MK509" s="104"/>
      <c r="ML509" s="104"/>
      <c r="MM509" s="104"/>
      <c r="MN509" s="104"/>
      <c r="MO509" s="104"/>
      <c r="MP509" s="104"/>
      <c r="MQ509" s="104"/>
      <c r="MR509" s="104"/>
      <c r="MS509" s="104"/>
      <c r="MT509" s="104"/>
      <c r="MU509" s="104"/>
      <c r="MV509" s="104"/>
      <c r="MW509" s="104"/>
      <c r="MX509" s="104"/>
      <c r="MY509" s="104"/>
      <c r="MZ509" s="104"/>
      <c r="NA509" s="104"/>
      <c r="NB509" s="104"/>
      <c r="NC509" s="104"/>
      <c r="ND509" s="104"/>
      <c r="NE509" s="104"/>
      <c r="NF509" s="104"/>
      <c r="NG509" s="104"/>
      <c r="NH509" s="104"/>
      <c r="NI509" s="104"/>
      <c r="NJ509" s="104"/>
      <c r="NK509" s="104"/>
      <c r="NL509" s="104"/>
      <c r="NM509" s="104"/>
      <c r="NN509" s="104"/>
      <c r="NO509" s="104"/>
      <c r="NP509" s="104"/>
      <c r="NQ509" s="104"/>
      <c r="NR509" s="104"/>
      <c r="NS509" s="104"/>
      <c r="NT509" s="104"/>
      <c r="NU509" s="104"/>
    </row>
    <row r="510" spans="1:385" s="172" customFormat="1" ht="15.65" customHeight="1" outlineLevel="1">
      <c r="A510" s="375"/>
      <c r="B510" s="173"/>
      <c r="C510" s="188" t="s">
        <v>290</v>
      </c>
      <c r="D510" s="189" t="s">
        <v>800</v>
      </c>
      <c r="E510" s="189" t="s">
        <v>293</v>
      </c>
      <c r="F510" s="189" t="s">
        <v>303</v>
      </c>
      <c r="G510" s="179"/>
      <c r="H510" s="173"/>
      <c r="I510" s="190"/>
      <c r="J510" s="190"/>
      <c r="K510" s="187" t="s">
        <v>57</v>
      </c>
      <c r="L510" s="187">
        <v>10</v>
      </c>
      <c r="M510" s="260"/>
      <c r="N510" s="260"/>
      <c r="O510" s="260"/>
      <c r="P510" s="260"/>
      <c r="Q510" s="175"/>
      <c r="R510" s="175"/>
      <c r="S510" s="121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104"/>
      <c r="AH510" s="104"/>
      <c r="AI510" s="104"/>
      <c r="AJ510" s="104"/>
      <c r="AK510" s="104"/>
      <c r="AL510" s="104"/>
      <c r="AM510" s="104"/>
      <c r="AN510" s="104"/>
      <c r="AO510" s="104"/>
      <c r="AP510" s="104"/>
      <c r="AQ510" s="104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/>
      <c r="BF510" s="104"/>
      <c r="BG510" s="104"/>
      <c r="BH510" s="104"/>
      <c r="BI510" s="104"/>
      <c r="BJ510" s="104"/>
      <c r="BK510" s="104"/>
      <c r="BL510" s="104"/>
      <c r="BM510" s="104"/>
      <c r="BN510" s="104"/>
      <c r="BO510" s="104"/>
      <c r="BP510" s="104"/>
      <c r="BQ510" s="104"/>
      <c r="BR510" s="104"/>
      <c r="BS510" s="104"/>
      <c r="BT510" s="104"/>
      <c r="BU510" s="104"/>
      <c r="BV510" s="104"/>
      <c r="BW510" s="104"/>
      <c r="BX510" s="104"/>
      <c r="BY510" s="104"/>
      <c r="BZ510" s="104"/>
      <c r="CA510" s="104"/>
      <c r="CB510" s="104"/>
      <c r="CC510" s="104"/>
      <c r="CD510" s="104"/>
      <c r="CE510" s="104"/>
      <c r="CF510" s="104"/>
      <c r="CG510" s="104"/>
      <c r="CH510" s="104"/>
      <c r="CI510" s="104"/>
      <c r="CJ510" s="104"/>
      <c r="CK510" s="104"/>
      <c r="CL510" s="104"/>
      <c r="CM510" s="104"/>
      <c r="CN510" s="104"/>
      <c r="CO510" s="104"/>
      <c r="CP510" s="104"/>
      <c r="CQ510" s="104"/>
      <c r="CR510" s="104"/>
      <c r="CS510" s="104"/>
      <c r="CT510" s="104"/>
      <c r="CU510" s="104"/>
      <c r="CV510" s="104"/>
      <c r="CW510" s="104"/>
      <c r="CX510" s="104"/>
      <c r="CY510" s="104"/>
      <c r="CZ510" s="104"/>
      <c r="DA510" s="104"/>
      <c r="DB510" s="104"/>
      <c r="DC510" s="104"/>
      <c r="DD510" s="104"/>
      <c r="DE510" s="104"/>
      <c r="DF510" s="104"/>
      <c r="DG510" s="104"/>
      <c r="DH510" s="104"/>
      <c r="DI510" s="104"/>
      <c r="DJ510" s="104"/>
      <c r="DK510" s="104"/>
      <c r="DL510" s="104"/>
      <c r="DM510" s="104"/>
      <c r="DN510" s="104"/>
      <c r="DO510" s="104"/>
      <c r="DP510" s="104"/>
      <c r="DQ510" s="104"/>
      <c r="DR510" s="104"/>
      <c r="DS510" s="104"/>
      <c r="DT510" s="104"/>
      <c r="DU510" s="104"/>
      <c r="DV510" s="104"/>
      <c r="DW510" s="104"/>
      <c r="DX510" s="104"/>
      <c r="DY510" s="104"/>
      <c r="DZ510" s="104"/>
      <c r="EA510" s="104"/>
      <c r="EB510" s="104"/>
      <c r="EC510" s="104"/>
      <c r="ED510" s="104"/>
      <c r="EE510" s="104"/>
      <c r="EF510" s="104"/>
      <c r="EG510" s="104"/>
      <c r="EH510" s="104"/>
      <c r="EI510" s="104"/>
      <c r="EJ510" s="104"/>
      <c r="EK510" s="104"/>
      <c r="EL510" s="104"/>
      <c r="EM510" s="104"/>
      <c r="EN510" s="104"/>
      <c r="EO510" s="104"/>
      <c r="EP510" s="104"/>
      <c r="EQ510" s="104"/>
      <c r="ER510" s="104"/>
      <c r="ES510" s="104"/>
      <c r="ET510" s="104"/>
      <c r="EU510" s="104"/>
      <c r="EV510" s="104"/>
      <c r="EW510" s="104"/>
      <c r="EX510" s="104"/>
      <c r="EY510" s="104"/>
      <c r="EZ510" s="104"/>
      <c r="FA510" s="104"/>
      <c r="FB510" s="104"/>
      <c r="FC510" s="104"/>
      <c r="FD510" s="104"/>
      <c r="FE510" s="104"/>
      <c r="FF510" s="104"/>
      <c r="FG510" s="104"/>
      <c r="FH510" s="104"/>
      <c r="FI510" s="104"/>
      <c r="FJ510" s="104"/>
      <c r="FK510" s="104"/>
      <c r="FL510" s="104"/>
      <c r="FM510" s="104"/>
      <c r="FN510" s="104"/>
      <c r="FO510" s="104"/>
      <c r="FP510" s="104"/>
      <c r="FQ510" s="104"/>
      <c r="FR510" s="104"/>
      <c r="FS510" s="104"/>
      <c r="FT510" s="104"/>
      <c r="FU510" s="104"/>
      <c r="FV510" s="104"/>
      <c r="FW510" s="104"/>
      <c r="FX510" s="104"/>
      <c r="FY510" s="104"/>
      <c r="FZ510" s="104"/>
      <c r="GA510" s="104"/>
      <c r="GB510" s="104"/>
      <c r="GC510" s="104"/>
      <c r="GD510" s="104"/>
      <c r="GE510" s="104"/>
      <c r="GF510" s="104"/>
      <c r="GG510" s="104"/>
      <c r="GH510" s="104"/>
      <c r="GI510" s="104"/>
      <c r="GJ510" s="104"/>
      <c r="GK510" s="104"/>
      <c r="GL510" s="104"/>
      <c r="GM510" s="104"/>
      <c r="GN510" s="104"/>
      <c r="GO510" s="104"/>
      <c r="GP510" s="104"/>
      <c r="GQ510" s="104"/>
      <c r="GR510" s="104"/>
      <c r="GS510" s="104"/>
      <c r="GT510" s="104"/>
      <c r="GU510" s="104"/>
      <c r="GV510" s="104"/>
      <c r="GW510" s="104"/>
      <c r="GX510" s="104"/>
      <c r="GY510" s="104"/>
      <c r="GZ510" s="104"/>
      <c r="HA510" s="104"/>
      <c r="HB510" s="104"/>
      <c r="HC510" s="104"/>
      <c r="HD510" s="104"/>
      <c r="HE510" s="104"/>
      <c r="HF510" s="104"/>
      <c r="HG510" s="104"/>
      <c r="HH510" s="104"/>
      <c r="HI510" s="104"/>
      <c r="HJ510" s="104"/>
      <c r="HK510" s="104"/>
      <c r="HL510" s="104"/>
      <c r="HM510" s="104"/>
      <c r="HN510" s="104"/>
      <c r="HO510" s="104"/>
      <c r="HP510" s="104"/>
      <c r="HQ510" s="104"/>
      <c r="HR510" s="104"/>
      <c r="HS510" s="104"/>
      <c r="HT510" s="104"/>
      <c r="HU510" s="104"/>
      <c r="HV510" s="104"/>
      <c r="HW510" s="104"/>
      <c r="HX510" s="104"/>
      <c r="HY510" s="104"/>
      <c r="HZ510" s="104"/>
      <c r="IA510" s="104"/>
      <c r="IB510" s="104"/>
      <c r="IC510" s="104"/>
      <c r="ID510" s="104"/>
      <c r="IE510" s="104"/>
      <c r="IF510" s="104"/>
      <c r="IG510" s="104"/>
      <c r="IH510" s="104"/>
      <c r="II510" s="104"/>
      <c r="IJ510" s="104"/>
      <c r="IK510" s="104"/>
      <c r="IL510" s="104"/>
      <c r="IM510" s="104"/>
      <c r="IN510" s="104"/>
      <c r="IO510" s="104"/>
      <c r="IP510" s="104"/>
      <c r="IQ510" s="104"/>
      <c r="IR510" s="104"/>
      <c r="IS510" s="104"/>
      <c r="IT510" s="104"/>
      <c r="IU510" s="104"/>
      <c r="IV510" s="104"/>
      <c r="IW510" s="104"/>
      <c r="IX510" s="104"/>
      <c r="IY510" s="104"/>
      <c r="IZ510" s="104"/>
      <c r="JA510" s="104"/>
      <c r="JB510" s="104"/>
      <c r="JC510" s="104"/>
      <c r="JD510" s="104"/>
      <c r="JE510" s="104"/>
      <c r="JF510" s="104"/>
      <c r="JG510" s="104"/>
      <c r="JH510" s="104"/>
      <c r="JI510" s="104"/>
      <c r="JJ510" s="104"/>
      <c r="JK510" s="104"/>
      <c r="JL510" s="104"/>
      <c r="JM510" s="104"/>
      <c r="JN510" s="104"/>
      <c r="JO510" s="104"/>
      <c r="JP510" s="104"/>
      <c r="JQ510" s="104"/>
      <c r="JR510" s="104"/>
      <c r="JS510" s="104"/>
      <c r="JT510" s="104"/>
      <c r="JU510" s="104"/>
      <c r="JV510" s="104"/>
      <c r="JW510" s="104"/>
      <c r="JX510" s="104"/>
      <c r="JY510" s="104"/>
      <c r="JZ510" s="104"/>
      <c r="KA510" s="104"/>
      <c r="KB510" s="104"/>
      <c r="KC510" s="104"/>
      <c r="KD510" s="104"/>
      <c r="KE510" s="104"/>
      <c r="KF510" s="104"/>
      <c r="KG510" s="104"/>
      <c r="KH510" s="104"/>
      <c r="KI510" s="104"/>
      <c r="KJ510" s="104"/>
      <c r="KK510" s="104"/>
      <c r="KL510" s="104"/>
      <c r="KM510" s="104"/>
      <c r="KN510" s="104"/>
      <c r="KO510" s="104"/>
      <c r="KP510" s="104"/>
      <c r="KQ510" s="104"/>
      <c r="KR510" s="104"/>
      <c r="KS510" s="104"/>
      <c r="KT510" s="104"/>
      <c r="KU510" s="104"/>
      <c r="KV510" s="104"/>
      <c r="KW510" s="104"/>
      <c r="KX510" s="104"/>
      <c r="KY510" s="104"/>
      <c r="KZ510" s="104"/>
      <c r="LA510" s="104"/>
      <c r="LB510" s="104"/>
      <c r="LC510" s="104"/>
      <c r="LD510" s="104"/>
      <c r="LE510" s="104"/>
      <c r="LF510" s="104"/>
      <c r="LG510" s="104"/>
      <c r="LH510" s="104"/>
      <c r="LI510" s="104"/>
      <c r="LJ510" s="104"/>
      <c r="LK510" s="104"/>
      <c r="LL510" s="104"/>
      <c r="LM510" s="104"/>
      <c r="LN510" s="104"/>
      <c r="LO510" s="104"/>
      <c r="LP510" s="104"/>
      <c r="LQ510" s="104"/>
      <c r="LR510" s="104"/>
      <c r="LS510" s="104"/>
      <c r="LT510" s="104"/>
      <c r="LU510" s="104"/>
      <c r="LV510" s="104"/>
      <c r="LW510" s="104"/>
      <c r="LX510" s="104"/>
      <c r="LY510" s="104"/>
      <c r="LZ510" s="104"/>
      <c r="MA510" s="104"/>
      <c r="MB510" s="104"/>
      <c r="MC510" s="104"/>
      <c r="MD510" s="104"/>
      <c r="ME510" s="104"/>
      <c r="MF510" s="104"/>
      <c r="MG510" s="104"/>
      <c r="MH510" s="104"/>
      <c r="MI510" s="104"/>
      <c r="MJ510" s="104"/>
      <c r="MK510" s="104"/>
      <c r="ML510" s="104"/>
      <c r="MM510" s="104"/>
      <c r="MN510" s="104"/>
      <c r="MO510" s="104"/>
      <c r="MP510" s="104"/>
      <c r="MQ510" s="104"/>
      <c r="MR510" s="104"/>
      <c r="MS510" s="104"/>
      <c r="MT510" s="104"/>
      <c r="MU510" s="104"/>
      <c r="MV510" s="104"/>
      <c r="MW510" s="104"/>
      <c r="MX510" s="104"/>
      <c r="MY510" s="104"/>
      <c r="MZ510" s="104"/>
      <c r="NA510" s="104"/>
      <c r="NB510" s="104"/>
      <c r="NC510" s="104"/>
      <c r="ND510" s="104"/>
      <c r="NE510" s="104"/>
      <c r="NF510" s="104"/>
      <c r="NG510" s="104"/>
      <c r="NH510" s="104"/>
      <c r="NI510" s="104"/>
      <c r="NJ510" s="104"/>
      <c r="NK510" s="104"/>
      <c r="NL510" s="104"/>
      <c r="NM510" s="104"/>
      <c r="NN510" s="104"/>
      <c r="NO510" s="104"/>
      <c r="NP510" s="104"/>
      <c r="NQ510" s="104"/>
      <c r="NR510" s="104"/>
      <c r="NS510" s="104"/>
      <c r="NT510" s="104"/>
      <c r="NU510" s="104"/>
    </row>
    <row r="511" spans="1:385" s="172" customFormat="1" ht="15.65" customHeight="1">
      <c r="A511" s="375"/>
      <c r="B511" s="191"/>
      <c r="C511" s="192" t="s">
        <v>246</v>
      </c>
      <c r="D511" s="278"/>
      <c r="E511" s="193"/>
      <c r="F511" s="193"/>
      <c r="G511" s="194"/>
      <c r="H511" s="195"/>
      <c r="I511" s="196"/>
      <c r="J511" s="196"/>
      <c r="K511" s="197"/>
      <c r="L511" s="197"/>
      <c r="M511" s="198"/>
      <c r="N511" s="198">
        <f>SUM(N512:N514)</f>
        <v>0</v>
      </c>
      <c r="O511" s="198">
        <f t="shared" si="85"/>
        <v>0</v>
      </c>
      <c r="P511" s="198">
        <f t="shared" si="78"/>
        <v>0</v>
      </c>
      <c r="Q511" s="198"/>
      <c r="R511" s="198"/>
      <c r="S511" s="199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/>
      <c r="BF511" s="104"/>
      <c r="BG511" s="104"/>
      <c r="BH511" s="104"/>
      <c r="BI511" s="104"/>
      <c r="BJ511" s="104"/>
      <c r="BK511" s="104"/>
      <c r="BL511" s="104"/>
      <c r="BM511" s="104"/>
      <c r="BN511" s="104"/>
      <c r="BO511" s="104"/>
      <c r="BP511" s="104"/>
      <c r="BQ511" s="104"/>
      <c r="BR511" s="104"/>
      <c r="BS511" s="104"/>
      <c r="BT511" s="104"/>
      <c r="BU511" s="104"/>
      <c r="BV511" s="104"/>
      <c r="BW511" s="104"/>
      <c r="BX511" s="104"/>
      <c r="BY511" s="104"/>
      <c r="BZ511" s="104"/>
      <c r="CA511" s="104"/>
      <c r="CB511" s="104"/>
      <c r="CC511" s="104"/>
      <c r="CD511" s="104"/>
      <c r="CE511" s="104"/>
      <c r="CF511" s="104"/>
      <c r="CG511" s="104"/>
      <c r="CH511" s="104"/>
      <c r="CI511" s="104"/>
      <c r="CJ511" s="104"/>
      <c r="CK511" s="104"/>
      <c r="CL511" s="104"/>
      <c r="CM511" s="104"/>
      <c r="CN511" s="104"/>
      <c r="CO511" s="104"/>
      <c r="CP511" s="104"/>
      <c r="CQ511" s="104"/>
      <c r="CR511" s="104"/>
      <c r="CS511" s="104"/>
      <c r="CT511" s="104"/>
      <c r="CU511" s="104"/>
      <c r="CV511" s="104"/>
      <c r="CW511" s="104"/>
      <c r="CX511" s="104"/>
      <c r="CY511" s="104"/>
      <c r="CZ511" s="104"/>
      <c r="DA511" s="104"/>
      <c r="DB511" s="104"/>
      <c r="DC511" s="104"/>
      <c r="DD511" s="104"/>
      <c r="DE511" s="104"/>
      <c r="DF511" s="104"/>
      <c r="DG511" s="104"/>
      <c r="DH511" s="104"/>
      <c r="DI511" s="104"/>
      <c r="DJ511" s="104"/>
      <c r="DK511" s="104"/>
      <c r="DL511" s="104"/>
      <c r="DM511" s="104"/>
      <c r="DN511" s="104"/>
      <c r="DO511" s="104"/>
      <c r="DP511" s="104"/>
      <c r="DQ511" s="104"/>
      <c r="DR511" s="104"/>
      <c r="DS511" s="104"/>
      <c r="DT511" s="104"/>
      <c r="DU511" s="104"/>
      <c r="DV511" s="104"/>
      <c r="DW511" s="104"/>
      <c r="DX511" s="104"/>
      <c r="DY511" s="104"/>
      <c r="DZ511" s="104"/>
      <c r="EA511" s="104"/>
      <c r="EB511" s="104"/>
      <c r="EC511" s="104"/>
      <c r="ED511" s="104"/>
      <c r="EE511" s="104"/>
      <c r="EF511" s="104"/>
      <c r="EG511" s="104"/>
      <c r="EH511" s="104"/>
      <c r="EI511" s="104"/>
      <c r="EJ511" s="104"/>
      <c r="EK511" s="104"/>
      <c r="EL511" s="104"/>
      <c r="EM511" s="104"/>
      <c r="EN511" s="104"/>
      <c r="EO511" s="104"/>
      <c r="EP511" s="104"/>
      <c r="EQ511" s="104"/>
      <c r="ER511" s="104"/>
      <c r="ES511" s="104"/>
      <c r="ET511" s="104"/>
      <c r="EU511" s="104"/>
      <c r="EV511" s="104"/>
      <c r="EW511" s="104"/>
      <c r="EX511" s="104"/>
      <c r="EY511" s="104"/>
      <c r="EZ511" s="104"/>
      <c r="FA511" s="104"/>
      <c r="FB511" s="104"/>
      <c r="FC511" s="104"/>
      <c r="FD511" s="104"/>
      <c r="FE511" s="104"/>
      <c r="FF511" s="104"/>
      <c r="FG511" s="104"/>
      <c r="FH511" s="104"/>
      <c r="FI511" s="104"/>
      <c r="FJ511" s="104"/>
      <c r="FK511" s="104"/>
      <c r="FL511" s="104"/>
      <c r="FM511" s="104"/>
      <c r="FN511" s="104"/>
      <c r="FO511" s="104"/>
      <c r="FP511" s="104"/>
      <c r="FQ511" s="104"/>
      <c r="FR511" s="104"/>
      <c r="FS511" s="104"/>
      <c r="FT511" s="104"/>
      <c r="FU511" s="104"/>
      <c r="FV511" s="104"/>
      <c r="FW511" s="104"/>
      <c r="FX511" s="104"/>
      <c r="FY511" s="104"/>
      <c r="FZ511" s="104"/>
      <c r="GA511" s="104"/>
      <c r="GB511" s="104"/>
      <c r="GC511" s="104"/>
      <c r="GD511" s="104"/>
      <c r="GE511" s="104"/>
      <c r="GF511" s="104"/>
      <c r="GG511" s="104"/>
      <c r="GH511" s="104"/>
      <c r="GI511" s="104"/>
      <c r="GJ511" s="104"/>
      <c r="GK511" s="104"/>
      <c r="GL511" s="104"/>
      <c r="GM511" s="104"/>
      <c r="GN511" s="104"/>
      <c r="GO511" s="104"/>
      <c r="GP511" s="104"/>
      <c r="GQ511" s="104"/>
      <c r="GR511" s="104"/>
      <c r="GS511" s="104"/>
      <c r="GT511" s="104"/>
      <c r="GU511" s="104"/>
      <c r="GV511" s="104"/>
      <c r="GW511" s="104"/>
      <c r="GX511" s="104"/>
      <c r="GY511" s="104"/>
      <c r="GZ511" s="104"/>
      <c r="HA511" s="104"/>
      <c r="HB511" s="104"/>
      <c r="HC511" s="104"/>
      <c r="HD511" s="104"/>
      <c r="HE511" s="104"/>
      <c r="HF511" s="104"/>
      <c r="HG511" s="104"/>
      <c r="HH511" s="104"/>
      <c r="HI511" s="104"/>
      <c r="HJ511" s="104"/>
      <c r="HK511" s="104"/>
      <c r="HL511" s="104"/>
      <c r="HM511" s="104"/>
      <c r="HN511" s="104"/>
      <c r="HO511" s="104"/>
      <c r="HP511" s="104"/>
      <c r="HQ511" s="104"/>
      <c r="HR511" s="104"/>
      <c r="HS511" s="104"/>
      <c r="HT511" s="104"/>
      <c r="HU511" s="104"/>
      <c r="HV511" s="104"/>
      <c r="HW511" s="104"/>
      <c r="HX511" s="104"/>
      <c r="HY511" s="104"/>
      <c r="HZ511" s="104"/>
      <c r="IA511" s="104"/>
      <c r="IB511" s="104"/>
      <c r="IC511" s="104"/>
      <c r="ID511" s="104"/>
      <c r="IE511" s="104"/>
      <c r="IF511" s="104"/>
      <c r="IG511" s="104"/>
      <c r="IH511" s="104"/>
      <c r="II511" s="104"/>
      <c r="IJ511" s="104"/>
      <c r="IK511" s="104"/>
      <c r="IL511" s="104"/>
      <c r="IM511" s="104"/>
      <c r="IN511" s="104"/>
      <c r="IO511" s="104"/>
      <c r="IP511" s="104"/>
      <c r="IQ511" s="104"/>
      <c r="IR511" s="104"/>
      <c r="IS511" s="104"/>
      <c r="IT511" s="104"/>
      <c r="IU511" s="104"/>
      <c r="IV511" s="104"/>
      <c r="IW511" s="104"/>
      <c r="IX511" s="104"/>
      <c r="IY511" s="104"/>
      <c r="IZ511" s="104"/>
      <c r="JA511" s="104"/>
      <c r="JB511" s="104"/>
      <c r="JC511" s="104"/>
      <c r="JD511" s="104"/>
      <c r="JE511" s="104"/>
      <c r="JF511" s="104"/>
      <c r="JG511" s="104"/>
      <c r="JH511" s="104"/>
      <c r="JI511" s="104"/>
      <c r="JJ511" s="104"/>
      <c r="JK511" s="104"/>
      <c r="JL511" s="104"/>
      <c r="JM511" s="104"/>
      <c r="JN511" s="104"/>
      <c r="JO511" s="104"/>
      <c r="JP511" s="104"/>
      <c r="JQ511" s="104"/>
      <c r="JR511" s="104"/>
      <c r="JS511" s="104"/>
      <c r="JT511" s="104"/>
      <c r="JU511" s="104"/>
      <c r="JV511" s="104"/>
      <c r="JW511" s="104"/>
      <c r="JX511" s="104"/>
      <c r="JY511" s="104"/>
      <c r="JZ511" s="104"/>
      <c r="KA511" s="104"/>
      <c r="KB511" s="104"/>
      <c r="KC511" s="104"/>
      <c r="KD511" s="104"/>
      <c r="KE511" s="104"/>
      <c r="KF511" s="104"/>
      <c r="KG511" s="104"/>
      <c r="KH511" s="104"/>
      <c r="KI511" s="104"/>
      <c r="KJ511" s="104"/>
      <c r="KK511" s="104"/>
      <c r="KL511" s="104"/>
      <c r="KM511" s="104"/>
      <c r="KN511" s="104"/>
      <c r="KO511" s="104"/>
      <c r="KP511" s="104"/>
      <c r="KQ511" s="104"/>
      <c r="KR511" s="104"/>
      <c r="KS511" s="104"/>
      <c r="KT511" s="104"/>
      <c r="KU511" s="104"/>
      <c r="KV511" s="104"/>
      <c r="KW511" s="104"/>
      <c r="KX511" s="104"/>
      <c r="KY511" s="104"/>
      <c r="KZ511" s="104"/>
      <c r="LA511" s="104"/>
      <c r="LB511" s="104"/>
      <c r="LC511" s="104"/>
      <c r="LD511" s="104"/>
      <c r="LE511" s="104"/>
      <c r="LF511" s="104"/>
      <c r="LG511" s="104"/>
      <c r="LH511" s="104"/>
      <c r="LI511" s="104"/>
      <c r="LJ511" s="104"/>
      <c r="LK511" s="104"/>
      <c r="LL511" s="104"/>
      <c r="LM511" s="104"/>
      <c r="LN511" s="104"/>
      <c r="LO511" s="104"/>
      <c r="LP511" s="104"/>
      <c r="LQ511" s="104"/>
      <c r="LR511" s="104"/>
      <c r="LS511" s="104"/>
      <c r="LT511" s="104"/>
      <c r="LU511" s="104"/>
      <c r="LV511" s="104"/>
      <c r="LW511" s="104"/>
      <c r="LX511" s="104"/>
      <c r="LY511" s="104"/>
      <c r="LZ511" s="104"/>
      <c r="MA511" s="104"/>
      <c r="MB511" s="104"/>
      <c r="MC511" s="104"/>
      <c r="MD511" s="104"/>
      <c r="ME511" s="104"/>
      <c r="MF511" s="104"/>
      <c r="MG511" s="104"/>
      <c r="MH511" s="104"/>
      <c r="MI511" s="104"/>
      <c r="MJ511" s="104"/>
      <c r="MK511" s="104"/>
      <c r="ML511" s="104"/>
      <c r="MM511" s="104"/>
      <c r="MN511" s="104"/>
      <c r="MO511" s="104"/>
      <c r="MP511" s="104"/>
      <c r="MQ511" s="104"/>
      <c r="MR511" s="104"/>
      <c r="MS511" s="104"/>
      <c r="MT511" s="104"/>
      <c r="MU511" s="104"/>
      <c r="MV511" s="104"/>
      <c r="MW511" s="104"/>
      <c r="MX511" s="104"/>
      <c r="MY511" s="104"/>
      <c r="MZ511" s="104"/>
      <c r="NA511" s="104"/>
      <c r="NB511" s="104"/>
      <c r="NC511" s="104"/>
      <c r="ND511" s="104"/>
      <c r="NE511" s="104"/>
      <c r="NF511" s="104"/>
      <c r="NG511" s="104"/>
      <c r="NH511" s="104"/>
      <c r="NI511" s="104"/>
      <c r="NJ511" s="104"/>
      <c r="NK511" s="104"/>
      <c r="NL511" s="104"/>
      <c r="NM511" s="104"/>
      <c r="NN511" s="104"/>
      <c r="NO511" s="104"/>
      <c r="NP511" s="104"/>
      <c r="NQ511" s="104"/>
      <c r="NR511" s="104"/>
      <c r="NS511" s="104"/>
      <c r="NT511" s="104"/>
      <c r="NU511" s="104"/>
    </row>
    <row r="512" spans="1:385" s="172" customFormat="1" ht="33" customHeight="1">
      <c r="A512" s="375"/>
      <c r="B512" s="177">
        <v>38</v>
      </c>
      <c r="C512" s="200" t="s">
        <v>337</v>
      </c>
      <c r="D512" s="189" t="s">
        <v>798</v>
      </c>
      <c r="E512" s="181"/>
      <c r="F512" s="181" t="s">
        <v>179</v>
      </c>
      <c r="G512" s="178"/>
      <c r="H512" s="167"/>
      <c r="I512" s="182"/>
      <c r="J512" s="182"/>
      <c r="K512" s="183" t="s">
        <v>161</v>
      </c>
      <c r="L512" s="183">
        <v>35</v>
      </c>
      <c r="M512" s="260"/>
      <c r="N512" s="260">
        <f t="shared" si="87"/>
        <v>0</v>
      </c>
      <c r="O512" s="260">
        <f t="shared" si="85"/>
        <v>0</v>
      </c>
      <c r="P512" s="260">
        <f t="shared" si="78"/>
        <v>0</v>
      </c>
      <c r="Q512" s="170"/>
      <c r="R512" s="170"/>
      <c r="S512" s="176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  <c r="AH512" s="104"/>
      <c r="AI512" s="104"/>
      <c r="AJ512" s="104"/>
      <c r="AK512" s="104"/>
      <c r="AL512" s="104"/>
      <c r="AM512" s="104"/>
      <c r="AN512" s="104"/>
      <c r="AO512" s="104"/>
      <c r="AP512" s="104"/>
      <c r="AQ512" s="104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/>
      <c r="BF512" s="104"/>
      <c r="BG512" s="104"/>
      <c r="BH512" s="104"/>
      <c r="BI512" s="104"/>
      <c r="BJ512" s="104"/>
      <c r="BK512" s="104"/>
      <c r="BL512" s="104"/>
      <c r="BM512" s="104"/>
      <c r="BN512" s="104"/>
      <c r="BO512" s="104"/>
      <c r="BP512" s="104"/>
      <c r="BQ512" s="104"/>
      <c r="BR512" s="104"/>
      <c r="BS512" s="104"/>
      <c r="BT512" s="104"/>
      <c r="BU512" s="104"/>
      <c r="BV512" s="104"/>
      <c r="BW512" s="104"/>
      <c r="BX512" s="104"/>
      <c r="BY512" s="104"/>
      <c r="BZ512" s="104"/>
      <c r="CA512" s="104"/>
      <c r="CB512" s="104"/>
      <c r="CC512" s="104"/>
      <c r="CD512" s="104"/>
      <c r="CE512" s="104"/>
      <c r="CF512" s="104"/>
      <c r="CG512" s="104"/>
      <c r="CH512" s="104"/>
      <c r="CI512" s="104"/>
      <c r="CJ512" s="104"/>
      <c r="CK512" s="104"/>
      <c r="CL512" s="104"/>
      <c r="CM512" s="104"/>
      <c r="CN512" s="104"/>
      <c r="CO512" s="104"/>
      <c r="CP512" s="104"/>
      <c r="CQ512" s="104"/>
      <c r="CR512" s="104"/>
      <c r="CS512" s="104"/>
      <c r="CT512" s="104"/>
      <c r="CU512" s="104"/>
      <c r="CV512" s="104"/>
      <c r="CW512" s="104"/>
      <c r="CX512" s="104"/>
      <c r="CY512" s="104"/>
      <c r="CZ512" s="104"/>
      <c r="DA512" s="104"/>
      <c r="DB512" s="104"/>
      <c r="DC512" s="104"/>
      <c r="DD512" s="104"/>
      <c r="DE512" s="104"/>
      <c r="DF512" s="104"/>
      <c r="DG512" s="104"/>
      <c r="DH512" s="104"/>
      <c r="DI512" s="104"/>
      <c r="DJ512" s="104"/>
      <c r="DK512" s="104"/>
      <c r="DL512" s="104"/>
      <c r="DM512" s="104"/>
      <c r="DN512" s="104"/>
      <c r="DO512" s="104"/>
      <c r="DP512" s="104"/>
      <c r="DQ512" s="104"/>
      <c r="DR512" s="104"/>
      <c r="DS512" s="104"/>
      <c r="DT512" s="104"/>
      <c r="DU512" s="104"/>
      <c r="DV512" s="104"/>
      <c r="DW512" s="104"/>
      <c r="DX512" s="104"/>
      <c r="DY512" s="104"/>
      <c r="DZ512" s="104"/>
      <c r="EA512" s="104"/>
      <c r="EB512" s="104"/>
      <c r="EC512" s="104"/>
      <c r="ED512" s="104"/>
      <c r="EE512" s="104"/>
      <c r="EF512" s="104"/>
      <c r="EG512" s="104"/>
      <c r="EH512" s="104"/>
      <c r="EI512" s="104"/>
      <c r="EJ512" s="104"/>
      <c r="EK512" s="104"/>
      <c r="EL512" s="104"/>
      <c r="EM512" s="104"/>
      <c r="EN512" s="104"/>
      <c r="EO512" s="104"/>
      <c r="EP512" s="104"/>
      <c r="EQ512" s="104"/>
      <c r="ER512" s="104"/>
      <c r="ES512" s="104"/>
      <c r="ET512" s="104"/>
      <c r="EU512" s="104"/>
      <c r="EV512" s="104"/>
      <c r="EW512" s="104"/>
      <c r="EX512" s="104"/>
      <c r="EY512" s="104"/>
      <c r="EZ512" s="104"/>
      <c r="FA512" s="104"/>
      <c r="FB512" s="104"/>
      <c r="FC512" s="104"/>
      <c r="FD512" s="104"/>
      <c r="FE512" s="104"/>
      <c r="FF512" s="104"/>
      <c r="FG512" s="104"/>
      <c r="FH512" s="104"/>
      <c r="FI512" s="104"/>
      <c r="FJ512" s="104"/>
      <c r="FK512" s="104"/>
      <c r="FL512" s="104"/>
      <c r="FM512" s="104"/>
      <c r="FN512" s="104"/>
      <c r="FO512" s="104"/>
      <c r="FP512" s="104"/>
      <c r="FQ512" s="104"/>
      <c r="FR512" s="104"/>
      <c r="FS512" s="104"/>
      <c r="FT512" s="104"/>
      <c r="FU512" s="104"/>
      <c r="FV512" s="104"/>
      <c r="FW512" s="104"/>
      <c r="FX512" s="104"/>
      <c r="FY512" s="104"/>
      <c r="FZ512" s="104"/>
      <c r="GA512" s="104"/>
      <c r="GB512" s="104"/>
      <c r="GC512" s="104"/>
      <c r="GD512" s="104"/>
      <c r="GE512" s="104"/>
      <c r="GF512" s="104"/>
      <c r="GG512" s="104"/>
      <c r="GH512" s="104"/>
      <c r="GI512" s="104"/>
      <c r="GJ512" s="104"/>
      <c r="GK512" s="104"/>
      <c r="GL512" s="104"/>
      <c r="GM512" s="104"/>
      <c r="GN512" s="104"/>
      <c r="GO512" s="104"/>
      <c r="GP512" s="104"/>
      <c r="GQ512" s="104"/>
      <c r="GR512" s="104"/>
      <c r="GS512" s="104"/>
      <c r="GT512" s="104"/>
      <c r="GU512" s="104"/>
      <c r="GV512" s="104"/>
      <c r="GW512" s="104"/>
      <c r="GX512" s="104"/>
      <c r="GY512" s="104"/>
      <c r="GZ512" s="104"/>
      <c r="HA512" s="104"/>
      <c r="HB512" s="104"/>
      <c r="HC512" s="104"/>
      <c r="HD512" s="104"/>
      <c r="HE512" s="104"/>
      <c r="HF512" s="104"/>
      <c r="HG512" s="104"/>
      <c r="HH512" s="104"/>
      <c r="HI512" s="104"/>
      <c r="HJ512" s="104"/>
      <c r="HK512" s="104"/>
      <c r="HL512" s="104"/>
      <c r="HM512" s="104"/>
      <c r="HN512" s="104"/>
      <c r="HO512" s="104"/>
      <c r="HP512" s="104"/>
      <c r="HQ512" s="104"/>
      <c r="HR512" s="104"/>
      <c r="HS512" s="104"/>
      <c r="HT512" s="104"/>
      <c r="HU512" s="104"/>
      <c r="HV512" s="104"/>
      <c r="HW512" s="104"/>
      <c r="HX512" s="104"/>
      <c r="HY512" s="104"/>
      <c r="HZ512" s="104"/>
      <c r="IA512" s="104"/>
      <c r="IB512" s="104"/>
      <c r="IC512" s="104"/>
      <c r="ID512" s="104"/>
      <c r="IE512" s="104"/>
      <c r="IF512" s="104"/>
      <c r="IG512" s="104"/>
      <c r="IH512" s="104"/>
      <c r="II512" s="104"/>
      <c r="IJ512" s="104"/>
      <c r="IK512" s="104"/>
      <c r="IL512" s="104"/>
      <c r="IM512" s="104"/>
      <c r="IN512" s="104"/>
      <c r="IO512" s="104"/>
      <c r="IP512" s="104"/>
      <c r="IQ512" s="104"/>
      <c r="IR512" s="104"/>
      <c r="IS512" s="104"/>
      <c r="IT512" s="104"/>
      <c r="IU512" s="104"/>
      <c r="IV512" s="104"/>
      <c r="IW512" s="104"/>
      <c r="IX512" s="104"/>
      <c r="IY512" s="104"/>
      <c r="IZ512" s="104"/>
      <c r="JA512" s="104"/>
      <c r="JB512" s="104"/>
      <c r="JC512" s="104"/>
      <c r="JD512" s="104"/>
      <c r="JE512" s="104"/>
      <c r="JF512" s="104"/>
      <c r="JG512" s="104"/>
      <c r="JH512" s="104"/>
      <c r="JI512" s="104"/>
      <c r="JJ512" s="104"/>
      <c r="JK512" s="104"/>
      <c r="JL512" s="104"/>
      <c r="JM512" s="104"/>
      <c r="JN512" s="104"/>
      <c r="JO512" s="104"/>
      <c r="JP512" s="104"/>
      <c r="JQ512" s="104"/>
      <c r="JR512" s="104"/>
      <c r="JS512" s="104"/>
      <c r="JT512" s="104"/>
      <c r="JU512" s="104"/>
      <c r="JV512" s="104"/>
      <c r="JW512" s="104"/>
      <c r="JX512" s="104"/>
      <c r="JY512" s="104"/>
      <c r="JZ512" s="104"/>
      <c r="KA512" s="104"/>
      <c r="KB512" s="104"/>
      <c r="KC512" s="104"/>
      <c r="KD512" s="104"/>
      <c r="KE512" s="104"/>
      <c r="KF512" s="104"/>
      <c r="KG512" s="104"/>
      <c r="KH512" s="104"/>
      <c r="KI512" s="104"/>
      <c r="KJ512" s="104"/>
      <c r="KK512" s="104"/>
      <c r="KL512" s="104"/>
      <c r="KM512" s="104"/>
      <c r="KN512" s="104"/>
      <c r="KO512" s="104"/>
      <c r="KP512" s="104"/>
      <c r="KQ512" s="104"/>
      <c r="KR512" s="104"/>
      <c r="KS512" s="104"/>
      <c r="KT512" s="104"/>
      <c r="KU512" s="104"/>
      <c r="KV512" s="104"/>
      <c r="KW512" s="104"/>
      <c r="KX512" s="104"/>
      <c r="KY512" s="104"/>
      <c r="KZ512" s="104"/>
      <c r="LA512" s="104"/>
      <c r="LB512" s="104"/>
      <c r="LC512" s="104"/>
      <c r="LD512" s="104"/>
      <c r="LE512" s="104"/>
      <c r="LF512" s="104"/>
      <c r="LG512" s="104"/>
      <c r="LH512" s="104"/>
      <c r="LI512" s="104"/>
      <c r="LJ512" s="104"/>
      <c r="LK512" s="104"/>
      <c r="LL512" s="104"/>
      <c r="LM512" s="104"/>
      <c r="LN512" s="104"/>
      <c r="LO512" s="104"/>
      <c r="LP512" s="104"/>
      <c r="LQ512" s="104"/>
      <c r="LR512" s="104"/>
      <c r="LS512" s="104"/>
      <c r="LT512" s="104"/>
      <c r="LU512" s="104"/>
      <c r="LV512" s="104"/>
      <c r="LW512" s="104"/>
      <c r="LX512" s="104"/>
      <c r="LY512" s="104"/>
      <c r="LZ512" s="104"/>
      <c r="MA512" s="104"/>
      <c r="MB512" s="104"/>
      <c r="MC512" s="104"/>
      <c r="MD512" s="104"/>
      <c r="ME512" s="104"/>
      <c r="MF512" s="104"/>
      <c r="MG512" s="104"/>
      <c r="MH512" s="104"/>
      <c r="MI512" s="104"/>
      <c r="MJ512" s="104"/>
      <c r="MK512" s="104"/>
      <c r="ML512" s="104"/>
      <c r="MM512" s="104"/>
      <c r="MN512" s="104"/>
      <c r="MO512" s="104"/>
      <c r="MP512" s="104"/>
      <c r="MQ512" s="104"/>
      <c r="MR512" s="104"/>
      <c r="MS512" s="104"/>
      <c r="MT512" s="104"/>
      <c r="MU512" s="104"/>
      <c r="MV512" s="104"/>
      <c r="MW512" s="104"/>
      <c r="MX512" s="104"/>
      <c r="MY512" s="104"/>
      <c r="MZ512" s="104"/>
      <c r="NA512" s="104"/>
      <c r="NB512" s="104"/>
      <c r="NC512" s="104"/>
      <c r="ND512" s="104"/>
      <c r="NE512" s="104"/>
      <c r="NF512" s="104"/>
      <c r="NG512" s="104"/>
      <c r="NH512" s="104"/>
      <c r="NI512" s="104"/>
      <c r="NJ512" s="104"/>
      <c r="NK512" s="104"/>
      <c r="NL512" s="104"/>
      <c r="NM512" s="104"/>
      <c r="NN512" s="104"/>
      <c r="NO512" s="104"/>
      <c r="NP512" s="104"/>
      <c r="NQ512" s="104"/>
      <c r="NR512" s="104"/>
      <c r="NS512" s="104"/>
      <c r="NT512" s="104"/>
      <c r="NU512" s="104"/>
    </row>
    <row r="513" spans="1:385" s="172" customFormat="1" ht="26">
      <c r="A513" s="375"/>
      <c r="B513" s="177">
        <v>39</v>
      </c>
      <c r="C513" s="180" t="s">
        <v>185</v>
      </c>
      <c r="D513" s="189" t="s">
        <v>798</v>
      </c>
      <c r="E513" s="181"/>
      <c r="F513" s="181" t="s">
        <v>231</v>
      </c>
      <c r="G513" s="178"/>
      <c r="H513" s="167"/>
      <c r="I513" s="182"/>
      <c r="J513" s="182"/>
      <c r="K513" s="184" t="s">
        <v>161</v>
      </c>
      <c r="L513" s="183">
        <v>70</v>
      </c>
      <c r="M513" s="260"/>
      <c r="N513" s="260">
        <f t="shared" si="87"/>
        <v>0</v>
      </c>
      <c r="O513" s="260">
        <f t="shared" si="85"/>
        <v>0</v>
      </c>
      <c r="P513" s="260">
        <f t="shared" si="78"/>
        <v>0</v>
      </c>
      <c r="Q513" s="170"/>
      <c r="R513" s="170"/>
      <c r="S513" s="176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104"/>
      <c r="AH513" s="104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/>
      <c r="BF513" s="104"/>
      <c r="BG513" s="104"/>
      <c r="BH513" s="104"/>
      <c r="BI513" s="104"/>
      <c r="BJ513" s="104"/>
      <c r="BK513" s="104"/>
      <c r="BL513" s="104"/>
      <c r="BM513" s="104"/>
      <c r="BN513" s="104"/>
      <c r="BO513" s="104"/>
      <c r="BP513" s="104"/>
      <c r="BQ513" s="104"/>
      <c r="BR513" s="104"/>
      <c r="BS513" s="104"/>
      <c r="BT513" s="104"/>
      <c r="BU513" s="104"/>
      <c r="BV513" s="104"/>
      <c r="BW513" s="104"/>
      <c r="BX513" s="104"/>
      <c r="BY513" s="104"/>
      <c r="BZ513" s="104"/>
      <c r="CA513" s="104"/>
      <c r="CB513" s="104"/>
      <c r="CC513" s="104"/>
      <c r="CD513" s="104"/>
      <c r="CE513" s="104"/>
      <c r="CF513" s="104"/>
      <c r="CG513" s="104"/>
      <c r="CH513" s="104"/>
      <c r="CI513" s="104"/>
      <c r="CJ513" s="104"/>
      <c r="CK513" s="104"/>
      <c r="CL513" s="104"/>
      <c r="CM513" s="104"/>
      <c r="CN513" s="104"/>
      <c r="CO513" s="104"/>
      <c r="CP513" s="104"/>
      <c r="CQ513" s="104"/>
      <c r="CR513" s="104"/>
      <c r="CS513" s="104"/>
      <c r="CT513" s="104"/>
      <c r="CU513" s="104"/>
      <c r="CV513" s="104"/>
      <c r="CW513" s="104"/>
      <c r="CX513" s="104"/>
      <c r="CY513" s="104"/>
      <c r="CZ513" s="104"/>
      <c r="DA513" s="104"/>
      <c r="DB513" s="104"/>
      <c r="DC513" s="104"/>
      <c r="DD513" s="104"/>
      <c r="DE513" s="104"/>
      <c r="DF513" s="104"/>
      <c r="DG513" s="104"/>
      <c r="DH513" s="104"/>
      <c r="DI513" s="104"/>
      <c r="DJ513" s="104"/>
      <c r="DK513" s="104"/>
      <c r="DL513" s="104"/>
      <c r="DM513" s="104"/>
      <c r="DN513" s="104"/>
      <c r="DO513" s="104"/>
      <c r="DP513" s="104"/>
      <c r="DQ513" s="104"/>
      <c r="DR513" s="104"/>
      <c r="DS513" s="104"/>
      <c r="DT513" s="104"/>
      <c r="DU513" s="104"/>
      <c r="DV513" s="104"/>
      <c r="DW513" s="104"/>
      <c r="DX513" s="104"/>
      <c r="DY513" s="104"/>
      <c r="DZ513" s="104"/>
      <c r="EA513" s="104"/>
      <c r="EB513" s="104"/>
      <c r="EC513" s="104"/>
      <c r="ED513" s="104"/>
      <c r="EE513" s="104"/>
      <c r="EF513" s="104"/>
      <c r="EG513" s="104"/>
      <c r="EH513" s="104"/>
      <c r="EI513" s="104"/>
      <c r="EJ513" s="104"/>
      <c r="EK513" s="104"/>
      <c r="EL513" s="104"/>
      <c r="EM513" s="104"/>
      <c r="EN513" s="104"/>
      <c r="EO513" s="104"/>
      <c r="EP513" s="104"/>
      <c r="EQ513" s="104"/>
      <c r="ER513" s="104"/>
      <c r="ES513" s="104"/>
      <c r="ET513" s="104"/>
      <c r="EU513" s="104"/>
      <c r="EV513" s="104"/>
      <c r="EW513" s="104"/>
      <c r="EX513" s="104"/>
      <c r="EY513" s="104"/>
      <c r="EZ513" s="104"/>
      <c r="FA513" s="104"/>
      <c r="FB513" s="104"/>
      <c r="FC513" s="104"/>
      <c r="FD513" s="104"/>
      <c r="FE513" s="104"/>
      <c r="FF513" s="104"/>
      <c r="FG513" s="104"/>
      <c r="FH513" s="104"/>
      <c r="FI513" s="104"/>
      <c r="FJ513" s="104"/>
      <c r="FK513" s="104"/>
      <c r="FL513" s="104"/>
      <c r="FM513" s="104"/>
      <c r="FN513" s="104"/>
      <c r="FO513" s="104"/>
      <c r="FP513" s="104"/>
      <c r="FQ513" s="104"/>
      <c r="FR513" s="104"/>
      <c r="FS513" s="104"/>
      <c r="FT513" s="104"/>
      <c r="FU513" s="104"/>
      <c r="FV513" s="104"/>
      <c r="FW513" s="104"/>
      <c r="FX513" s="104"/>
      <c r="FY513" s="104"/>
      <c r="FZ513" s="104"/>
      <c r="GA513" s="104"/>
      <c r="GB513" s="104"/>
      <c r="GC513" s="104"/>
      <c r="GD513" s="104"/>
      <c r="GE513" s="104"/>
      <c r="GF513" s="104"/>
      <c r="GG513" s="104"/>
      <c r="GH513" s="104"/>
      <c r="GI513" s="104"/>
      <c r="GJ513" s="104"/>
      <c r="GK513" s="104"/>
      <c r="GL513" s="104"/>
      <c r="GM513" s="104"/>
      <c r="GN513" s="104"/>
      <c r="GO513" s="104"/>
      <c r="GP513" s="104"/>
      <c r="GQ513" s="104"/>
      <c r="GR513" s="104"/>
      <c r="GS513" s="104"/>
      <c r="GT513" s="104"/>
      <c r="GU513" s="104"/>
      <c r="GV513" s="104"/>
      <c r="GW513" s="104"/>
      <c r="GX513" s="104"/>
      <c r="GY513" s="104"/>
      <c r="GZ513" s="104"/>
      <c r="HA513" s="104"/>
      <c r="HB513" s="104"/>
      <c r="HC513" s="104"/>
      <c r="HD513" s="104"/>
      <c r="HE513" s="104"/>
      <c r="HF513" s="104"/>
      <c r="HG513" s="104"/>
      <c r="HH513" s="104"/>
      <c r="HI513" s="104"/>
      <c r="HJ513" s="104"/>
      <c r="HK513" s="104"/>
      <c r="HL513" s="104"/>
      <c r="HM513" s="104"/>
      <c r="HN513" s="104"/>
      <c r="HO513" s="104"/>
      <c r="HP513" s="104"/>
      <c r="HQ513" s="104"/>
      <c r="HR513" s="104"/>
      <c r="HS513" s="104"/>
      <c r="HT513" s="104"/>
      <c r="HU513" s="104"/>
      <c r="HV513" s="104"/>
      <c r="HW513" s="104"/>
      <c r="HX513" s="104"/>
      <c r="HY513" s="104"/>
      <c r="HZ513" s="104"/>
      <c r="IA513" s="104"/>
      <c r="IB513" s="104"/>
      <c r="IC513" s="104"/>
      <c r="ID513" s="104"/>
      <c r="IE513" s="104"/>
      <c r="IF513" s="104"/>
      <c r="IG513" s="104"/>
      <c r="IH513" s="104"/>
      <c r="II513" s="104"/>
      <c r="IJ513" s="104"/>
      <c r="IK513" s="104"/>
      <c r="IL513" s="104"/>
      <c r="IM513" s="104"/>
      <c r="IN513" s="104"/>
      <c r="IO513" s="104"/>
      <c r="IP513" s="104"/>
      <c r="IQ513" s="104"/>
      <c r="IR513" s="104"/>
      <c r="IS513" s="104"/>
      <c r="IT513" s="104"/>
      <c r="IU513" s="104"/>
      <c r="IV513" s="104"/>
      <c r="IW513" s="104"/>
      <c r="IX513" s="104"/>
      <c r="IY513" s="104"/>
      <c r="IZ513" s="104"/>
      <c r="JA513" s="104"/>
      <c r="JB513" s="104"/>
      <c r="JC513" s="104"/>
      <c r="JD513" s="104"/>
      <c r="JE513" s="104"/>
      <c r="JF513" s="104"/>
      <c r="JG513" s="104"/>
      <c r="JH513" s="104"/>
      <c r="JI513" s="104"/>
      <c r="JJ513" s="104"/>
      <c r="JK513" s="104"/>
      <c r="JL513" s="104"/>
      <c r="JM513" s="104"/>
      <c r="JN513" s="104"/>
      <c r="JO513" s="104"/>
      <c r="JP513" s="104"/>
      <c r="JQ513" s="104"/>
      <c r="JR513" s="104"/>
      <c r="JS513" s="104"/>
      <c r="JT513" s="104"/>
      <c r="JU513" s="104"/>
      <c r="JV513" s="104"/>
      <c r="JW513" s="104"/>
      <c r="JX513" s="104"/>
      <c r="JY513" s="104"/>
      <c r="JZ513" s="104"/>
      <c r="KA513" s="104"/>
      <c r="KB513" s="104"/>
      <c r="KC513" s="104"/>
      <c r="KD513" s="104"/>
      <c r="KE513" s="104"/>
      <c r="KF513" s="104"/>
      <c r="KG513" s="104"/>
      <c r="KH513" s="104"/>
      <c r="KI513" s="104"/>
      <c r="KJ513" s="104"/>
      <c r="KK513" s="104"/>
      <c r="KL513" s="104"/>
      <c r="KM513" s="104"/>
      <c r="KN513" s="104"/>
      <c r="KO513" s="104"/>
      <c r="KP513" s="104"/>
      <c r="KQ513" s="104"/>
      <c r="KR513" s="104"/>
      <c r="KS513" s="104"/>
      <c r="KT513" s="104"/>
      <c r="KU513" s="104"/>
      <c r="KV513" s="104"/>
      <c r="KW513" s="104"/>
      <c r="KX513" s="104"/>
      <c r="KY513" s="104"/>
      <c r="KZ513" s="104"/>
      <c r="LA513" s="104"/>
      <c r="LB513" s="104"/>
      <c r="LC513" s="104"/>
      <c r="LD513" s="104"/>
      <c r="LE513" s="104"/>
      <c r="LF513" s="104"/>
      <c r="LG513" s="104"/>
      <c r="LH513" s="104"/>
      <c r="LI513" s="104"/>
      <c r="LJ513" s="104"/>
      <c r="LK513" s="104"/>
      <c r="LL513" s="104"/>
      <c r="LM513" s="104"/>
      <c r="LN513" s="104"/>
      <c r="LO513" s="104"/>
      <c r="LP513" s="104"/>
      <c r="LQ513" s="104"/>
      <c r="LR513" s="104"/>
      <c r="LS513" s="104"/>
      <c r="LT513" s="104"/>
      <c r="LU513" s="104"/>
      <c r="LV513" s="104"/>
      <c r="LW513" s="104"/>
      <c r="LX513" s="104"/>
      <c r="LY513" s="104"/>
      <c r="LZ513" s="104"/>
      <c r="MA513" s="104"/>
      <c r="MB513" s="104"/>
      <c r="MC513" s="104"/>
      <c r="MD513" s="104"/>
      <c r="ME513" s="104"/>
      <c r="MF513" s="104"/>
      <c r="MG513" s="104"/>
      <c r="MH513" s="104"/>
      <c r="MI513" s="104"/>
      <c r="MJ513" s="104"/>
      <c r="MK513" s="104"/>
      <c r="ML513" s="104"/>
      <c r="MM513" s="104"/>
      <c r="MN513" s="104"/>
      <c r="MO513" s="104"/>
      <c r="MP513" s="104"/>
      <c r="MQ513" s="104"/>
      <c r="MR513" s="104"/>
      <c r="MS513" s="104"/>
      <c r="MT513" s="104"/>
      <c r="MU513" s="104"/>
      <c r="MV513" s="104"/>
      <c r="MW513" s="104"/>
      <c r="MX513" s="104"/>
      <c r="MY513" s="104"/>
      <c r="MZ513" s="104"/>
      <c r="NA513" s="104"/>
      <c r="NB513" s="104"/>
      <c r="NC513" s="104"/>
      <c r="ND513" s="104"/>
      <c r="NE513" s="104"/>
      <c r="NF513" s="104"/>
      <c r="NG513" s="104"/>
      <c r="NH513" s="104"/>
      <c r="NI513" s="104"/>
      <c r="NJ513" s="104"/>
      <c r="NK513" s="104"/>
      <c r="NL513" s="104"/>
      <c r="NM513" s="104"/>
      <c r="NN513" s="104"/>
      <c r="NO513" s="104"/>
      <c r="NP513" s="104"/>
      <c r="NQ513" s="104"/>
      <c r="NR513" s="104"/>
      <c r="NS513" s="104"/>
      <c r="NT513" s="104"/>
      <c r="NU513" s="104"/>
    </row>
    <row r="514" spans="1:385" s="172" customFormat="1" ht="26">
      <c r="A514" s="375"/>
      <c r="B514" s="177">
        <v>40</v>
      </c>
      <c r="C514" s="180" t="s">
        <v>336</v>
      </c>
      <c r="D514" s="189" t="s">
        <v>798</v>
      </c>
      <c r="E514" s="181"/>
      <c r="F514" s="181" t="s">
        <v>335</v>
      </c>
      <c r="G514" s="178"/>
      <c r="H514" s="167"/>
      <c r="I514" s="182"/>
      <c r="J514" s="182"/>
      <c r="K514" s="187" t="s">
        <v>161</v>
      </c>
      <c r="L514" s="183">
        <v>7</v>
      </c>
      <c r="M514" s="260"/>
      <c r="N514" s="260">
        <f>L514*M514</f>
        <v>0</v>
      </c>
      <c r="O514" s="260">
        <f t="shared" si="85"/>
        <v>0</v>
      </c>
      <c r="P514" s="260">
        <f t="shared" si="78"/>
        <v>0</v>
      </c>
      <c r="Q514" s="170"/>
      <c r="R514" s="170"/>
      <c r="S514" s="176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104"/>
      <c r="AH514" s="104"/>
      <c r="AI514" s="104"/>
      <c r="AJ514" s="104"/>
      <c r="AK514" s="104"/>
      <c r="AL514" s="104"/>
      <c r="AM514" s="104"/>
      <c r="AN514" s="104"/>
      <c r="AO514" s="104"/>
      <c r="AP514" s="104"/>
      <c r="AQ514" s="104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BN514" s="104"/>
      <c r="BO514" s="104"/>
      <c r="BP514" s="104"/>
      <c r="BQ514" s="104"/>
      <c r="BR514" s="104"/>
      <c r="BS514" s="104"/>
      <c r="BT514" s="104"/>
      <c r="BU514" s="104"/>
      <c r="BV514" s="104"/>
      <c r="BW514" s="104"/>
      <c r="BX514" s="104"/>
      <c r="BY514" s="104"/>
      <c r="BZ514" s="104"/>
      <c r="CA514" s="104"/>
      <c r="CB514" s="104"/>
      <c r="CC514" s="104"/>
      <c r="CD514" s="104"/>
      <c r="CE514" s="104"/>
      <c r="CF514" s="104"/>
      <c r="CG514" s="104"/>
      <c r="CH514" s="104"/>
      <c r="CI514" s="104"/>
      <c r="CJ514" s="104"/>
      <c r="CK514" s="104"/>
      <c r="CL514" s="104"/>
      <c r="CM514" s="104"/>
      <c r="CN514" s="104"/>
      <c r="CO514" s="104"/>
      <c r="CP514" s="104"/>
      <c r="CQ514" s="104"/>
      <c r="CR514" s="104"/>
      <c r="CS514" s="104"/>
      <c r="CT514" s="104"/>
      <c r="CU514" s="104"/>
      <c r="CV514" s="104"/>
      <c r="CW514" s="104"/>
      <c r="CX514" s="104"/>
      <c r="CY514" s="104"/>
      <c r="CZ514" s="104"/>
      <c r="DA514" s="104"/>
      <c r="DB514" s="104"/>
      <c r="DC514" s="104"/>
      <c r="DD514" s="104"/>
      <c r="DE514" s="104"/>
      <c r="DF514" s="104"/>
      <c r="DG514" s="104"/>
      <c r="DH514" s="104"/>
      <c r="DI514" s="104"/>
      <c r="DJ514" s="104"/>
      <c r="DK514" s="104"/>
      <c r="DL514" s="104"/>
      <c r="DM514" s="104"/>
      <c r="DN514" s="104"/>
      <c r="DO514" s="104"/>
      <c r="DP514" s="104"/>
      <c r="DQ514" s="104"/>
      <c r="DR514" s="104"/>
      <c r="DS514" s="104"/>
      <c r="DT514" s="104"/>
      <c r="DU514" s="104"/>
      <c r="DV514" s="104"/>
      <c r="DW514" s="104"/>
      <c r="DX514" s="104"/>
      <c r="DY514" s="104"/>
      <c r="DZ514" s="104"/>
      <c r="EA514" s="104"/>
      <c r="EB514" s="104"/>
      <c r="EC514" s="104"/>
      <c r="ED514" s="104"/>
      <c r="EE514" s="104"/>
      <c r="EF514" s="104"/>
      <c r="EG514" s="104"/>
      <c r="EH514" s="104"/>
      <c r="EI514" s="104"/>
      <c r="EJ514" s="104"/>
      <c r="EK514" s="104"/>
      <c r="EL514" s="104"/>
      <c r="EM514" s="104"/>
      <c r="EN514" s="104"/>
      <c r="EO514" s="104"/>
      <c r="EP514" s="104"/>
      <c r="EQ514" s="104"/>
      <c r="ER514" s="104"/>
      <c r="ES514" s="104"/>
      <c r="ET514" s="104"/>
      <c r="EU514" s="104"/>
      <c r="EV514" s="104"/>
      <c r="EW514" s="104"/>
      <c r="EX514" s="104"/>
      <c r="EY514" s="104"/>
      <c r="EZ514" s="104"/>
      <c r="FA514" s="104"/>
      <c r="FB514" s="104"/>
      <c r="FC514" s="104"/>
      <c r="FD514" s="104"/>
      <c r="FE514" s="104"/>
      <c r="FF514" s="104"/>
      <c r="FG514" s="104"/>
      <c r="FH514" s="104"/>
      <c r="FI514" s="104"/>
      <c r="FJ514" s="104"/>
      <c r="FK514" s="104"/>
      <c r="FL514" s="104"/>
      <c r="FM514" s="104"/>
      <c r="FN514" s="104"/>
      <c r="FO514" s="104"/>
      <c r="FP514" s="104"/>
      <c r="FQ514" s="104"/>
      <c r="FR514" s="104"/>
      <c r="FS514" s="104"/>
      <c r="FT514" s="104"/>
      <c r="FU514" s="104"/>
      <c r="FV514" s="104"/>
      <c r="FW514" s="104"/>
      <c r="FX514" s="104"/>
      <c r="FY514" s="104"/>
      <c r="FZ514" s="104"/>
      <c r="GA514" s="104"/>
      <c r="GB514" s="104"/>
      <c r="GC514" s="104"/>
      <c r="GD514" s="104"/>
      <c r="GE514" s="104"/>
      <c r="GF514" s="104"/>
      <c r="GG514" s="104"/>
      <c r="GH514" s="104"/>
      <c r="GI514" s="104"/>
      <c r="GJ514" s="104"/>
      <c r="GK514" s="104"/>
      <c r="GL514" s="104"/>
      <c r="GM514" s="104"/>
      <c r="GN514" s="104"/>
      <c r="GO514" s="104"/>
      <c r="GP514" s="104"/>
      <c r="GQ514" s="104"/>
      <c r="GR514" s="104"/>
      <c r="GS514" s="104"/>
      <c r="GT514" s="104"/>
      <c r="GU514" s="104"/>
      <c r="GV514" s="104"/>
      <c r="GW514" s="104"/>
      <c r="GX514" s="104"/>
      <c r="GY514" s="104"/>
      <c r="GZ514" s="104"/>
      <c r="HA514" s="104"/>
      <c r="HB514" s="104"/>
      <c r="HC514" s="104"/>
      <c r="HD514" s="104"/>
      <c r="HE514" s="104"/>
      <c r="HF514" s="104"/>
      <c r="HG514" s="104"/>
      <c r="HH514" s="104"/>
      <c r="HI514" s="104"/>
      <c r="HJ514" s="104"/>
      <c r="HK514" s="104"/>
      <c r="HL514" s="104"/>
      <c r="HM514" s="104"/>
      <c r="HN514" s="104"/>
      <c r="HO514" s="104"/>
      <c r="HP514" s="104"/>
      <c r="HQ514" s="104"/>
      <c r="HR514" s="104"/>
      <c r="HS514" s="104"/>
      <c r="HT514" s="104"/>
      <c r="HU514" s="104"/>
      <c r="HV514" s="104"/>
      <c r="HW514" s="104"/>
      <c r="HX514" s="104"/>
      <c r="HY514" s="104"/>
      <c r="HZ514" s="104"/>
      <c r="IA514" s="104"/>
      <c r="IB514" s="104"/>
      <c r="IC514" s="104"/>
      <c r="ID514" s="104"/>
      <c r="IE514" s="104"/>
      <c r="IF514" s="104"/>
      <c r="IG514" s="104"/>
      <c r="IH514" s="104"/>
      <c r="II514" s="104"/>
      <c r="IJ514" s="104"/>
      <c r="IK514" s="104"/>
      <c r="IL514" s="104"/>
      <c r="IM514" s="104"/>
      <c r="IN514" s="104"/>
      <c r="IO514" s="104"/>
      <c r="IP514" s="104"/>
      <c r="IQ514" s="104"/>
      <c r="IR514" s="104"/>
      <c r="IS514" s="104"/>
      <c r="IT514" s="104"/>
      <c r="IU514" s="104"/>
      <c r="IV514" s="104"/>
      <c r="IW514" s="104"/>
      <c r="IX514" s="104"/>
      <c r="IY514" s="104"/>
      <c r="IZ514" s="104"/>
      <c r="JA514" s="104"/>
      <c r="JB514" s="104"/>
      <c r="JC514" s="104"/>
      <c r="JD514" s="104"/>
      <c r="JE514" s="104"/>
      <c r="JF514" s="104"/>
      <c r="JG514" s="104"/>
      <c r="JH514" s="104"/>
      <c r="JI514" s="104"/>
      <c r="JJ514" s="104"/>
      <c r="JK514" s="104"/>
      <c r="JL514" s="104"/>
      <c r="JM514" s="104"/>
      <c r="JN514" s="104"/>
      <c r="JO514" s="104"/>
      <c r="JP514" s="104"/>
      <c r="JQ514" s="104"/>
      <c r="JR514" s="104"/>
      <c r="JS514" s="104"/>
      <c r="JT514" s="104"/>
      <c r="JU514" s="104"/>
      <c r="JV514" s="104"/>
      <c r="JW514" s="104"/>
      <c r="JX514" s="104"/>
      <c r="JY514" s="104"/>
      <c r="JZ514" s="104"/>
      <c r="KA514" s="104"/>
      <c r="KB514" s="104"/>
      <c r="KC514" s="104"/>
      <c r="KD514" s="104"/>
      <c r="KE514" s="104"/>
      <c r="KF514" s="104"/>
      <c r="KG514" s="104"/>
      <c r="KH514" s="104"/>
      <c r="KI514" s="104"/>
      <c r="KJ514" s="104"/>
      <c r="KK514" s="104"/>
      <c r="KL514" s="104"/>
      <c r="KM514" s="104"/>
      <c r="KN514" s="104"/>
      <c r="KO514" s="104"/>
      <c r="KP514" s="104"/>
      <c r="KQ514" s="104"/>
      <c r="KR514" s="104"/>
      <c r="KS514" s="104"/>
      <c r="KT514" s="104"/>
      <c r="KU514" s="104"/>
      <c r="KV514" s="104"/>
      <c r="KW514" s="104"/>
      <c r="KX514" s="104"/>
      <c r="KY514" s="104"/>
      <c r="KZ514" s="104"/>
      <c r="LA514" s="104"/>
      <c r="LB514" s="104"/>
      <c r="LC514" s="104"/>
      <c r="LD514" s="104"/>
      <c r="LE514" s="104"/>
      <c r="LF514" s="104"/>
      <c r="LG514" s="104"/>
      <c r="LH514" s="104"/>
      <c r="LI514" s="104"/>
      <c r="LJ514" s="104"/>
      <c r="LK514" s="104"/>
      <c r="LL514" s="104"/>
      <c r="LM514" s="104"/>
      <c r="LN514" s="104"/>
      <c r="LO514" s="104"/>
      <c r="LP514" s="104"/>
      <c r="LQ514" s="104"/>
      <c r="LR514" s="104"/>
      <c r="LS514" s="104"/>
      <c r="LT514" s="104"/>
      <c r="LU514" s="104"/>
      <c r="LV514" s="104"/>
      <c r="LW514" s="104"/>
      <c r="LX514" s="104"/>
      <c r="LY514" s="104"/>
      <c r="LZ514" s="104"/>
      <c r="MA514" s="104"/>
      <c r="MB514" s="104"/>
      <c r="MC514" s="104"/>
      <c r="MD514" s="104"/>
      <c r="ME514" s="104"/>
      <c r="MF514" s="104"/>
      <c r="MG514" s="104"/>
      <c r="MH514" s="104"/>
      <c r="MI514" s="104"/>
      <c r="MJ514" s="104"/>
      <c r="MK514" s="104"/>
      <c r="ML514" s="104"/>
      <c r="MM514" s="104"/>
      <c r="MN514" s="104"/>
      <c r="MO514" s="104"/>
      <c r="MP514" s="104"/>
      <c r="MQ514" s="104"/>
      <c r="MR514" s="104"/>
      <c r="MS514" s="104"/>
      <c r="MT514" s="104"/>
      <c r="MU514" s="104"/>
      <c r="MV514" s="104"/>
      <c r="MW514" s="104"/>
      <c r="MX514" s="104"/>
      <c r="MY514" s="104"/>
      <c r="MZ514" s="104"/>
      <c r="NA514" s="104"/>
      <c r="NB514" s="104"/>
      <c r="NC514" s="104"/>
      <c r="ND514" s="104"/>
      <c r="NE514" s="104"/>
      <c r="NF514" s="104"/>
      <c r="NG514" s="104"/>
      <c r="NH514" s="104"/>
      <c r="NI514" s="104"/>
      <c r="NJ514" s="104"/>
      <c r="NK514" s="104"/>
      <c r="NL514" s="104"/>
      <c r="NM514" s="104"/>
      <c r="NN514" s="104"/>
      <c r="NO514" s="104"/>
      <c r="NP514" s="104"/>
      <c r="NQ514" s="104"/>
      <c r="NR514" s="104"/>
      <c r="NS514" s="104"/>
      <c r="NT514" s="104"/>
      <c r="NU514" s="104"/>
    </row>
    <row r="515" spans="1:385" s="172" customFormat="1" ht="15.65" customHeight="1">
      <c r="A515" s="375"/>
      <c r="B515" s="201"/>
      <c r="C515" s="196" t="s">
        <v>247</v>
      </c>
      <c r="D515" s="279"/>
      <c r="E515" s="202"/>
      <c r="F515" s="202"/>
      <c r="G515" s="194"/>
      <c r="H515" s="191"/>
      <c r="I515" s="196"/>
      <c r="J515" s="196"/>
      <c r="K515" s="203"/>
      <c r="L515" s="203"/>
      <c r="M515" s="198"/>
      <c r="N515" s="198">
        <f>N516</f>
        <v>0</v>
      </c>
      <c r="O515" s="198">
        <f t="shared" si="85"/>
        <v>0</v>
      </c>
      <c r="P515" s="198">
        <f t="shared" si="78"/>
        <v>0</v>
      </c>
      <c r="Q515" s="198"/>
      <c r="R515" s="198"/>
      <c r="S515" s="199"/>
      <c r="T515" s="104"/>
      <c r="U515" s="104"/>
      <c r="V515" s="104"/>
      <c r="W515" s="104"/>
      <c r="X515" s="104"/>
      <c r="Y515" s="104"/>
      <c r="Z515" s="104"/>
      <c r="AA515" s="104"/>
      <c r="AB515" s="104"/>
      <c r="AC515" s="104"/>
      <c r="AD515" s="104"/>
      <c r="AE515" s="104"/>
      <c r="AF515" s="104"/>
      <c r="AG515" s="104"/>
      <c r="AH515" s="104"/>
      <c r="AI515" s="104"/>
      <c r="AJ515" s="104"/>
      <c r="AK515" s="104"/>
      <c r="AL515" s="104"/>
      <c r="AM515" s="104"/>
      <c r="AN515" s="104"/>
      <c r="AO515" s="104"/>
      <c r="AP515" s="104"/>
      <c r="AQ515" s="104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  <c r="BE515" s="104"/>
      <c r="BF515" s="104"/>
      <c r="BG515" s="104"/>
      <c r="BH515" s="104"/>
      <c r="BI515" s="104"/>
      <c r="BJ515" s="104"/>
      <c r="BK515" s="104"/>
      <c r="BL515" s="104"/>
      <c r="BM515" s="104"/>
      <c r="BN515" s="104"/>
      <c r="BO515" s="104"/>
      <c r="BP515" s="104"/>
      <c r="BQ515" s="104"/>
      <c r="BR515" s="104"/>
      <c r="BS515" s="104"/>
      <c r="BT515" s="104"/>
      <c r="BU515" s="104"/>
      <c r="BV515" s="104"/>
      <c r="BW515" s="104"/>
      <c r="BX515" s="104"/>
      <c r="BY515" s="104"/>
      <c r="BZ515" s="104"/>
      <c r="CA515" s="104"/>
      <c r="CB515" s="104"/>
      <c r="CC515" s="104"/>
      <c r="CD515" s="104"/>
      <c r="CE515" s="104"/>
      <c r="CF515" s="104"/>
      <c r="CG515" s="104"/>
      <c r="CH515" s="104"/>
      <c r="CI515" s="104"/>
      <c r="CJ515" s="104"/>
      <c r="CK515" s="104"/>
      <c r="CL515" s="104"/>
      <c r="CM515" s="104"/>
      <c r="CN515" s="104"/>
      <c r="CO515" s="104"/>
      <c r="CP515" s="104"/>
      <c r="CQ515" s="104"/>
      <c r="CR515" s="104"/>
      <c r="CS515" s="104"/>
      <c r="CT515" s="104"/>
      <c r="CU515" s="104"/>
      <c r="CV515" s="104"/>
      <c r="CW515" s="104"/>
      <c r="CX515" s="104"/>
      <c r="CY515" s="104"/>
      <c r="CZ515" s="104"/>
      <c r="DA515" s="104"/>
      <c r="DB515" s="104"/>
      <c r="DC515" s="104"/>
      <c r="DD515" s="104"/>
      <c r="DE515" s="104"/>
      <c r="DF515" s="104"/>
      <c r="DG515" s="104"/>
      <c r="DH515" s="104"/>
      <c r="DI515" s="104"/>
      <c r="DJ515" s="104"/>
      <c r="DK515" s="104"/>
      <c r="DL515" s="104"/>
      <c r="DM515" s="104"/>
      <c r="DN515" s="104"/>
      <c r="DO515" s="104"/>
      <c r="DP515" s="104"/>
      <c r="DQ515" s="104"/>
      <c r="DR515" s="104"/>
      <c r="DS515" s="104"/>
      <c r="DT515" s="104"/>
      <c r="DU515" s="104"/>
      <c r="DV515" s="104"/>
      <c r="DW515" s="104"/>
      <c r="DX515" s="104"/>
      <c r="DY515" s="104"/>
      <c r="DZ515" s="104"/>
      <c r="EA515" s="104"/>
      <c r="EB515" s="104"/>
      <c r="EC515" s="104"/>
      <c r="ED515" s="104"/>
      <c r="EE515" s="104"/>
      <c r="EF515" s="104"/>
      <c r="EG515" s="104"/>
      <c r="EH515" s="104"/>
      <c r="EI515" s="104"/>
      <c r="EJ515" s="104"/>
      <c r="EK515" s="104"/>
      <c r="EL515" s="104"/>
      <c r="EM515" s="104"/>
      <c r="EN515" s="104"/>
      <c r="EO515" s="104"/>
      <c r="EP515" s="104"/>
      <c r="EQ515" s="104"/>
      <c r="ER515" s="104"/>
      <c r="ES515" s="104"/>
      <c r="ET515" s="104"/>
      <c r="EU515" s="104"/>
      <c r="EV515" s="104"/>
      <c r="EW515" s="104"/>
      <c r="EX515" s="104"/>
      <c r="EY515" s="104"/>
      <c r="EZ515" s="104"/>
      <c r="FA515" s="104"/>
      <c r="FB515" s="104"/>
      <c r="FC515" s="104"/>
      <c r="FD515" s="104"/>
      <c r="FE515" s="104"/>
      <c r="FF515" s="104"/>
      <c r="FG515" s="104"/>
      <c r="FH515" s="104"/>
      <c r="FI515" s="104"/>
      <c r="FJ515" s="104"/>
      <c r="FK515" s="104"/>
      <c r="FL515" s="104"/>
      <c r="FM515" s="104"/>
      <c r="FN515" s="104"/>
      <c r="FO515" s="104"/>
      <c r="FP515" s="104"/>
      <c r="FQ515" s="104"/>
      <c r="FR515" s="104"/>
      <c r="FS515" s="104"/>
      <c r="FT515" s="104"/>
      <c r="FU515" s="104"/>
      <c r="FV515" s="104"/>
      <c r="FW515" s="104"/>
      <c r="FX515" s="104"/>
      <c r="FY515" s="104"/>
      <c r="FZ515" s="104"/>
      <c r="GA515" s="104"/>
      <c r="GB515" s="104"/>
      <c r="GC515" s="104"/>
      <c r="GD515" s="104"/>
      <c r="GE515" s="104"/>
      <c r="GF515" s="104"/>
      <c r="GG515" s="104"/>
      <c r="GH515" s="104"/>
      <c r="GI515" s="104"/>
      <c r="GJ515" s="104"/>
      <c r="GK515" s="104"/>
      <c r="GL515" s="104"/>
      <c r="GM515" s="104"/>
      <c r="GN515" s="104"/>
      <c r="GO515" s="104"/>
      <c r="GP515" s="104"/>
      <c r="GQ515" s="104"/>
      <c r="GR515" s="104"/>
      <c r="GS515" s="104"/>
      <c r="GT515" s="104"/>
      <c r="GU515" s="104"/>
      <c r="GV515" s="104"/>
      <c r="GW515" s="104"/>
      <c r="GX515" s="104"/>
      <c r="GY515" s="104"/>
      <c r="GZ515" s="104"/>
      <c r="HA515" s="104"/>
      <c r="HB515" s="104"/>
      <c r="HC515" s="104"/>
      <c r="HD515" s="104"/>
      <c r="HE515" s="104"/>
      <c r="HF515" s="104"/>
      <c r="HG515" s="104"/>
      <c r="HH515" s="104"/>
      <c r="HI515" s="104"/>
      <c r="HJ515" s="104"/>
      <c r="HK515" s="104"/>
      <c r="HL515" s="104"/>
      <c r="HM515" s="104"/>
      <c r="HN515" s="104"/>
      <c r="HO515" s="104"/>
      <c r="HP515" s="104"/>
      <c r="HQ515" s="104"/>
      <c r="HR515" s="104"/>
      <c r="HS515" s="104"/>
      <c r="HT515" s="104"/>
      <c r="HU515" s="104"/>
      <c r="HV515" s="104"/>
      <c r="HW515" s="104"/>
      <c r="HX515" s="104"/>
      <c r="HY515" s="104"/>
      <c r="HZ515" s="104"/>
      <c r="IA515" s="104"/>
      <c r="IB515" s="104"/>
      <c r="IC515" s="104"/>
      <c r="ID515" s="104"/>
      <c r="IE515" s="104"/>
      <c r="IF515" s="104"/>
      <c r="IG515" s="104"/>
      <c r="IH515" s="104"/>
      <c r="II515" s="104"/>
      <c r="IJ515" s="104"/>
      <c r="IK515" s="104"/>
      <c r="IL515" s="104"/>
      <c r="IM515" s="104"/>
      <c r="IN515" s="104"/>
      <c r="IO515" s="104"/>
      <c r="IP515" s="104"/>
      <c r="IQ515" s="104"/>
      <c r="IR515" s="104"/>
      <c r="IS515" s="104"/>
      <c r="IT515" s="104"/>
      <c r="IU515" s="104"/>
      <c r="IV515" s="104"/>
      <c r="IW515" s="104"/>
      <c r="IX515" s="104"/>
      <c r="IY515" s="104"/>
      <c r="IZ515" s="104"/>
      <c r="JA515" s="104"/>
      <c r="JB515" s="104"/>
      <c r="JC515" s="104"/>
      <c r="JD515" s="104"/>
      <c r="JE515" s="104"/>
      <c r="JF515" s="104"/>
      <c r="JG515" s="104"/>
      <c r="JH515" s="104"/>
      <c r="JI515" s="104"/>
      <c r="JJ515" s="104"/>
      <c r="JK515" s="104"/>
      <c r="JL515" s="104"/>
      <c r="JM515" s="104"/>
      <c r="JN515" s="104"/>
      <c r="JO515" s="104"/>
      <c r="JP515" s="104"/>
      <c r="JQ515" s="104"/>
      <c r="JR515" s="104"/>
      <c r="JS515" s="104"/>
      <c r="JT515" s="104"/>
      <c r="JU515" s="104"/>
      <c r="JV515" s="104"/>
      <c r="JW515" s="104"/>
      <c r="JX515" s="104"/>
      <c r="JY515" s="104"/>
      <c r="JZ515" s="104"/>
      <c r="KA515" s="104"/>
      <c r="KB515" s="104"/>
      <c r="KC515" s="104"/>
      <c r="KD515" s="104"/>
      <c r="KE515" s="104"/>
      <c r="KF515" s="104"/>
      <c r="KG515" s="104"/>
      <c r="KH515" s="104"/>
      <c r="KI515" s="104"/>
      <c r="KJ515" s="104"/>
      <c r="KK515" s="104"/>
      <c r="KL515" s="104"/>
      <c r="KM515" s="104"/>
      <c r="KN515" s="104"/>
      <c r="KO515" s="104"/>
      <c r="KP515" s="104"/>
      <c r="KQ515" s="104"/>
      <c r="KR515" s="104"/>
      <c r="KS515" s="104"/>
      <c r="KT515" s="104"/>
      <c r="KU515" s="104"/>
      <c r="KV515" s="104"/>
      <c r="KW515" s="104"/>
      <c r="KX515" s="104"/>
      <c r="KY515" s="104"/>
      <c r="KZ515" s="104"/>
      <c r="LA515" s="104"/>
      <c r="LB515" s="104"/>
      <c r="LC515" s="104"/>
      <c r="LD515" s="104"/>
      <c r="LE515" s="104"/>
      <c r="LF515" s="104"/>
      <c r="LG515" s="104"/>
      <c r="LH515" s="104"/>
      <c r="LI515" s="104"/>
      <c r="LJ515" s="104"/>
      <c r="LK515" s="104"/>
      <c r="LL515" s="104"/>
      <c r="LM515" s="104"/>
      <c r="LN515" s="104"/>
      <c r="LO515" s="104"/>
      <c r="LP515" s="104"/>
      <c r="LQ515" s="104"/>
      <c r="LR515" s="104"/>
      <c r="LS515" s="104"/>
      <c r="LT515" s="104"/>
      <c r="LU515" s="104"/>
      <c r="LV515" s="104"/>
      <c r="LW515" s="104"/>
      <c r="LX515" s="104"/>
      <c r="LY515" s="104"/>
      <c r="LZ515" s="104"/>
      <c r="MA515" s="104"/>
      <c r="MB515" s="104"/>
      <c r="MC515" s="104"/>
      <c r="MD515" s="104"/>
      <c r="ME515" s="104"/>
      <c r="MF515" s="104"/>
      <c r="MG515" s="104"/>
      <c r="MH515" s="104"/>
      <c r="MI515" s="104"/>
      <c r="MJ515" s="104"/>
      <c r="MK515" s="104"/>
      <c r="ML515" s="104"/>
      <c r="MM515" s="104"/>
      <c r="MN515" s="104"/>
      <c r="MO515" s="104"/>
      <c r="MP515" s="104"/>
      <c r="MQ515" s="104"/>
      <c r="MR515" s="104"/>
      <c r="MS515" s="104"/>
      <c r="MT515" s="104"/>
      <c r="MU515" s="104"/>
      <c r="MV515" s="104"/>
      <c r="MW515" s="104"/>
      <c r="MX515" s="104"/>
      <c r="MY515" s="104"/>
      <c r="MZ515" s="104"/>
      <c r="NA515" s="104"/>
      <c r="NB515" s="104"/>
      <c r="NC515" s="104"/>
      <c r="ND515" s="104"/>
      <c r="NE515" s="104"/>
      <c r="NF515" s="104"/>
      <c r="NG515" s="104"/>
      <c r="NH515" s="104"/>
      <c r="NI515" s="104"/>
      <c r="NJ515" s="104"/>
      <c r="NK515" s="104"/>
      <c r="NL515" s="104"/>
      <c r="NM515" s="104"/>
      <c r="NN515" s="104"/>
      <c r="NO515" s="104"/>
      <c r="NP515" s="104"/>
      <c r="NQ515" s="104"/>
      <c r="NR515" s="104"/>
      <c r="NS515" s="104"/>
      <c r="NT515" s="104"/>
      <c r="NU515" s="104"/>
    </row>
    <row r="516" spans="1:385" s="172" customFormat="1" ht="26">
      <c r="A516" s="375"/>
      <c r="B516" s="177">
        <v>41</v>
      </c>
      <c r="C516" s="180" t="s">
        <v>996</v>
      </c>
      <c r="D516" s="189" t="s">
        <v>798</v>
      </c>
      <c r="E516" s="181" t="s">
        <v>248</v>
      </c>
      <c r="F516" s="181" t="s">
        <v>995</v>
      </c>
      <c r="G516" s="178"/>
      <c r="H516" s="167"/>
      <c r="I516" s="182"/>
      <c r="J516" s="182"/>
      <c r="K516" s="181" t="s">
        <v>57</v>
      </c>
      <c r="L516" s="181">
        <v>1</v>
      </c>
      <c r="M516" s="170"/>
      <c r="N516" s="170">
        <f>L516*M516</f>
        <v>0</v>
      </c>
      <c r="O516" s="170">
        <f t="shared" si="85"/>
        <v>0</v>
      </c>
      <c r="P516" s="170">
        <f t="shared" si="78"/>
        <v>0</v>
      </c>
      <c r="Q516" s="170"/>
      <c r="R516" s="170"/>
      <c r="S516" s="176"/>
      <c r="T516" s="104"/>
      <c r="U516" s="104"/>
      <c r="V516" s="104"/>
      <c r="W516" s="104"/>
      <c r="X516" s="104"/>
      <c r="Y516" s="104"/>
      <c r="Z516" s="104"/>
      <c r="AA516" s="104"/>
      <c r="AB516" s="104"/>
      <c r="AC516" s="104"/>
      <c r="AD516" s="104"/>
      <c r="AE516" s="104"/>
      <c r="AF516" s="104"/>
      <c r="AG516" s="104"/>
      <c r="AH516" s="104"/>
      <c r="AI516" s="104"/>
      <c r="AJ516" s="104"/>
      <c r="AK516" s="104"/>
      <c r="AL516" s="104"/>
      <c r="AM516" s="104"/>
      <c r="AN516" s="104"/>
      <c r="AO516" s="104"/>
      <c r="AP516" s="104"/>
      <c r="AQ516" s="104"/>
      <c r="AR516" s="104"/>
      <c r="AS516" s="104"/>
      <c r="AT516" s="104"/>
      <c r="AU516" s="104"/>
      <c r="AV516" s="104"/>
      <c r="AW516" s="104"/>
      <c r="AX516" s="104"/>
      <c r="AY516" s="104"/>
      <c r="AZ516" s="104"/>
      <c r="BA516" s="104"/>
      <c r="BB516" s="104"/>
      <c r="BC516" s="104"/>
      <c r="BD516" s="104"/>
      <c r="BE516" s="104"/>
      <c r="BF516" s="104"/>
      <c r="BG516" s="104"/>
      <c r="BH516" s="104"/>
      <c r="BI516" s="104"/>
      <c r="BJ516" s="104"/>
      <c r="BK516" s="104"/>
      <c r="BL516" s="104"/>
      <c r="BM516" s="104"/>
      <c r="BN516" s="104"/>
      <c r="BO516" s="104"/>
      <c r="BP516" s="104"/>
      <c r="BQ516" s="104"/>
      <c r="BR516" s="104"/>
      <c r="BS516" s="104"/>
      <c r="BT516" s="104"/>
      <c r="BU516" s="104"/>
      <c r="BV516" s="104"/>
      <c r="BW516" s="104"/>
      <c r="BX516" s="104"/>
      <c r="BY516" s="104"/>
      <c r="BZ516" s="104"/>
      <c r="CA516" s="104"/>
      <c r="CB516" s="104"/>
      <c r="CC516" s="104"/>
      <c r="CD516" s="104"/>
      <c r="CE516" s="104"/>
      <c r="CF516" s="104"/>
      <c r="CG516" s="104"/>
      <c r="CH516" s="104"/>
      <c r="CI516" s="104"/>
      <c r="CJ516" s="104"/>
      <c r="CK516" s="104"/>
      <c r="CL516" s="104"/>
      <c r="CM516" s="104"/>
      <c r="CN516" s="104"/>
      <c r="CO516" s="104"/>
      <c r="CP516" s="104"/>
      <c r="CQ516" s="104"/>
      <c r="CR516" s="104"/>
      <c r="CS516" s="104"/>
      <c r="CT516" s="104"/>
      <c r="CU516" s="104"/>
      <c r="CV516" s="104"/>
      <c r="CW516" s="104"/>
      <c r="CX516" s="104"/>
      <c r="CY516" s="104"/>
      <c r="CZ516" s="104"/>
      <c r="DA516" s="104"/>
      <c r="DB516" s="104"/>
      <c r="DC516" s="104"/>
      <c r="DD516" s="104"/>
      <c r="DE516" s="104"/>
      <c r="DF516" s="104"/>
      <c r="DG516" s="104"/>
      <c r="DH516" s="104"/>
      <c r="DI516" s="104"/>
      <c r="DJ516" s="104"/>
      <c r="DK516" s="104"/>
      <c r="DL516" s="104"/>
      <c r="DM516" s="104"/>
      <c r="DN516" s="104"/>
      <c r="DO516" s="104"/>
      <c r="DP516" s="104"/>
      <c r="DQ516" s="104"/>
      <c r="DR516" s="104"/>
      <c r="DS516" s="104"/>
      <c r="DT516" s="104"/>
      <c r="DU516" s="104"/>
      <c r="DV516" s="104"/>
      <c r="DW516" s="104"/>
      <c r="DX516" s="104"/>
      <c r="DY516" s="104"/>
      <c r="DZ516" s="104"/>
      <c r="EA516" s="104"/>
      <c r="EB516" s="104"/>
      <c r="EC516" s="104"/>
      <c r="ED516" s="104"/>
      <c r="EE516" s="104"/>
      <c r="EF516" s="104"/>
      <c r="EG516" s="104"/>
      <c r="EH516" s="104"/>
      <c r="EI516" s="104"/>
      <c r="EJ516" s="104"/>
      <c r="EK516" s="104"/>
      <c r="EL516" s="104"/>
      <c r="EM516" s="104"/>
      <c r="EN516" s="104"/>
      <c r="EO516" s="104"/>
      <c r="EP516" s="104"/>
      <c r="EQ516" s="104"/>
      <c r="ER516" s="104"/>
      <c r="ES516" s="104"/>
      <c r="ET516" s="104"/>
      <c r="EU516" s="104"/>
      <c r="EV516" s="104"/>
      <c r="EW516" s="104"/>
      <c r="EX516" s="104"/>
      <c r="EY516" s="104"/>
      <c r="EZ516" s="104"/>
      <c r="FA516" s="104"/>
      <c r="FB516" s="104"/>
      <c r="FC516" s="104"/>
      <c r="FD516" s="104"/>
      <c r="FE516" s="104"/>
      <c r="FF516" s="104"/>
      <c r="FG516" s="104"/>
      <c r="FH516" s="104"/>
      <c r="FI516" s="104"/>
      <c r="FJ516" s="104"/>
      <c r="FK516" s="104"/>
      <c r="FL516" s="104"/>
      <c r="FM516" s="104"/>
      <c r="FN516" s="104"/>
      <c r="FO516" s="104"/>
      <c r="FP516" s="104"/>
      <c r="FQ516" s="104"/>
      <c r="FR516" s="104"/>
      <c r="FS516" s="104"/>
      <c r="FT516" s="104"/>
      <c r="FU516" s="104"/>
      <c r="FV516" s="104"/>
      <c r="FW516" s="104"/>
      <c r="FX516" s="104"/>
      <c r="FY516" s="104"/>
      <c r="FZ516" s="104"/>
      <c r="GA516" s="104"/>
      <c r="GB516" s="104"/>
      <c r="GC516" s="104"/>
      <c r="GD516" s="104"/>
      <c r="GE516" s="104"/>
      <c r="GF516" s="104"/>
      <c r="GG516" s="104"/>
      <c r="GH516" s="104"/>
      <c r="GI516" s="104"/>
      <c r="GJ516" s="104"/>
      <c r="GK516" s="104"/>
      <c r="GL516" s="104"/>
      <c r="GM516" s="104"/>
      <c r="GN516" s="104"/>
      <c r="GO516" s="104"/>
      <c r="GP516" s="104"/>
      <c r="GQ516" s="104"/>
      <c r="GR516" s="104"/>
      <c r="GS516" s="104"/>
      <c r="GT516" s="104"/>
      <c r="GU516" s="104"/>
      <c r="GV516" s="104"/>
      <c r="GW516" s="104"/>
      <c r="GX516" s="104"/>
      <c r="GY516" s="104"/>
      <c r="GZ516" s="104"/>
      <c r="HA516" s="104"/>
      <c r="HB516" s="104"/>
      <c r="HC516" s="104"/>
      <c r="HD516" s="104"/>
      <c r="HE516" s="104"/>
      <c r="HF516" s="104"/>
      <c r="HG516" s="104"/>
      <c r="HH516" s="104"/>
      <c r="HI516" s="104"/>
      <c r="HJ516" s="104"/>
      <c r="HK516" s="104"/>
      <c r="HL516" s="104"/>
      <c r="HM516" s="104"/>
      <c r="HN516" s="104"/>
      <c r="HO516" s="104"/>
      <c r="HP516" s="104"/>
      <c r="HQ516" s="104"/>
      <c r="HR516" s="104"/>
      <c r="HS516" s="104"/>
      <c r="HT516" s="104"/>
      <c r="HU516" s="104"/>
      <c r="HV516" s="104"/>
      <c r="HW516" s="104"/>
      <c r="HX516" s="104"/>
      <c r="HY516" s="104"/>
      <c r="HZ516" s="104"/>
      <c r="IA516" s="104"/>
      <c r="IB516" s="104"/>
      <c r="IC516" s="104"/>
      <c r="ID516" s="104"/>
      <c r="IE516" s="104"/>
      <c r="IF516" s="104"/>
      <c r="IG516" s="104"/>
      <c r="IH516" s="104"/>
      <c r="II516" s="104"/>
      <c r="IJ516" s="104"/>
      <c r="IK516" s="104"/>
      <c r="IL516" s="104"/>
      <c r="IM516" s="104"/>
      <c r="IN516" s="104"/>
      <c r="IO516" s="104"/>
      <c r="IP516" s="104"/>
      <c r="IQ516" s="104"/>
      <c r="IR516" s="104"/>
      <c r="IS516" s="104"/>
      <c r="IT516" s="104"/>
      <c r="IU516" s="104"/>
      <c r="IV516" s="104"/>
      <c r="IW516" s="104"/>
      <c r="IX516" s="104"/>
      <c r="IY516" s="104"/>
      <c r="IZ516" s="104"/>
      <c r="JA516" s="104"/>
      <c r="JB516" s="104"/>
      <c r="JC516" s="104"/>
      <c r="JD516" s="104"/>
      <c r="JE516" s="104"/>
      <c r="JF516" s="104"/>
      <c r="JG516" s="104"/>
      <c r="JH516" s="104"/>
      <c r="JI516" s="104"/>
      <c r="JJ516" s="104"/>
      <c r="JK516" s="104"/>
      <c r="JL516" s="104"/>
      <c r="JM516" s="104"/>
      <c r="JN516" s="104"/>
      <c r="JO516" s="104"/>
      <c r="JP516" s="104"/>
      <c r="JQ516" s="104"/>
      <c r="JR516" s="104"/>
      <c r="JS516" s="104"/>
      <c r="JT516" s="104"/>
      <c r="JU516" s="104"/>
      <c r="JV516" s="104"/>
      <c r="JW516" s="104"/>
      <c r="JX516" s="104"/>
      <c r="JY516" s="104"/>
      <c r="JZ516" s="104"/>
      <c r="KA516" s="104"/>
      <c r="KB516" s="104"/>
      <c r="KC516" s="104"/>
      <c r="KD516" s="104"/>
      <c r="KE516" s="104"/>
      <c r="KF516" s="104"/>
      <c r="KG516" s="104"/>
      <c r="KH516" s="104"/>
      <c r="KI516" s="104"/>
      <c r="KJ516" s="104"/>
      <c r="KK516" s="104"/>
      <c r="KL516" s="104"/>
      <c r="KM516" s="104"/>
      <c r="KN516" s="104"/>
      <c r="KO516" s="104"/>
      <c r="KP516" s="104"/>
      <c r="KQ516" s="104"/>
      <c r="KR516" s="104"/>
      <c r="KS516" s="104"/>
      <c r="KT516" s="104"/>
      <c r="KU516" s="104"/>
      <c r="KV516" s="104"/>
      <c r="KW516" s="104"/>
      <c r="KX516" s="104"/>
      <c r="KY516" s="104"/>
      <c r="KZ516" s="104"/>
      <c r="LA516" s="104"/>
      <c r="LB516" s="104"/>
      <c r="LC516" s="104"/>
      <c r="LD516" s="104"/>
      <c r="LE516" s="104"/>
      <c r="LF516" s="104"/>
      <c r="LG516" s="104"/>
      <c r="LH516" s="104"/>
      <c r="LI516" s="104"/>
      <c r="LJ516" s="104"/>
      <c r="LK516" s="104"/>
      <c r="LL516" s="104"/>
      <c r="LM516" s="104"/>
      <c r="LN516" s="104"/>
      <c r="LO516" s="104"/>
      <c r="LP516" s="104"/>
      <c r="LQ516" s="104"/>
      <c r="LR516" s="104"/>
      <c r="LS516" s="104"/>
      <c r="LT516" s="104"/>
      <c r="LU516" s="104"/>
      <c r="LV516" s="104"/>
      <c r="LW516" s="104"/>
      <c r="LX516" s="104"/>
      <c r="LY516" s="104"/>
      <c r="LZ516" s="104"/>
      <c r="MA516" s="104"/>
      <c r="MB516" s="104"/>
      <c r="MC516" s="104"/>
      <c r="MD516" s="104"/>
      <c r="ME516" s="104"/>
      <c r="MF516" s="104"/>
      <c r="MG516" s="104"/>
      <c r="MH516" s="104"/>
      <c r="MI516" s="104"/>
      <c r="MJ516" s="104"/>
      <c r="MK516" s="104"/>
      <c r="ML516" s="104"/>
      <c r="MM516" s="104"/>
      <c r="MN516" s="104"/>
      <c r="MO516" s="104"/>
      <c r="MP516" s="104"/>
      <c r="MQ516" s="104"/>
      <c r="MR516" s="104"/>
      <c r="MS516" s="104"/>
      <c r="MT516" s="104"/>
      <c r="MU516" s="104"/>
      <c r="MV516" s="104"/>
      <c r="MW516" s="104"/>
      <c r="MX516" s="104"/>
      <c r="MY516" s="104"/>
      <c r="MZ516" s="104"/>
      <c r="NA516" s="104"/>
      <c r="NB516" s="104"/>
      <c r="NC516" s="104"/>
      <c r="ND516" s="104"/>
      <c r="NE516" s="104"/>
      <c r="NF516" s="104"/>
      <c r="NG516" s="104"/>
      <c r="NH516" s="104"/>
      <c r="NI516" s="104"/>
      <c r="NJ516" s="104"/>
      <c r="NK516" s="104"/>
      <c r="NL516" s="104"/>
      <c r="NM516" s="104"/>
      <c r="NN516" s="104"/>
      <c r="NO516" s="104"/>
      <c r="NP516" s="104"/>
      <c r="NQ516" s="104"/>
      <c r="NR516" s="104"/>
      <c r="NS516" s="104"/>
      <c r="NT516" s="104"/>
      <c r="NU516" s="104"/>
    </row>
    <row r="517" spans="1:385" s="172" customFormat="1" ht="26">
      <c r="A517" s="321"/>
      <c r="B517" s="173">
        <v>42</v>
      </c>
      <c r="C517" s="188" t="s">
        <v>988</v>
      </c>
      <c r="D517" s="189" t="s">
        <v>800</v>
      </c>
      <c r="E517" s="189" t="s">
        <v>1004</v>
      </c>
      <c r="F517" s="189"/>
      <c r="G517" s="179"/>
      <c r="H517" s="173"/>
      <c r="I517" s="190"/>
      <c r="J517" s="190"/>
      <c r="K517" s="189" t="s">
        <v>57</v>
      </c>
      <c r="L517" s="189">
        <v>1</v>
      </c>
      <c r="M517" s="175"/>
      <c r="N517" s="175">
        <f>L517*M517</f>
        <v>0</v>
      </c>
      <c r="O517" s="175">
        <f t="shared" si="85"/>
        <v>0</v>
      </c>
      <c r="P517" s="175">
        <f t="shared" si="78"/>
        <v>0</v>
      </c>
      <c r="Q517" s="175"/>
      <c r="R517" s="175"/>
      <c r="S517" s="121"/>
      <c r="T517" s="104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  <c r="AG517" s="104"/>
      <c r="AH517" s="104"/>
      <c r="AI517" s="104"/>
      <c r="AJ517" s="104"/>
      <c r="AK517" s="104"/>
      <c r="AL517" s="104"/>
      <c r="AM517" s="104"/>
      <c r="AN517" s="104"/>
      <c r="AO517" s="104"/>
      <c r="AP517" s="104"/>
      <c r="AQ517" s="104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BN517" s="104"/>
      <c r="BO517" s="104"/>
      <c r="BP517" s="104"/>
      <c r="BQ517" s="104"/>
      <c r="BR517" s="104"/>
      <c r="BS517" s="104"/>
      <c r="BT517" s="104"/>
      <c r="BU517" s="104"/>
      <c r="BV517" s="104"/>
      <c r="BW517" s="104"/>
      <c r="BX517" s="104"/>
      <c r="BY517" s="104"/>
      <c r="BZ517" s="104"/>
      <c r="CA517" s="104"/>
      <c r="CB517" s="104"/>
      <c r="CC517" s="104"/>
      <c r="CD517" s="104"/>
      <c r="CE517" s="104"/>
      <c r="CF517" s="104"/>
      <c r="CG517" s="104"/>
      <c r="CH517" s="104"/>
      <c r="CI517" s="104"/>
      <c r="CJ517" s="104"/>
      <c r="CK517" s="104"/>
      <c r="CL517" s="104"/>
      <c r="CM517" s="104"/>
      <c r="CN517" s="104"/>
      <c r="CO517" s="104"/>
      <c r="CP517" s="104"/>
      <c r="CQ517" s="104"/>
      <c r="CR517" s="104"/>
      <c r="CS517" s="104"/>
      <c r="CT517" s="104"/>
      <c r="CU517" s="104"/>
      <c r="CV517" s="104"/>
      <c r="CW517" s="104"/>
      <c r="CX517" s="104"/>
      <c r="CY517" s="104"/>
      <c r="CZ517" s="104"/>
      <c r="DA517" s="104"/>
      <c r="DB517" s="104"/>
      <c r="DC517" s="104"/>
      <c r="DD517" s="104"/>
      <c r="DE517" s="104"/>
      <c r="DF517" s="104"/>
      <c r="DG517" s="104"/>
      <c r="DH517" s="104"/>
      <c r="DI517" s="104"/>
      <c r="DJ517" s="104"/>
      <c r="DK517" s="104"/>
      <c r="DL517" s="104"/>
      <c r="DM517" s="104"/>
      <c r="DN517" s="104"/>
      <c r="DO517" s="104"/>
      <c r="DP517" s="104"/>
      <c r="DQ517" s="104"/>
      <c r="DR517" s="104"/>
      <c r="DS517" s="104"/>
      <c r="DT517" s="104"/>
      <c r="DU517" s="104"/>
      <c r="DV517" s="104"/>
      <c r="DW517" s="104"/>
      <c r="DX517" s="104"/>
      <c r="DY517" s="104"/>
      <c r="DZ517" s="104"/>
      <c r="EA517" s="104"/>
      <c r="EB517" s="104"/>
      <c r="EC517" s="104"/>
      <c r="ED517" s="104"/>
      <c r="EE517" s="104"/>
      <c r="EF517" s="104"/>
      <c r="EG517" s="104"/>
      <c r="EH517" s="104"/>
      <c r="EI517" s="104"/>
      <c r="EJ517" s="104"/>
      <c r="EK517" s="104"/>
      <c r="EL517" s="104"/>
      <c r="EM517" s="104"/>
      <c r="EN517" s="104"/>
      <c r="EO517" s="104"/>
      <c r="EP517" s="104"/>
      <c r="EQ517" s="104"/>
      <c r="ER517" s="104"/>
      <c r="ES517" s="104"/>
      <c r="ET517" s="104"/>
      <c r="EU517" s="104"/>
      <c r="EV517" s="104"/>
      <c r="EW517" s="104"/>
      <c r="EX517" s="104"/>
      <c r="EY517" s="104"/>
      <c r="EZ517" s="104"/>
      <c r="FA517" s="104"/>
      <c r="FB517" s="104"/>
      <c r="FC517" s="104"/>
      <c r="FD517" s="104"/>
      <c r="FE517" s="104"/>
      <c r="FF517" s="104"/>
      <c r="FG517" s="104"/>
      <c r="FH517" s="104"/>
      <c r="FI517" s="104"/>
      <c r="FJ517" s="104"/>
      <c r="FK517" s="104"/>
      <c r="FL517" s="104"/>
      <c r="FM517" s="104"/>
      <c r="FN517" s="104"/>
      <c r="FO517" s="104"/>
      <c r="FP517" s="104"/>
      <c r="FQ517" s="104"/>
      <c r="FR517" s="104"/>
      <c r="FS517" s="104"/>
      <c r="FT517" s="104"/>
      <c r="FU517" s="104"/>
      <c r="FV517" s="104"/>
      <c r="FW517" s="104"/>
      <c r="FX517" s="104"/>
      <c r="FY517" s="104"/>
      <c r="FZ517" s="104"/>
      <c r="GA517" s="104"/>
      <c r="GB517" s="104"/>
      <c r="GC517" s="104"/>
      <c r="GD517" s="104"/>
      <c r="GE517" s="104"/>
      <c r="GF517" s="104"/>
      <c r="GG517" s="104"/>
      <c r="GH517" s="104"/>
      <c r="GI517" s="104"/>
      <c r="GJ517" s="104"/>
      <c r="GK517" s="104"/>
      <c r="GL517" s="104"/>
      <c r="GM517" s="104"/>
      <c r="GN517" s="104"/>
      <c r="GO517" s="104"/>
      <c r="GP517" s="104"/>
      <c r="GQ517" s="104"/>
      <c r="GR517" s="104"/>
      <c r="GS517" s="104"/>
      <c r="GT517" s="104"/>
      <c r="GU517" s="104"/>
      <c r="GV517" s="104"/>
      <c r="GW517" s="104"/>
      <c r="GX517" s="104"/>
      <c r="GY517" s="104"/>
      <c r="GZ517" s="104"/>
      <c r="HA517" s="104"/>
      <c r="HB517" s="104"/>
      <c r="HC517" s="104"/>
      <c r="HD517" s="104"/>
      <c r="HE517" s="104"/>
      <c r="HF517" s="104"/>
      <c r="HG517" s="104"/>
      <c r="HH517" s="104"/>
      <c r="HI517" s="104"/>
      <c r="HJ517" s="104"/>
      <c r="HK517" s="104"/>
      <c r="HL517" s="104"/>
      <c r="HM517" s="104"/>
      <c r="HN517" s="104"/>
      <c r="HO517" s="104"/>
      <c r="HP517" s="104"/>
      <c r="HQ517" s="104"/>
      <c r="HR517" s="104"/>
      <c r="HS517" s="104"/>
      <c r="HT517" s="104"/>
      <c r="HU517" s="104"/>
      <c r="HV517" s="104"/>
      <c r="HW517" s="104"/>
      <c r="HX517" s="104"/>
      <c r="HY517" s="104"/>
      <c r="HZ517" s="104"/>
      <c r="IA517" s="104"/>
      <c r="IB517" s="104"/>
      <c r="IC517" s="104"/>
      <c r="ID517" s="104"/>
      <c r="IE517" s="104"/>
      <c r="IF517" s="104"/>
      <c r="IG517" s="104"/>
      <c r="IH517" s="104"/>
      <c r="II517" s="104"/>
      <c r="IJ517" s="104"/>
      <c r="IK517" s="104"/>
      <c r="IL517" s="104"/>
      <c r="IM517" s="104"/>
      <c r="IN517" s="104"/>
      <c r="IO517" s="104"/>
      <c r="IP517" s="104"/>
      <c r="IQ517" s="104"/>
      <c r="IR517" s="104"/>
      <c r="IS517" s="104"/>
      <c r="IT517" s="104"/>
      <c r="IU517" s="104"/>
      <c r="IV517" s="104"/>
      <c r="IW517" s="104"/>
      <c r="IX517" s="104"/>
      <c r="IY517" s="104"/>
      <c r="IZ517" s="104"/>
      <c r="JA517" s="104"/>
      <c r="JB517" s="104"/>
      <c r="JC517" s="104"/>
      <c r="JD517" s="104"/>
      <c r="JE517" s="104"/>
      <c r="JF517" s="104"/>
      <c r="JG517" s="104"/>
      <c r="JH517" s="104"/>
      <c r="JI517" s="104"/>
      <c r="JJ517" s="104"/>
      <c r="JK517" s="104"/>
      <c r="JL517" s="104"/>
      <c r="JM517" s="104"/>
      <c r="JN517" s="104"/>
      <c r="JO517" s="104"/>
      <c r="JP517" s="104"/>
      <c r="JQ517" s="104"/>
      <c r="JR517" s="104"/>
      <c r="JS517" s="104"/>
      <c r="JT517" s="104"/>
      <c r="JU517" s="104"/>
      <c r="JV517" s="104"/>
      <c r="JW517" s="104"/>
      <c r="JX517" s="104"/>
      <c r="JY517" s="104"/>
      <c r="JZ517" s="104"/>
      <c r="KA517" s="104"/>
      <c r="KB517" s="104"/>
      <c r="KC517" s="104"/>
      <c r="KD517" s="104"/>
      <c r="KE517" s="104"/>
      <c r="KF517" s="104"/>
      <c r="KG517" s="104"/>
      <c r="KH517" s="104"/>
      <c r="KI517" s="104"/>
      <c r="KJ517" s="104"/>
      <c r="KK517" s="104"/>
      <c r="KL517" s="104"/>
      <c r="KM517" s="104"/>
      <c r="KN517" s="104"/>
      <c r="KO517" s="104"/>
      <c r="KP517" s="104"/>
      <c r="KQ517" s="104"/>
      <c r="KR517" s="104"/>
      <c r="KS517" s="104"/>
      <c r="KT517" s="104"/>
      <c r="KU517" s="104"/>
      <c r="KV517" s="104"/>
      <c r="KW517" s="104"/>
      <c r="KX517" s="104"/>
      <c r="KY517" s="104"/>
      <c r="KZ517" s="104"/>
      <c r="LA517" s="104"/>
      <c r="LB517" s="104"/>
      <c r="LC517" s="104"/>
      <c r="LD517" s="104"/>
      <c r="LE517" s="104"/>
      <c r="LF517" s="104"/>
      <c r="LG517" s="104"/>
      <c r="LH517" s="104"/>
      <c r="LI517" s="104"/>
      <c r="LJ517" s="104"/>
      <c r="LK517" s="104"/>
      <c r="LL517" s="104"/>
      <c r="LM517" s="104"/>
      <c r="LN517" s="104"/>
      <c r="LO517" s="104"/>
      <c r="LP517" s="104"/>
      <c r="LQ517" s="104"/>
      <c r="LR517" s="104"/>
      <c r="LS517" s="104"/>
      <c r="LT517" s="104"/>
      <c r="LU517" s="104"/>
      <c r="LV517" s="104"/>
      <c r="LW517" s="104"/>
      <c r="LX517" s="104"/>
      <c r="LY517" s="104"/>
      <c r="LZ517" s="104"/>
      <c r="MA517" s="104"/>
      <c r="MB517" s="104"/>
      <c r="MC517" s="104"/>
      <c r="MD517" s="104"/>
      <c r="ME517" s="104"/>
      <c r="MF517" s="104"/>
      <c r="MG517" s="104"/>
      <c r="MH517" s="104"/>
      <c r="MI517" s="104"/>
      <c r="MJ517" s="104"/>
      <c r="MK517" s="104"/>
      <c r="ML517" s="104"/>
      <c r="MM517" s="104"/>
      <c r="MN517" s="104"/>
      <c r="MO517" s="104"/>
      <c r="MP517" s="104"/>
      <c r="MQ517" s="104"/>
      <c r="MR517" s="104"/>
      <c r="MS517" s="104"/>
      <c r="MT517" s="104"/>
      <c r="MU517" s="104"/>
      <c r="MV517" s="104"/>
      <c r="MW517" s="104"/>
      <c r="MX517" s="104"/>
      <c r="MY517" s="104"/>
      <c r="MZ517" s="104"/>
      <c r="NA517" s="104"/>
      <c r="NB517" s="104"/>
      <c r="NC517" s="104"/>
      <c r="ND517" s="104"/>
      <c r="NE517" s="104"/>
      <c r="NF517" s="104"/>
      <c r="NG517" s="104"/>
      <c r="NH517" s="104"/>
      <c r="NI517" s="104"/>
      <c r="NJ517" s="104"/>
      <c r="NK517" s="104"/>
      <c r="NL517" s="104"/>
      <c r="NM517" s="104"/>
      <c r="NN517" s="104"/>
      <c r="NO517" s="104"/>
      <c r="NP517" s="104"/>
      <c r="NQ517" s="104"/>
      <c r="NR517" s="104"/>
      <c r="NS517" s="104"/>
      <c r="NT517" s="104"/>
      <c r="NU517" s="104"/>
    </row>
    <row r="518" spans="1:385" s="172" customFormat="1" ht="21.75" customHeight="1">
      <c r="A518" s="321"/>
      <c r="B518" s="173">
        <v>43</v>
      </c>
      <c r="C518" s="188" t="s">
        <v>989</v>
      </c>
      <c r="D518" s="189" t="s">
        <v>800</v>
      </c>
      <c r="E518" s="189" t="s">
        <v>1004</v>
      </c>
      <c r="F518" s="189"/>
      <c r="G518" s="179"/>
      <c r="H518" s="173"/>
      <c r="I518" s="190"/>
      <c r="J518" s="190"/>
      <c r="K518" s="189" t="s">
        <v>57</v>
      </c>
      <c r="L518" s="189">
        <v>1</v>
      </c>
      <c r="M518" s="175"/>
      <c r="N518" s="175">
        <f t="shared" ref="N518:N533" si="88">L518*M518</f>
        <v>0</v>
      </c>
      <c r="O518" s="175">
        <f t="shared" si="85"/>
        <v>0</v>
      </c>
      <c r="P518" s="175">
        <f t="shared" si="78"/>
        <v>0</v>
      </c>
      <c r="Q518" s="175"/>
      <c r="R518" s="175"/>
      <c r="S518" s="121"/>
      <c r="T518" s="104"/>
      <c r="U518" s="104"/>
      <c r="V518" s="104"/>
      <c r="W518" s="104"/>
      <c r="X518" s="104"/>
      <c r="Y518" s="104"/>
      <c r="Z518" s="104"/>
      <c r="AA518" s="104"/>
      <c r="AB518" s="104"/>
      <c r="AC518" s="104"/>
      <c r="AD518" s="104"/>
      <c r="AE518" s="104"/>
      <c r="AF518" s="104"/>
      <c r="AG518" s="104"/>
      <c r="AH518" s="104"/>
      <c r="AI518" s="104"/>
      <c r="AJ518" s="104"/>
      <c r="AK518" s="104"/>
      <c r="AL518" s="104"/>
      <c r="AM518" s="104"/>
      <c r="AN518" s="104"/>
      <c r="AO518" s="104"/>
      <c r="AP518" s="104"/>
      <c r="AQ518" s="104"/>
      <c r="AR518" s="104"/>
      <c r="AS518" s="104"/>
      <c r="AT518" s="104"/>
      <c r="AU518" s="104"/>
      <c r="AV518" s="104"/>
      <c r="AW518" s="104"/>
      <c r="AX518" s="104"/>
      <c r="AY518" s="104"/>
      <c r="AZ518" s="104"/>
      <c r="BA518" s="104"/>
      <c r="BB518" s="104"/>
      <c r="BC518" s="104"/>
      <c r="BD518" s="104"/>
      <c r="BE518" s="104"/>
      <c r="BF518" s="104"/>
      <c r="BG518" s="104"/>
      <c r="BH518" s="104"/>
      <c r="BI518" s="104"/>
      <c r="BJ518" s="104"/>
      <c r="BK518" s="104"/>
      <c r="BL518" s="104"/>
      <c r="BM518" s="104"/>
      <c r="BN518" s="104"/>
      <c r="BO518" s="104"/>
      <c r="BP518" s="104"/>
      <c r="BQ518" s="104"/>
      <c r="BR518" s="104"/>
      <c r="BS518" s="104"/>
      <c r="BT518" s="104"/>
      <c r="BU518" s="104"/>
      <c r="BV518" s="104"/>
      <c r="BW518" s="104"/>
      <c r="BX518" s="104"/>
      <c r="BY518" s="104"/>
      <c r="BZ518" s="104"/>
      <c r="CA518" s="104"/>
      <c r="CB518" s="104"/>
      <c r="CC518" s="104"/>
      <c r="CD518" s="104"/>
      <c r="CE518" s="104"/>
      <c r="CF518" s="104"/>
      <c r="CG518" s="104"/>
      <c r="CH518" s="104"/>
      <c r="CI518" s="104"/>
      <c r="CJ518" s="104"/>
      <c r="CK518" s="104"/>
      <c r="CL518" s="104"/>
      <c r="CM518" s="104"/>
      <c r="CN518" s="104"/>
      <c r="CO518" s="104"/>
      <c r="CP518" s="104"/>
      <c r="CQ518" s="104"/>
      <c r="CR518" s="104"/>
      <c r="CS518" s="104"/>
      <c r="CT518" s="104"/>
      <c r="CU518" s="104"/>
      <c r="CV518" s="104"/>
      <c r="CW518" s="104"/>
      <c r="CX518" s="104"/>
      <c r="CY518" s="104"/>
      <c r="CZ518" s="104"/>
      <c r="DA518" s="104"/>
      <c r="DB518" s="104"/>
      <c r="DC518" s="104"/>
      <c r="DD518" s="104"/>
      <c r="DE518" s="104"/>
      <c r="DF518" s="104"/>
      <c r="DG518" s="104"/>
      <c r="DH518" s="104"/>
      <c r="DI518" s="104"/>
      <c r="DJ518" s="104"/>
      <c r="DK518" s="104"/>
      <c r="DL518" s="104"/>
      <c r="DM518" s="104"/>
      <c r="DN518" s="104"/>
      <c r="DO518" s="104"/>
      <c r="DP518" s="104"/>
      <c r="DQ518" s="104"/>
      <c r="DR518" s="104"/>
      <c r="DS518" s="104"/>
      <c r="DT518" s="104"/>
      <c r="DU518" s="104"/>
      <c r="DV518" s="104"/>
      <c r="DW518" s="104"/>
      <c r="DX518" s="104"/>
      <c r="DY518" s="104"/>
      <c r="DZ518" s="104"/>
      <c r="EA518" s="104"/>
      <c r="EB518" s="104"/>
      <c r="EC518" s="104"/>
      <c r="ED518" s="104"/>
      <c r="EE518" s="104"/>
      <c r="EF518" s="104"/>
      <c r="EG518" s="104"/>
      <c r="EH518" s="104"/>
      <c r="EI518" s="104"/>
      <c r="EJ518" s="104"/>
      <c r="EK518" s="104"/>
      <c r="EL518" s="104"/>
      <c r="EM518" s="104"/>
      <c r="EN518" s="104"/>
      <c r="EO518" s="104"/>
      <c r="EP518" s="104"/>
      <c r="EQ518" s="104"/>
      <c r="ER518" s="104"/>
      <c r="ES518" s="104"/>
      <c r="ET518" s="104"/>
      <c r="EU518" s="104"/>
      <c r="EV518" s="104"/>
      <c r="EW518" s="104"/>
      <c r="EX518" s="104"/>
      <c r="EY518" s="104"/>
      <c r="EZ518" s="104"/>
      <c r="FA518" s="104"/>
      <c r="FB518" s="104"/>
      <c r="FC518" s="104"/>
      <c r="FD518" s="104"/>
      <c r="FE518" s="104"/>
      <c r="FF518" s="104"/>
      <c r="FG518" s="104"/>
      <c r="FH518" s="104"/>
      <c r="FI518" s="104"/>
      <c r="FJ518" s="104"/>
      <c r="FK518" s="104"/>
      <c r="FL518" s="104"/>
      <c r="FM518" s="104"/>
      <c r="FN518" s="104"/>
      <c r="FO518" s="104"/>
      <c r="FP518" s="104"/>
      <c r="FQ518" s="104"/>
      <c r="FR518" s="104"/>
      <c r="FS518" s="104"/>
      <c r="FT518" s="104"/>
      <c r="FU518" s="104"/>
      <c r="FV518" s="104"/>
      <c r="FW518" s="104"/>
      <c r="FX518" s="104"/>
      <c r="FY518" s="104"/>
      <c r="FZ518" s="104"/>
      <c r="GA518" s="104"/>
      <c r="GB518" s="104"/>
      <c r="GC518" s="104"/>
      <c r="GD518" s="104"/>
      <c r="GE518" s="104"/>
      <c r="GF518" s="104"/>
      <c r="GG518" s="104"/>
      <c r="GH518" s="104"/>
      <c r="GI518" s="104"/>
      <c r="GJ518" s="104"/>
      <c r="GK518" s="104"/>
      <c r="GL518" s="104"/>
      <c r="GM518" s="104"/>
      <c r="GN518" s="104"/>
      <c r="GO518" s="104"/>
      <c r="GP518" s="104"/>
      <c r="GQ518" s="104"/>
      <c r="GR518" s="104"/>
      <c r="GS518" s="104"/>
      <c r="GT518" s="104"/>
      <c r="GU518" s="104"/>
      <c r="GV518" s="104"/>
      <c r="GW518" s="104"/>
      <c r="GX518" s="104"/>
      <c r="GY518" s="104"/>
      <c r="GZ518" s="104"/>
      <c r="HA518" s="104"/>
      <c r="HB518" s="104"/>
      <c r="HC518" s="104"/>
      <c r="HD518" s="104"/>
      <c r="HE518" s="104"/>
      <c r="HF518" s="104"/>
      <c r="HG518" s="104"/>
      <c r="HH518" s="104"/>
      <c r="HI518" s="104"/>
      <c r="HJ518" s="104"/>
      <c r="HK518" s="104"/>
      <c r="HL518" s="104"/>
      <c r="HM518" s="104"/>
      <c r="HN518" s="104"/>
      <c r="HO518" s="104"/>
      <c r="HP518" s="104"/>
      <c r="HQ518" s="104"/>
      <c r="HR518" s="104"/>
      <c r="HS518" s="104"/>
      <c r="HT518" s="104"/>
      <c r="HU518" s="104"/>
      <c r="HV518" s="104"/>
      <c r="HW518" s="104"/>
      <c r="HX518" s="104"/>
      <c r="HY518" s="104"/>
      <c r="HZ518" s="104"/>
      <c r="IA518" s="104"/>
      <c r="IB518" s="104"/>
      <c r="IC518" s="104"/>
      <c r="ID518" s="104"/>
      <c r="IE518" s="104"/>
      <c r="IF518" s="104"/>
      <c r="IG518" s="104"/>
      <c r="IH518" s="104"/>
      <c r="II518" s="104"/>
      <c r="IJ518" s="104"/>
      <c r="IK518" s="104"/>
      <c r="IL518" s="104"/>
      <c r="IM518" s="104"/>
      <c r="IN518" s="104"/>
      <c r="IO518" s="104"/>
      <c r="IP518" s="104"/>
      <c r="IQ518" s="104"/>
      <c r="IR518" s="104"/>
      <c r="IS518" s="104"/>
      <c r="IT518" s="104"/>
      <c r="IU518" s="104"/>
      <c r="IV518" s="104"/>
      <c r="IW518" s="104"/>
      <c r="IX518" s="104"/>
      <c r="IY518" s="104"/>
      <c r="IZ518" s="104"/>
      <c r="JA518" s="104"/>
      <c r="JB518" s="104"/>
      <c r="JC518" s="104"/>
      <c r="JD518" s="104"/>
      <c r="JE518" s="104"/>
      <c r="JF518" s="104"/>
      <c r="JG518" s="104"/>
      <c r="JH518" s="104"/>
      <c r="JI518" s="104"/>
      <c r="JJ518" s="104"/>
      <c r="JK518" s="104"/>
      <c r="JL518" s="104"/>
      <c r="JM518" s="104"/>
      <c r="JN518" s="104"/>
      <c r="JO518" s="104"/>
      <c r="JP518" s="104"/>
      <c r="JQ518" s="104"/>
      <c r="JR518" s="104"/>
      <c r="JS518" s="104"/>
      <c r="JT518" s="104"/>
      <c r="JU518" s="104"/>
      <c r="JV518" s="104"/>
      <c r="JW518" s="104"/>
      <c r="JX518" s="104"/>
      <c r="JY518" s="104"/>
      <c r="JZ518" s="104"/>
      <c r="KA518" s="104"/>
      <c r="KB518" s="104"/>
      <c r="KC518" s="104"/>
      <c r="KD518" s="104"/>
      <c r="KE518" s="104"/>
      <c r="KF518" s="104"/>
      <c r="KG518" s="104"/>
      <c r="KH518" s="104"/>
      <c r="KI518" s="104"/>
      <c r="KJ518" s="104"/>
      <c r="KK518" s="104"/>
      <c r="KL518" s="104"/>
      <c r="KM518" s="104"/>
      <c r="KN518" s="104"/>
      <c r="KO518" s="104"/>
      <c r="KP518" s="104"/>
      <c r="KQ518" s="104"/>
      <c r="KR518" s="104"/>
      <c r="KS518" s="104"/>
      <c r="KT518" s="104"/>
      <c r="KU518" s="104"/>
      <c r="KV518" s="104"/>
      <c r="KW518" s="104"/>
      <c r="KX518" s="104"/>
      <c r="KY518" s="104"/>
      <c r="KZ518" s="104"/>
      <c r="LA518" s="104"/>
      <c r="LB518" s="104"/>
      <c r="LC518" s="104"/>
      <c r="LD518" s="104"/>
      <c r="LE518" s="104"/>
      <c r="LF518" s="104"/>
      <c r="LG518" s="104"/>
      <c r="LH518" s="104"/>
      <c r="LI518" s="104"/>
      <c r="LJ518" s="104"/>
      <c r="LK518" s="104"/>
      <c r="LL518" s="104"/>
      <c r="LM518" s="104"/>
      <c r="LN518" s="104"/>
      <c r="LO518" s="104"/>
      <c r="LP518" s="104"/>
      <c r="LQ518" s="104"/>
      <c r="LR518" s="104"/>
      <c r="LS518" s="104"/>
      <c r="LT518" s="104"/>
      <c r="LU518" s="104"/>
      <c r="LV518" s="104"/>
      <c r="LW518" s="104"/>
      <c r="LX518" s="104"/>
      <c r="LY518" s="104"/>
      <c r="LZ518" s="104"/>
      <c r="MA518" s="104"/>
      <c r="MB518" s="104"/>
      <c r="MC518" s="104"/>
      <c r="MD518" s="104"/>
      <c r="ME518" s="104"/>
      <c r="MF518" s="104"/>
      <c r="MG518" s="104"/>
      <c r="MH518" s="104"/>
      <c r="MI518" s="104"/>
      <c r="MJ518" s="104"/>
      <c r="MK518" s="104"/>
      <c r="ML518" s="104"/>
      <c r="MM518" s="104"/>
      <c r="MN518" s="104"/>
      <c r="MO518" s="104"/>
      <c r="MP518" s="104"/>
      <c r="MQ518" s="104"/>
      <c r="MR518" s="104"/>
      <c r="MS518" s="104"/>
      <c r="MT518" s="104"/>
      <c r="MU518" s="104"/>
      <c r="MV518" s="104"/>
      <c r="MW518" s="104"/>
      <c r="MX518" s="104"/>
      <c r="MY518" s="104"/>
      <c r="MZ518" s="104"/>
      <c r="NA518" s="104"/>
      <c r="NB518" s="104"/>
      <c r="NC518" s="104"/>
      <c r="ND518" s="104"/>
      <c r="NE518" s="104"/>
      <c r="NF518" s="104"/>
      <c r="NG518" s="104"/>
      <c r="NH518" s="104"/>
      <c r="NI518" s="104"/>
      <c r="NJ518" s="104"/>
      <c r="NK518" s="104"/>
      <c r="NL518" s="104"/>
      <c r="NM518" s="104"/>
      <c r="NN518" s="104"/>
      <c r="NO518" s="104"/>
      <c r="NP518" s="104"/>
      <c r="NQ518" s="104"/>
      <c r="NR518" s="104"/>
      <c r="NS518" s="104"/>
      <c r="NT518" s="104"/>
      <c r="NU518" s="104"/>
    </row>
    <row r="519" spans="1:385" s="172" customFormat="1" ht="21.75" customHeight="1">
      <c r="A519" s="321"/>
      <c r="B519" s="177">
        <v>44</v>
      </c>
      <c r="C519" s="188" t="s">
        <v>990</v>
      </c>
      <c r="D519" s="189" t="s">
        <v>800</v>
      </c>
      <c r="E519" s="189" t="s">
        <v>1004</v>
      </c>
      <c r="F519" s="189"/>
      <c r="G519" s="179"/>
      <c r="H519" s="173"/>
      <c r="I519" s="190"/>
      <c r="J519" s="190"/>
      <c r="K519" s="189" t="s">
        <v>57</v>
      </c>
      <c r="L519" s="189">
        <v>3</v>
      </c>
      <c r="M519" s="175"/>
      <c r="N519" s="175">
        <f t="shared" si="88"/>
        <v>0</v>
      </c>
      <c r="O519" s="175">
        <f t="shared" si="85"/>
        <v>0</v>
      </c>
      <c r="P519" s="175">
        <f t="shared" ref="P519:P529" si="89">N519+O519</f>
        <v>0</v>
      </c>
      <c r="Q519" s="175"/>
      <c r="R519" s="175"/>
      <c r="S519" s="121"/>
      <c r="T519" s="104"/>
      <c r="U519" s="104"/>
      <c r="V519" s="104"/>
      <c r="W519" s="104"/>
      <c r="X519" s="104"/>
      <c r="Y519" s="104"/>
      <c r="Z519" s="104"/>
      <c r="AA519" s="104"/>
      <c r="AB519" s="104"/>
      <c r="AC519" s="104"/>
      <c r="AD519" s="104"/>
      <c r="AE519" s="104"/>
      <c r="AF519" s="104"/>
      <c r="AG519" s="104"/>
      <c r="AH519" s="104"/>
      <c r="AI519" s="104"/>
      <c r="AJ519" s="104"/>
      <c r="AK519" s="104"/>
      <c r="AL519" s="104"/>
      <c r="AM519" s="104"/>
      <c r="AN519" s="104"/>
      <c r="AO519" s="104"/>
      <c r="AP519" s="104"/>
      <c r="AQ519" s="104"/>
      <c r="AR519" s="104"/>
      <c r="AS519" s="104"/>
      <c r="AT519" s="104"/>
      <c r="AU519" s="104"/>
      <c r="AV519" s="104"/>
      <c r="AW519" s="104"/>
      <c r="AX519" s="104"/>
      <c r="AY519" s="104"/>
      <c r="AZ519" s="104"/>
      <c r="BA519" s="104"/>
      <c r="BB519" s="104"/>
      <c r="BC519" s="104"/>
      <c r="BD519" s="104"/>
      <c r="BE519" s="104"/>
      <c r="BF519" s="104"/>
      <c r="BG519" s="104"/>
      <c r="BH519" s="104"/>
      <c r="BI519" s="104"/>
      <c r="BJ519" s="104"/>
      <c r="BK519" s="104"/>
      <c r="BL519" s="104"/>
      <c r="BM519" s="104"/>
      <c r="BN519" s="104"/>
      <c r="BO519" s="104"/>
      <c r="BP519" s="104"/>
      <c r="BQ519" s="104"/>
      <c r="BR519" s="104"/>
      <c r="BS519" s="104"/>
      <c r="BT519" s="104"/>
      <c r="BU519" s="104"/>
      <c r="BV519" s="104"/>
      <c r="BW519" s="104"/>
      <c r="BX519" s="104"/>
      <c r="BY519" s="104"/>
      <c r="BZ519" s="104"/>
      <c r="CA519" s="104"/>
      <c r="CB519" s="104"/>
      <c r="CC519" s="104"/>
      <c r="CD519" s="104"/>
      <c r="CE519" s="104"/>
      <c r="CF519" s="104"/>
      <c r="CG519" s="104"/>
      <c r="CH519" s="104"/>
      <c r="CI519" s="104"/>
      <c r="CJ519" s="104"/>
      <c r="CK519" s="104"/>
      <c r="CL519" s="104"/>
      <c r="CM519" s="104"/>
      <c r="CN519" s="104"/>
      <c r="CO519" s="104"/>
      <c r="CP519" s="104"/>
      <c r="CQ519" s="104"/>
      <c r="CR519" s="104"/>
      <c r="CS519" s="104"/>
      <c r="CT519" s="104"/>
      <c r="CU519" s="104"/>
      <c r="CV519" s="104"/>
      <c r="CW519" s="104"/>
      <c r="CX519" s="104"/>
      <c r="CY519" s="104"/>
      <c r="CZ519" s="104"/>
      <c r="DA519" s="104"/>
      <c r="DB519" s="104"/>
      <c r="DC519" s="104"/>
      <c r="DD519" s="104"/>
      <c r="DE519" s="104"/>
      <c r="DF519" s="104"/>
      <c r="DG519" s="104"/>
      <c r="DH519" s="104"/>
      <c r="DI519" s="104"/>
      <c r="DJ519" s="104"/>
      <c r="DK519" s="104"/>
      <c r="DL519" s="104"/>
      <c r="DM519" s="104"/>
      <c r="DN519" s="104"/>
      <c r="DO519" s="104"/>
      <c r="DP519" s="104"/>
      <c r="DQ519" s="104"/>
      <c r="DR519" s="104"/>
      <c r="DS519" s="104"/>
      <c r="DT519" s="104"/>
      <c r="DU519" s="104"/>
      <c r="DV519" s="104"/>
      <c r="DW519" s="104"/>
      <c r="DX519" s="104"/>
      <c r="DY519" s="104"/>
      <c r="DZ519" s="104"/>
      <c r="EA519" s="104"/>
      <c r="EB519" s="104"/>
      <c r="EC519" s="104"/>
      <c r="ED519" s="104"/>
      <c r="EE519" s="104"/>
      <c r="EF519" s="104"/>
      <c r="EG519" s="104"/>
      <c r="EH519" s="104"/>
      <c r="EI519" s="104"/>
      <c r="EJ519" s="104"/>
      <c r="EK519" s="104"/>
      <c r="EL519" s="104"/>
      <c r="EM519" s="104"/>
      <c r="EN519" s="104"/>
      <c r="EO519" s="104"/>
      <c r="EP519" s="104"/>
      <c r="EQ519" s="104"/>
      <c r="ER519" s="104"/>
      <c r="ES519" s="104"/>
      <c r="ET519" s="104"/>
      <c r="EU519" s="104"/>
      <c r="EV519" s="104"/>
      <c r="EW519" s="104"/>
      <c r="EX519" s="104"/>
      <c r="EY519" s="104"/>
      <c r="EZ519" s="104"/>
      <c r="FA519" s="104"/>
      <c r="FB519" s="104"/>
      <c r="FC519" s="104"/>
      <c r="FD519" s="104"/>
      <c r="FE519" s="104"/>
      <c r="FF519" s="104"/>
      <c r="FG519" s="104"/>
      <c r="FH519" s="104"/>
      <c r="FI519" s="104"/>
      <c r="FJ519" s="104"/>
      <c r="FK519" s="104"/>
      <c r="FL519" s="104"/>
      <c r="FM519" s="104"/>
      <c r="FN519" s="104"/>
      <c r="FO519" s="104"/>
      <c r="FP519" s="104"/>
      <c r="FQ519" s="104"/>
      <c r="FR519" s="104"/>
      <c r="FS519" s="104"/>
      <c r="FT519" s="104"/>
      <c r="FU519" s="104"/>
      <c r="FV519" s="104"/>
      <c r="FW519" s="104"/>
      <c r="FX519" s="104"/>
      <c r="FY519" s="104"/>
      <c r="FZ519" s="104"/>
      <c r="GA519" s="104"/>
      <c r="GB519" s="104"/>
      <c r="GC519" s="104"/>
      <c r="GD519" s="104"/>
      <c r="GE519" s="104"/>
      <c r="GF519" s="104"/>
      <c r="GG519" s="104"/>
      <c r="GH519" s="104"/>
      <c r="GI519" s="104"/>
      <c r="GJ519" s="104"/>
      <c r="GK519" s="104"/>
      <c r="GL519" s="104"/>
      <c r="GM519" s="104"/>
      <c r="GN519" s="104"/>
      <c r="GO519" s="104"/>
      <c r="GP519" s="104"/>
      <c r="GQ519" s="104"/>
      <c r="GR519" s="104"/>
      <c r="GS519" s="104"/>
      <c r="GT519" s="104"/>
      <c r="GU519" s="104"/>
      <c r="GV519" s="104"/>
      <c r="GW519" s="104"/>
      <c r="GX519" s="104"/>
      <c r="GY519" s="104"/>
      <c r="GZ519" s="104"/>
      <c r="HA519" s="104"/>
      <c r="HB519" s="104"/>
      <c r="HC519" s="104"/>
      <c r="HD519" s="104"/>
      <c r="HE519" s="104"/>
      <c r="HF519" s="104"/>
      <c r="HG519" s="104"/>
      <c r="HH519" s="104"/>
      <c r="HI519" s="104"/>
      <c r="HJ519" s="104"/>
      <c r="HK519" s="104"/>
      <c r="HL519" s="104"/>
      <c r="HM519" s="104"/>
      <c r="HN519" s="104"/>
      <c r="HO519" s="104"/>
      <c r="HP519" s="104"/>
      <c r="HQ519" s="104"/>
      <c r="HR519" s="104"/>
      <c r="HS519" s="104"/>
      <c r="HT519" s="104"/>
      <c r="HU519" s="104"/>
      <c r="HV519" s="104"/>
      <c r="HW519" s="104"/>
      <c r="HX519" s="104"/>
      <c r="HY519" s="104"/>
      <c r="HZ519" s="104"/>
      <c r="IA519" s="104"/>
      <c r="IB519" s="104"/>
      <c r="IC519" s="104"/>
      <c r="ID519" s="104"/>
      <c r="IE519" s="104"/>
      <c r="IF519" s="104"/>
      <c r="IG519" s="104"/>
      <c r="IH519" s="104"/>
      <c r="II519" s="104"/>
      <c r="IJ519" s="104"/>
      <c r="IK519" s="104"/>
      <c r="IL519" s="104"/>
      <c r="IM519" s="104"/>
      <c r="IN519" s="104"/>
      <c r="IO519" s="104"/>
      <c r="IP519" s="104"/>
      <c r="IQ519" s="104"/>
      <c r="IR519" s="104"/>
      <c r="IS519" s="104"/>
      <c r="IT519" s="104"/>
      <c r="IU519" s="104"/>
      <c r="IV519" s="104"/>
      <c r="IW519" s="104"/>
      <c r="IX519" s="104"/>
      <c r="IY519" s="104"/>
      <c r="IZ519" s="104"/>
      <c r="JA519" s="104"/>
      <c r="JB519" s="104"/>
      <c r="JC519" s="104"/>
      <c r="JD519" s="104"/>
      <c r="JE519" s="104"/>
      <c r="JF519" s="104"/>
      <c r="JG519" s="104"/>
      <c r="JH519" s="104"/>
      <c r="JI519" s="104"/>
      <c r="JJ519" s="104"/>
      <c r="JK519" s="104"/>
      <c r="JL519" s="104"/>
      <c r="JM519" s="104"/>
      <c r="JN519" s="104"/>
      <c r="JO519" s="104"/>
      <c r="JP519" s="104"/>
      <c r="JQ519" s="104"/>
      <c r="JR519" s="104"/>
      <c r="JS519" s="104"/>
      <c r="JT519" s="104"/>
      <c r="JU519" s="104"/>
      <c r="JV519" s="104"/>
      <c r="JW519" s="104"/>
      <c r="JX519" s="104"/>
      <c r="JY519" s="104"/>
      <c r="JZ519" s="104"/>
      <c r="KA519" s="104"/>
      <c r="KB519" s="104"/>
      <c r="KC519" s="104"/>
      <c r="KD519" s="104"/>
      <c r="KE519" s="104"/>
      <c r="KF519" s="104"/>
      <c r="KG519" s="104"/>
      <c r="KH519" s="104"/>
      <c r="KI519" s="104"/>
      <c r="KJ519" s="104"/>
      <c r="KK519" s="104"/>
      <c r="KL519" s="104"/>
      <c r="KM519" s="104"/>
      <c r="KN519" s="104"/>
      <c r="KO519" s="104"/>
      <c r="KP519" s="104"/>
      <c r="KQ519" s="104"/>
      <c r="KR519" s="104"/>
      <c r="KS519" s="104"/>
      <c r="KT519" s="104"/>
      <c r="KU519" s="104"/>
      <c r="KV519" s="104"/>
      <c r="KW519" s="104"/>
      <c r="KX519" s="104"/>
      <c r="KY519" s="104"/>
      <c r="KZ519" s="104"/>
      <c r="LA519" s="104"/>
      <c r="LB519" s="104"/>
      <c r="LC519" s="104"/>
      <c r="LD519" s="104"/>
      <c r="LE519" s="104"/>
      <c r="LF519" s="104"/>
      <c r="LG519" s="104"/>
      <c r="LH519" s="104"/>
      <c r="LI519" s="104"/>
      <c r="LJ519" s="104"/>
      <c r="LK519" s="104"/>
      <c r="LL519" s="104"/>
      <c r="LM519" s="104"/>
      <c r="LN519" s="104"/>
      <c r="LO519" s="104"/>
      <c r="LP519" s="104"/>
      <c r="LQ519" s="104"/>
      <c r="LR519" s="104"/>
      <c r="LS519" s="104"/>
      <c r="LT519" s="104"/>
      <c r="LU519" s="104"/>
      <c r="LV519" s="104"/>
      <c r="LW519" s="104"/>
      <c r="LX519" s="104"/>
      <c r="LY519" s="104"/>
      <c r="LZ519" s="104"/>
      <c r="MA519" s="104"/>
      <c r="MB519" s="104"/>
      <c r="MC519" s="104"/>
      <c r="MD519" s="104"/>
      <c r="ME519" s="104"/>
      <c r="MF519" s="104"/>
      <c r="MG519" s="104"/>
      <c r="MH519" s="104"/>
      <c r="MI519" s="104"/>
      <c r="MJ519" s="104"/>
      <c r="MK519" s="104"/>
      <c r="ML519" s="104"/>
      <c r="MM519" s="104"/>
      <c r="MN519" s="104"/>
      <c r="MO519" s="104"/>
      <c r="MP519" s="104"/>
      <c r="MQ519" s="104"/>
      <c r="MR519" s="104"/>
      <c r="MS519" s="104"/>
      <c r="MT519" s="104"/>
      <c r="MU519" s="104"/>
      <c r="MV519" s="104"/>
      <c r="MW519" s="104"/>
      <c r="MX519" s="104"/>
      <c r="MY519" s="104"/>
      <c r="MZ519" s="104"/>
      <c r="NA519" s="104"/>
      <c r="NB519" s="104"/>
      <c r="NC519" s="104"/>
      <c r="ND519" s="104"/>
      <c r="NE519" s="104"/>
      <c r="NF519" s="104"/>
      <c r="NG519" s="104"/>
      <c r="NH519" s="104"/>
      <c r="NI519" s="104"/>
      <c r="NJ519" s="104"/>
      <c r="NK519" s="104"/>
      <c r="NL519" s="104"/>
      <c r="NM519" s="104"/>
      <c r="NN519" s="104"/>
      <c r="NO519" s="104"/>
      <c r="NP519" s="104"/>
      <c r="NQ519" s="104"/>
      <c r="NR519" s="104"/>
      <c r="NS519" s="104"/>
      <c r="NT519" s="104"/>
      <c r="NU519" s="104"/>
    </row>
    <row r="520" spans="1:385" s="172" customFormat="1" ht="21.75" customHeight="1">
      <c r="A520" s="321"/>
      <c r="B520" s="173">
        <v>45</v>
      </c>
      <c r="C520" s="188" t="s">
        <v>991</v>
      </c>
      <c r="D520" s="189" t="s">
        <v>800</v>
      </c>
      <c r="E520" s="189" t="s">
        <v>1004</v>
      </c>
      <c r="F520" s="189"/>
      <c r="G520" s="179"/>
      <c r="H520" s="173"/>
      <c r="I520" s="190"/>
      <c r="J520" s="190"/>
      <c r="K520" s="189" t="s">
        <v>57</v>
      </c>
      <c r="L520" s="189">
        <v>3</v>
      </c>
      <c r="M520" s="175"/>
      <c r="N520" s="175">
        <f t="shared" si="88"/>
        <v>0</v>
      </c>
      <c r="O520" s="175">
        <f t="shared" si="85"/>
        <v>0</v>
      </c>
      <c r="P520" s="175">
        <f t="shared" si="89"/>
        <v>0</v>
      </c>
      <c r="Q520" s="175"/>
      <c r="R520" s="175"/>
      <c r="S520" s="121"/>
      <c r="T520" s="104"/>
      <c r="U520" s="104"/>
      <c r="V520" s="104"/>
      <c r="W520" s="104"/>
      <c r="X520" s="104"/>
      <c r="Y520" s="104"/>
      <c r="Z520" s="104"/>
      <c r="AA520" s="104"/>
      <c r="AB520" s="104"/>
      <c r="AC520" s="104"/>
      <c r="AD520" s="104"/>
      <c r="AE520" s="104"/>
      <c r="AF520" s="104"/>
      <c r="AG520" s="104"/>
      <c r="AH520" s="104"/>
      <c r="AI520" s="104"/>
      <c r="AJ520" s="104"/>
      <c r="AK520" s="104"/>
      <c r="AL520" s="104"/>
      <c r="AM520" s="104"/>
      <c r="AN520" s="104"/>
      <c r="AO520" s="104"/>
      <c r="AP520" s="104"/>
      <c r="AQ520" s="104"/>
      <c r="AR520" s="104"/>
      <c r="AS520" s="104"/>
      <c r="AT520" s="104"/>
      <c r="AU520" s="104"/>
      <c r="AV520" s="104"/>
      <c r="AW520" s="104"/>
      <c r="AX520" s="104"/>
      <c r="AY520" s="104"/>
      <c r="AZ520" s="104"/>
      <c r="BA520" s="104"/>
      <c r="BB520" s="104"/>
      <c r="BC520" s="104"/>
      <c r="BD520" s="104"/>
      <c r="BE520" s="104"/>
      <c r="BF520" s="104"/>
      <c r="BG520" s="104"/>
      <c r="BH520" s="104"/>
      <c r="BI520" s="104"/>
      <c r="BJ520" s="104"/>
      <c r="BK520" s="104"/>
      <c r="BL520" s="104"/>
      <c r="BM520" s="104"/>
      <c r="BN520" s="104"/>
      <c r="BO520" s="104"/>
      <c r="BP520" s="104"/>
      <c r="BQ520" s="104"/>
      <c r="BR520" s="104"/>
      <c r="BS520" s="104"/>
      <c r="BT520" s="104"/>
      <c r="BU520" s="104"/>
      <c r="BV520" s="104"/>
      <c r="BW520" s="104"/>
      <c r="BX520" s="104"/>
      <c r="BY520" s="104"/>
      <c r="BZ520" s="104"/>
      <c r="CA520" s="104"/>
      <c r="CB520" s="104"/>
      <c r="CC520" s="104"/>
      <c r="CD520" s="104"/>
      <c r="CE520" s="104"/>
      <c r="CF520" s="104"/>
      <c r="CG520" s="104"/>
      <c r="CH520" s="104"/>
      <c r="CI520" s="104"/>
      <c r="CJ520" s="104"/>
      <c r="CK520" s="104"/>
      <c r="CL520" s="104"/>
      <c r="CM520" s="104"/>
      <c r="CN520" s="104"/>
      <c r="CO520" s="104"/>
      <c r="CP520" s="104"/>
      <c r="CQ520" s="104"/>
      <c r="CR520" s="104"/>
      <c r="CS520" s="104"/>
      <c r="CT520" s="104"/>
      <c r="CU520" s="104"/>
      <c r="CV520" s="104"/>
      <c r="CW520" s="104"/>
      <c r="CX520" s="104"/>
      <c r="CY520" s="104"/>
      <c r="CZ520" s="104"/>
      <c r="DA520" s="104"/>
      <c r="DB520" s="104"/>
      <c r="DC520" s="104"/>
      <c r="DD520" s="104"/>
      <c r="DE520" s="104"/>
      <c r="DF520" s="104"/>
      <c r="DG520" s="104"/>
      <c r="DH520" s="104"/>
      <c r="DI520" s="104"/>
      <c r="DJ520" s="104"/>
      <c r="DK520" s="104"/>
      <c r="DL520" s="104"/>
      <c r="DM520" s="104"/>
      <c r="DN520" s="104"/>
      <c r="DO520" s="104"/>
      <c r="DP520" s="104"/>
      <c r="DQ520" s="104"/>
      <c r="DR520" s="104"/>
      <c r="DS520" s="104"/>
      <c r="DT520" s="104"/>
      <c r="DU520" s="104"/>
      <c r="DV520" s="104"/>
      <c r="DW520" s="104"/>
      <c r="DX520" s="104"/>
      <c r="DY520" s="104"/>
      <c r="DZ520" s="104"/>
      <c r="EA520" s="104"/>
      <c r="EB520" s="104"/>
      <c r="EC520" s="104"/>
      <c r="ED520" s="104"/>
      <c r="EE520" s="104"/>
      <c r="EF520" s="104"/>
      <c r="EG520" s="104"/>
      <c r="EH520" s="104"/>
      <c r="EI520" s="104"/>
      <c r="EJ520" s="104"/>
      <c r="EK520" s="104"/>
      <c r="EL520" s="104"/>
      <c r="EM520" s="104"/>
      <c r="EN520" s="104"/>
      <c r="EO520" s="104"/>
      <c r="EP520" s="104"/>
      <c r="EQ520" s="104"/>
      <c r="ER520" s="104"/>
      <c r="ES520" s="104"/>
      <c r="ET520" s="104"/>
      <c r="EU520" s="104"/>
      <c r="EV520" s="104"/>
      <c r="EW520" s="104"/>
      <c r="EX520" s="104"/>
      <c r="EY520" s="104"/>
      <c r="EZ520" s="104"/>
      <c r="FA520" s="104"/>
      <c r="FB520" s="104"/>
      <c r="FC520" s="104"/>
      <c r="FD520" s="104"/>
      <c r="FE520" s="104"/>
      <c r="FF520" s="104"/>
      <c r="FG520" s="104"/>
      <c r="FH520" s="104"/>
      <c r="FI520" s="104"/>
      <c r="FJ520" s="104"/>
      <c r="FK520" s="104"/>
      <c r="FL520" s="104"/>
      <c r="FM520" s="104"/>
      <c r="FN520" s="104"/>
      <c r="FO520" s="104"/>
      <c r="FP520" s="104"/>
      <c r="FQ520" s="104"/>
      <c r="FR520" s="104"/>
      <c r="FS520" s="104"/>
      <c r="FT520" s="104"/>
      <c r="FU520" s="104"/>
      <c r="FV520" s="104"/>
      <c r="FW520" s="104"/>
      <c r="FX520" s="104"/>
      <c r="FY520" s="104"/>
      <c r="FZ520" s="104"/>
      <c r="GA520" s="104"/>
      <c r="GB520" s="104"/>
      <c r="GC520" s="104"/>
      <c r="GD520" s="104"/>
      <c r="GE520" s="104"/>
      <c r="GF520" s="104"/>
      <c r="GG520" s="104"/>
      <c r="GH520" s="104"/>
      <c r="GI520" s="104"/>
      <c r="GJ520" s="104"/>
      <c r="GK520" s="104"/>
      <c r="GL520" s="104"/>
      <c r="GM520" s="104"/>
      <c r="GN520" s="104"/>
      <c r="GO520" s="104"/>
      <c r="GP520" s="104"/>
      <c r="GQ520" s="104"/>
      <c r="GR520" s="104"/>
      <c r="GS520" s="104"/>
      <c r="GT520" s="104"/>
      <c r="GU520" s="104"/>
      <c r="GV520" s="104"/>
      <c r="GW520" s="104"/>
      <c r="GX520" s="104"/>
      <c r="GY520" s="104"/>
      <c r="GZ520" s="104"/>
      <c r="HA520" s="104"/>
      <c r="HB520" s="104"/>
      <c r="HC520" s="104"/>
      <c r="HD520" s="104"/>
      <c r="HE520" s="104"/>
      <c r="HF520" s="104"/>
      <c r="HG520" s="104"/>
      <c r="HH520" s="104"/>
      <c r="HI520" s="104"/>
      <c r="HJ520" s="104"/>
      <c r="HK520" s="104"/>
      <c r="HL520" s="104"/>
      <c r="HM520" s="104"/>
      <c r="HN520" s="104"/>
      <c r="HO520" s="104"/>
      <c r="HP520" s="104"/>
      <c r="HQ520" s="104"/>
      <c r="HR520" s="104"/>
      <c r="HS520" s="104"/>
      <c r="HT520" s="104"/>
      <c r="HU520" s="104"/>
      <c r="HV520" s="104"/>
      <c r="HW520" s="104"/>
      <c r="HX520" s="104"/>
      <c r="HY520" s="104"/>
      <c r="HZ520" s="104"/>
      <c r="IA520" s="104"/>
      <c r="IB520" s="104"/>
      <c r="IC520" s="104"/>
      <c r="ID520" s="104"/>
      <c r="IE520" s="104"/>
      <c r="IF520" s="104"/>
      <c r="IG520" s="104"/>
      <c r="IH520" s="104"/>
      <c r="II520" s="104"/>
      <c r="IJ520" s="104"/>
      <c r="IK520" s="104"/>
      <c r="IL520" s="104"/>
      <c r="IM520" s="104"/>
      <c r="IN520" s="104"/>
      <c r="IO520" s="104"/>
      <c r="IP520" s="104"/>
      <c r="IQ520" s="104"/>
      <c r="IR520" s="104"/>
      <c r="IS520" s="104"/>
      <c r="IT520" s="104"/>
      <c r="IU520" s="104"/>
      <c r="IV520" s="104"/>
      <c r="IW520" s="104"/>
      <c r="IX520" s="104"/>
      <c r="IY520" s="104"/>
      <c r="IZ520" s="104"/>
      <c r="JA520" s="104"/>
      <c r="JB520" s="104"/>
      <c r="JC520" s="104"/>
      <c r="JD520" s="104"/>
      <c r="JE520" s="104"/>
      <c r="JF520" s="104"/>
      <c r="JG520" s="104"/>
      <c r="JH520" s="104"/>
      <c r="JI520" s="104"/>
      <c r="JJ520" s="104"/>
      <c r="JK520" s="104"/>
      <c r="JL520" s="104"/>
      <c r="JM520" s="104"/>
      <c r="JN520" s="104"/>
      <c r="JO520" s="104"/>
      <c r="JP520" s="104"/>
      <c r="JQ520" s="104"/>
      <c r="JR520" s="104"/>
      <c r="JS520" s="104"/>
      <c r="JT520" s="104"/>
      <c r="JU520" s="104"/>
      <c r="JV520" s="104"/>
      <c r="JW520" s="104"/>
      <c r="JX520" s="104"/>
      <c r="JY520" s="104"/>
      <c r="JZ520" s="104"/>
      <c r="KA520" s="104"/>
      <c r="KB520" s="104"/>
      <c r="KC520" s="104"/>
      <c r="KD520" s="104"/>
      <c r="KE520" s="104"/>
      <c r="KF520" s="104"/>
      <c r="KG520" s="104"/>
      <c r="KH520" s="104"/>
      <c r="KI520" s="104"/>
      <c r="KJ520" s="104"/>
      <c r="KK520" s="104"/>
      <c r="KL520" s="104"/>
      <c r="KM520" s="104"/>
      <c r="KN520" s="104"/>
      <c r="KO520" s="104"/>
      <c r="KP520" s="104"/>
      <c r="KQ520" s="104"/>
      <c r="KR520" s="104"/>
      <c r="KS520" s="104"/>
      <c r="KT520" s="104"/>
      <c r="KU520" s="104"/>
      <c r="KV520" s="104"/>
      <c r="KW520" s="104"/>
      <c r="KX520" s="104"/>
      <c r="KY520" s="104"/>
      <c r="KZ520" s="104"/>
      <c r="LA520" s="104"/>
      <c r="LB520" s="104"/>
      <c r="LC520" s="104"/>
      <c r="LD520" s="104"/>
      <c r="LE520" s="104"/>
      <c r="LF520" s="104"/>
      <c r="LG520" s="104"/>
      <c r="LH520" s="104"/>
      <c r="LI520" s="104"/>
      <c r="LJ520" s="104"/>
      <c r="LK520" s="104"/>
      <c r="LL520" s="104"/>
      <c r="LM520" s="104"/>
      <c r="LN520" s="104"/>
      <c r="LO520" s="104"/>
      <c r="LP520" s="104"/>
      <c r="LQ520" s="104"/>
      <c r="LR520" s="104"/>
      <c r="LS520" s="104"/>
      <c r="LT520" s="104"/>
      <c r="LU520" s="104"/>
      <c r="LV520" s="104"/>
      <c r="LW520" s="104"/>
      <c r="LX520" s="104"/>
      <c r="LY520" s="104"/>
      <c r="LZ520" s="104"/>
      <c r="MA520" s="104"/>
      <c r="MB520" s="104"/>
      <c r="MC520" s="104"/>
      <c r="MD520" s="104"/>
      <c r="ME520" s="104"/>
      <c r="MF520" s="104"/>
      <c r="MG520" s="104"/>
      <c r="MH520" s="104"/>
      <c r="MI520" s="104"/>
      <c r="MJ520" s="104"/>
      <c r="MK520" s="104"/>
      <c r="ML520" s="104"/>
      <c r="MM520" s="104"/>
      <c r="MN520" s="104"/>
      <c r="MO520" s="104"/>
      <c r="MP520" s="104"/>
      <c r="MQ520" s="104"/>
      <c r="MR520" s="104"/>
      <c r="MS520" s="104"/>
      <c r="MT520" s="104"/>
      <c r="MU520" s="104"/>
      <c r="MV520" s="104"/>
      <c r="MW520" s="104"/>
      <c r="MX520" s="104"/>
      <c r="MY520" s="104"/>
      <c r="MZ520" s="104"/>
      <c r="NA520" s="104"/>
      <c r="NB520" s="104"/>
      <c r="NC520" s="104"/>
      <c r="ND520" s="104"/>
      <c r="NE520" s="104"/>
      <c r="NF520" s="104"/>
      <c r="NG520" s="104"/>
      <c r="NH520" s="104"/>
      <c r="NI520" s="104"/>
      <c r="NJ520" s="104"/>
      <c r="NK520" s="104"/>
      <c r="NL520" s="104"/>
      <c r="NM520" s="104"/>
      <c r="NN520" s="104"/>
      <c r="NO520" s="104"/>
      <c r="NP520" s="104"/>
      <c r="NQ520" s="104"/>
      <c r="NR520" s="104"/>
      <c r="NS520" s="104"/>
      <c r="NT520" s="104"/>
      <c r="NU520" s="104"/>
    </row>
    <row r="521" spans="1:385" s="172" customFormat="1" ht="21.75" customHeight="1">
      <c r="A521" s="321"/>
      <c r="B521" s="173">
        <v>46</v>
      </c>
      <c r="C521" s="188" t="s">
        <v>992</v>
      </c>
      <c r="D521" s="189" t="s">
        <v>800</v>
      </c>
      <c r="E521" s="189" t="s">
        <v>1004</v>
      </c>
      <c r="F521" s="189"/>
      <c r="G521" s="179"/>
      <c r="H521" s="173"/>
      <c r="I521" s="190"/>
      <c r="J521" s="190"/>
      <c r="K521" s="189" t="s">
        <v>57</v>
      </c>
      <c r="L521" s="189">
        <v>1</v>
      </c>
      <c r="M521" s="175"/>
      <c r="N521" s="175">
        <f t="shared" si="88"/>
        <v>0</v>
      </c>
      <c r="O521" s="175">
        <f t="shared" si="85"/>
        <v>0</v>
      </c>
      <c r="P521" s="175">
        <f t="shared" si="89"/>
        <v>0</v>
      </c>
      <c r="Q521" s="175"/>
      <c r="R521" s="175"/>
      <c r="S521" s="121"/>
      <c r="T521" s="104"/>
      <c r="U521" s="104"/>
      <c r="V521" s="104"/>
      <c r="W521" s="104"/>
      <c r="X521" s="104"/>
      <c r="Y521" s="104"/>
      <c r="Z521" s="104"/>
      <c r="AA521" s="104"/>
      <c r="AB521" s="104"/>
      <c r="AC521" s="104"/>
      <c r="AD521" s="104"/>
      <c r="AE521" s="104"/>
      <c r="AF521" s="104"/>
      <c r="AG521" s="104"/>
      <c r="AH521" s="104"/>
      <c r="AI521" s="104"/>
      <c r="AJ521" s="104"/>
      <c r="AK521" s="104"/>
      <c r="AL521" s="104"/>
      <c r="AM521" s="104"/>
      <c r="AN521" s="104"/>
      <c r="AO521" s="104"/>
      <c r="AP521" s="104"/>
      <c r="AQ521" s="104"/>
      <c r="AR521" s="104"/>
      <c r="AS521" s="104"/>
      <c r="AT521" s="104"/>
      <c r="AU521" s="104"/>
      <c r="AV521" s="104"/>
      <c r="AW521" s="104"/>
      <c r="AX521" s="104"/>
      <c r="AY521" s="104"/>
      <c r="AZ521" s="104"/>
      <c r="BA521" s="104"/>
      <c r="BB521" s="104"/>
      <c r="BC521" s="104"/>
      <c r="BD521" s="104"/>
      <c r="BE521" s="104"/>
      <c r="BF521" s="104"/>
      <c r="BG521" s="104"/>
      <c r="BH521" s="104"/>
      <c r="BI521" s="104"/>
      <c r="BJ521" s="104"/>
      <c r="BK521" s="104"/>
      <c r="BL521" s="104"/>
      <c r="BM521" s="104"/>
      <c r="BN521" s="104"/>
      <c r="BO521" s="104"/>
      <c r="BP521" s="104"/>
      <c r="BQ521" s="104"/>
      <c r="BR521" s="104"/>
      <c r="BS521" s="104"/>
      <c r="BT521" s="104"/>
      <c r="BU521" s="104"/>
      <c r="BV521" s="104"/>
      <c r="BW521" s="104"/>
      <c r="BX521" s="104"/>
      <c r="BY521" s="104"/>
      <c r="BZ521" s="104"/>
      <c r="CA521" s="104"/>
      <c r="CB521" s="104"/>
      <c r="CC521" s="104"/>
      <c r="CD521" s="104"/>
      <c r="CE521" s="104"/>
      <c r="CF521" s="104"/>
      <c r="CG521" s="104"/>
      <c r="CH521" s="104"/>
      <c r="CI521" s="104"/>
      <c r="CJ521" s="104"/>
      <c r="CK521" s="104"/>
      <c r="CL521" s="104"/>
      <c r="CM521" s="104"/>
      <c r="CN521" s="104"/>
      <c r="CO521" s="104"/>
      <c r="CP521" s="104"/>
      <c r="CQ521" s="104"/>
      <c r="CR521" s="104"/>
      <c r="CS521" s="104"/>
      <c r="CT521" s="104"/>
      <c r="CU521" s="104"/>
      <c r="CV521" s="104"/>
      <c r="CW521" s="104"/>
      <c r="CX521" s="104"/>
      <c r="CY521" s="104"/>
      <c r="CZ521" s="104"/>
      <c r="DA521" s="104"/>
      <c r="DB521" s="104"/>
      <c r="DC521" s="104"/>
      <c r="DD521" s="104"/>
      <c r="DE521" s="104"/>
      <c r="DF521" s="104"/>
      <c r="DG521" s="104"/>
      <c r="DH521" s="104"/>
      <c r="DI521" s="104"/>
      <c r="DJ521" s="104"/>
      <c r="DK521" s="104"/>
      <c r="DL521" s="104"/>
      <c r="DM521" s="104"/>
      <c r="DN521" s="104"/>
      <c r="DO521" s="104"/>
      <c r="DP521" s="104"/>
      <c r="DQ521" s="104"/>
      <c r="DR521" s="104"/>
      <c r="DS521" s="104"/>
      <c r="DT521" s="104"/>
      <c r="DU521" s="104"/>
      <c r="DV521" s="104"/>
      <c r="DW521" s="104"/>
      <c r="DX521" s="104"/>
      <c r="DY521" s="104"/>
      <c r="DZ521" s="104"/>
      <c r="EA521" s="104"/>
      <c r="EB521" s="104"/>
      <c r="EC521" s="104"/>
      <c r="ED521" s="104"/>
      <c r="EE521" s="104"/>
      <c r="EF521" s="104"/>
      <c r="EG521" s="104"/>
      <c r="EH521" s="104"/>
      <c r="EI521" s="104"/>
      <c r="EJ521" s="104"/>
      <c r="EK521" s="104"/>
      <c r="EL521" s="104"/>
      <c r="EM521" s="104"/>
      <c r="EN521" s="104"/>
      <c r="EO521" s="104"/>
      <c r="EP521" s="104"/>
      <c r="EQ521" s="104"/>
      <c r="ER521" s="104"/>
      <c r="ES521" s="104"/>
      <c r="ET521" s="104"/>
      <c r="EU521" s="104"/>
      <c r="EV521" s="104"/>
      <c r="EW521" s="104"/>
      <c r="EX521" s="104"/>
      <c r="EY521" s="104"/>
      <c r="EZ521" s="104"/>
      <c r="FA521" s="104"/>
      <c r="FB521" s="104"/>
      <c r="FC521" s="104"/>
      <c r="FD521" s="104"/>
      <c r="FE521" s="104"/>
      <c r="FF521" s="104"/>
      <c r="FG521" s="104"/>
      <c r="FH521" s="104"/>
      <c r="FI521" s="104"/>
      <c r="FJ521" s="104"/>
      <c r="FK521" s="104"/>
      <c r="FL521" s="104"/>
      <c r="FM521" s="104"/>
      <c r="FN521" s="104"/>
      <c r="FO521" s="104"/>
      <c r="FP521" s="104"/>
      <c r="FQ521" s="104"/>
      <c r="FR521" s="104"/>
      <c r="FS521" s="104"/>
      <c r="FT521" s="104"/>
      <c r="FU521" s="104"/>
      <c r="FV521" s="104"/>
      <c r="FW521" s="104"/>
      <c r="FX521" s="104"/>
      <c r="FY521" s="104"/>
      <c r="FZ521" s="104"/>
      <c r="GA521" s="104"/>
      <c r="GB521" s="104"/>
      <c r="GC521" s="104"/>
      <c r="GD521" s="104"/>
      <c r="GE521" s="104"/>
      <c r="GF521" s="104"/>
      <c r="GG521" s="104"/>
      <c r="GH521" s="104"/>
      <c r="GI521" s="104"/>
      <c r="GJ521" s="104"/>
      <c r="GK521" s="104"/>
      <c r="GL521" s="104"/>
      <c r="GM521" s="104"/>
      <c r="GN521" s="104"/>
      <c r="GO521" s="104"/>
      <c r="GP521" s="104"/>
      <c r="GQ521" s="104"/>
      <c r="GR521" s="104"/>
      <c r="GS521" s="104"/>
      <c r="GT521" s="104"/>
      <c r="GU521" s="104"/>
      <c r="GV521" s="104"/>
      <c r="GW521" s="104"/>
      <c r="GX521" s="104"/>
      <c r="GY521" s="104"/>
      <c r="GZ521" s="104"/>
      <c r="HA521" s="104"/>
      <c r="HB521" s="104"/>
      <c r="HC521" s="104"/>
      <c r="HD521" s="104"/>
      <c r="HE521" s="104"/>
      <c r="HF521" s="104"/>
      <c r="HG521" s="104"/>
      <c r="HH521" s="104"/>
      <c r="HI521" s="104"/>
      <c r="HJ521" s="104"/>
      <c r="HK521" s="104"/>
      <c r="HL521" s="104"/>
      <c r="HM521" s="104"/>
      <c r="HN521" s="104"/>
      <c r="HO521" s="104"/>
      <c r="HP521" s="104"/>
      <c r="HQ521" s="104"/>
      <c r="HR521" s="104"/>
      <c r="HS521" s="104"/>
      <c r="HT521" s="104"/>
      <c r="HU521" s="104"/>
      <c r="HV521" s="104"/>
      <c r="HW521" s="104"/>
      <c r="HX521" s="104"/>
      <c r="HY521" s="104"/>
      <c r="HZ521" s="104"/>
      <c r="IA521" s="104"/>
      <c r="IB521" s="104"/>
      <c r="IC521" s="104"/>
      <c r="ID521" s="104"/>
      <c r="IE521" s="104"/>
      <c r="IF521" s="104"/>
      <c r="IG521" s="104"/>
      <c r="IH521" s="104"/>
      <c r="II521" s="104"/>
      <c r="IJ521" s="104"/>
      <c r="IK521" s="104"/>
      <c r="IL521" s="104"/>
      <c r="IM521" s="104"/>
      <c r="IN521" s="104"/>
      <c r="IO521" s="104"/>
      <c r="IP521" s="104"/>
      <c r="IQ521" s="104"/>
      <c r="IR521" s="104"/>
      <c r="IS521" s="104"/>
      <c r="IT521" s="104"/>
      <c r="IU521" s="104"/>
      <c r="IV521" s="104"/>
      <c r="IW521" s="104"/>
      <c r="IX521" s="104"/>
      <c r="IY521" s="104"/>
      <c r="IZ521" s="104"/>
      <c r="JA521" s="104"/>
      <c r="JB521" s="104"/>
      <c r="JC521" s="104"/>
      <c r="JD521" s="104"/>
      <c r="JE521" s="104"/>
      <c r="JF521" s="104"/>
      <c r="JG521" s="104"/>
      <c r="JH521" s="104"/>
      <c r="JI521" s="104"/>
      <c r="JJ521" s="104"/>
      <c r="JK521" s="104"/>
      <c r="JL521" s="104"/>
      <c r="JM521" s="104"/>
      <c r="JN521" s="104"/>
      <c r="JO521" s="104"/>
      <c r="JP521" s="104"/>
      <c r="JQ521" s="104"/>
      <c r="JR521" s="104"/>
      <c r="JS521" s="104"/>
      <c r="JT521" s="104"/>
      <c r="JU521" s="104"/>
      <c r="JV521" s="104"/>
      <c r="JW521" s="104"/>
      <c r="JX521" s="104"/>
      <c r="JY521" s="104"/>
      <c r="JZ521" s="104"/>
      <c r="KA521" s="104"/>
      <c r="KB521" s="104"/>
      <c r="KC521" s="104"/>
      <c r="KD521" s="104"/>
      <c r="KE521" s="104"/>
      <c r="KF521" s="104"/>
      <c r="KG521" s="104"/>
      <c r="KH521" s="104"/>
      <c r="KI521" s="104"/>
      <c r="KJ521" s="104"/>
      <c r="KK521" s="104"/>
      <c r="KL521" s="104"/>
      <c r="KM521" s="104"/>
      <c r="KN521" s="104"/>
      <c r="KO521" s="104"/>
      <c r="KP521" s="104"/>
      <c r="KQ521" s="104"/>
      <c r="KR521" s="104"/>
      <c r="KS521" s="104"/>
      <c r="KT521" s="104"/>
      <c r="KU521" s="104"/>
      <c r="KV521" s="104"/>
      <c r="KW521" s="104"/>
      <c r="KX521" s="104"/>
      <c r="KY521" s="104"/>
      <c r="KZ521" s="104"/>
      <c r="LA521" s="104"/>
      <c r="LB521" s="104"/>
      <c r="LC521" s="104"/>
      <c r="LD521" s="104"/>
      <c r="LE521" s="104"/>
      <c r="LF521" s="104"/>
      <c r="LG521" s="104"/>
      <c r="LH521" s="104"/>
      <c r="LI521" s="104"/>
      <c r="LJ521" s="104"/>
      <c r="LK521" s="104"/>
      <c r="LL521" s="104"/>
      <c r="LM521" s="104"/>
      <c r="LN521" s="104"/>
      <c r="LO521" s="104"/>
      <c r="LP521" s="104"/>
      <c r="LQ521" s="104"/>
      <c r="LR521" s="104"/>
      <c r="LS521" s="104"/>
      <c r="LT521" s="104"/>
      <c r="LU521" s="104"/>
      <c r="LV521" s="104"/>
      <c r="LW521" s="104"/>
      <c r="LX521" s="104"/>
      <c r="LY521" s="104"/>
      <c r="LZ521" s="104"/>
      <c r="MA521" s="104"/>
      <c r="MB521" s="104"/>
      <c r="MC521" s="104"/>
      <c r="MD521" s="104"/>
      <c r="ME521" s="104"/>
      <c r="MF521" s="104"/>
      <c r="MG521" s="104"/>
      <c r="MH521" s="104"/>
      <c r="MI521" s="104"/>
      <c r="MJ521" s="104"/>
      <c r="MK521" s="104"/>
      <c r="ML521" s="104"/>
      <c r="MM521" s="104"/>
      <c r="MN521" s="104"/>
      <c r="MO521" s="104"/>
      <c r="MP521" s="104"/>
      <c r="MQ521" s="104"/>
      <c r="MR521" s="104"/>
      <c r="MS521" s="104"/>
      <c r="MT521" s="104"/>
      <c r="MU521" s="104"/>
      <c r="MV521" s="104"/>
      <c r="MW521" s="104"/>
      <c r="MX521" s="104"/>
      <c r="MY521" s="104"/>
      <c r="MZ521" s="104"/>
      <c r="NA521" s="104"/>
      <c r="NB521" s="104"/>
      <c r="NC521" s="104"/>
      <c r="ND521" s="104"/>
      <c r="NE521" s="104"/>
      <c r="NF521" s="104"/>
      <c r="NG521" s="104"/>
      <c r="NH521" s="104"/>
      <c r="NI521" s="104"/>
      <c r="NJ521" s="104"/>
      <c r="NK521" s="104"/>
      <c r="NL521" s="104"/>
      <c r="NM521" s="104"/>
      <c r="NN521" s="104"/>
      <c r="NO521" s="104"/>
      <c r="NP521" s="104"/>
      <c r="NQ521" s="104"/>
      <c r="NR521" s="104"/>
      <c r="NS521" s="104"/>
      <c r="NT521" s="104"/>
      <c r="NU521" s="104"/>
    </row>
    <row r="522" spans="1:385" s="172" customFormat="1" ht="21.75" customHeight="1">
      <c r="A522" s="321"/>
      <c r="B522" s="177">
        <v>47</v>
      </c>
      <c r="C522" s="188" t="s">
        <v>993</v>
      </c>
      <c r="D522" s="189" t="s">
        <v>800</v>
      </c>
      <c r="E522" s="189" t="s">
        <v>1004</v>
      </c>
      <c r="F522" s="189"/>
      <c r="G522" s="179"/>
      <c r="H522" s="173"/>
      <c r="I522" s="190"/>
      <c r="J522" s="190"/>
      <c r="K522" s="189" t="s">
        <v>57</v>
      </c>
      <c r="L522" s="189">
        <v>4</v>
      </c>
      <c r="M522" s="175"/>
      <c r="N522" s="175">
        <f t="shared" si="88"/>
        <v>0</v>
      </c>
      <c r="O522" s="175">
        <f t="shared" si="85"/>
        <v>0</v>
      </c>
      <c r="P522" s="175">
        <f t="shared" si="89"/>
        <v>0</v>
      </c>
      <c r="Q522" s="175"/>
      <c r="R522" s="175"/>
      <c r="S522" s="121"/>
      <c r="T522" s="104"/>
      <c r="U522" s="104"/>
      <c r="V522" s="104"/>
      <c r="W522" s="104"/>
      <c r="X522" s="104"/>
      <c r="Y522" s="104"/>
      <c r="Z522" s="104"/>
      <c r="AA522" s="104"/>
      <c r="AB522" s="104"/>
      <c r="AC522" s="104"/>
      <c r="AD522" s="104"/>
      <c r="AE522" s="104"/>
      <c r="AF522" s="104"/>
      <c r="AG522" s="104"/>
      <c r="AH522" s="104"/>
      <c r="AI522" s="104"/>
      <c r="AJ522" s="104"/>
      <c r="AK522" s="104"/>
      <c r="AL522" s="104"/>
      <c r="AM522" s="104"/>
      <c r="AN522" s="104"/>
      <c r="AO522" s="104"/>
      <c r="AP522" s="104"/>
      <c r="AQ522" s="104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/>
      <c r="BE522" s="104"/>
      <c r="BF522" s="104"/>
      <c r="BG522" s="104"/>
      <c r="BH522" s="104"/>
      <c r="BI522" s="104"/>
      <c r="BJ522" s="104"/>
      <c r="BK522" s="104"/>
      <c r="BL522" s="104"/>
      <c r="BM522" s="104"/>
      <c r="BN522" s="104"/>
      <c r="BO522" s="104"/>
      <c r="BP522" s="104"/>
      <c r="BQ522" s="104"/>
      <c r="BR522" s="104"/>
      <c r="BS522" s="104"/>
      <c r="BT522" s="104"/>
      <c r="BU522" s="104"/>
      <c r="BV522" s="104"/>
      <c r="BW522" s="104"/>
      <c r="BX522" s="104"/>
      <c r="BY522" s="104"/>
      <c r="BZ522" s="104"/>
      <c r="CA522" s="104"/>
      <c r="CB522" s="104"/>
      <c r="CC522" s="104"/>
      <c r="CD522" s="104"/>
      <c r="CE522" s="104"/>
      <c r="CF522" s="104"/>
      <c r="CG522" s="104"/>
      <c r="CH522" s="104"/>
      <c r="CI522" s="104"/>
      <c r="CJ522" s="104"/>
      <c r="CK522" s="104"/>
      <c r="CL522" s="104"/>
      <c r="CM522" s="104"/>
      <c r="CN522" s="104"/>
      <c r="CO522" s="104"/>
      <c r="CP522" s="104"/>
      <c r="CQ522" s="104"/>
      <c r="CR522" s="104"/>
      <c r="CS522" s="104"/>
      <c r="CT522" s="104"/>
      <c r="CU522" s="104"/>
      <c r="CV522" s="104"/>
      <c r="CW522" s="104"/>
      <c r="CX522" s="104"/>
      <c r="CY522" s="104"/>
      <c r="CZ522" s="104"/>
      <c r="DA522" s="104"/>
      <c r="DB522" s="104"/>
      <c r="DC522" s="104"/>
      <c r="DD522" s="104"/>
      <c r="DE522" s="104"/>
      <c r="DF522" s="104"/>
      <c r="DG522" s="104"/>
      <c r="DH522" s="104"/>
      <c r="DI522" s="104"/>
      <c r="DJ522" s="104"/>
      <c r="DK522" s="104"/>
      <c r="DL522" s="104"/>
      <c r="DM522" s="104"/>
      <c r="DN522" s="104"/>
      <c r="DO522" s="104"/>
      <c r="DP522" s="104"/>
      <c r="DQ522" s="104"/>
      <c r="DR522" s="104"/>
      <c r="DS522" s="104"/>
      <c r="DT522" s="104"/>
      <c r="DU522" s="104"/>
      <c r="DV522" s="104"/>
      <c r="DW522" s="104"/>
      <c r="DX522" s="104"/>
      <c r="DY522" s="104"/>
      <c r="DZ522" s="104"/>
      <c r="EA522" s="104"/>
      <c r="EB522" s="104"/>
      <c r="EC522" s="104"/>
      <c r="ED522" s="104"/>
      <c r="EE522" s="104"/>
      <c r="EF522" s="104"/>
      <c r="EG522" s="104"/>
      <c r="EH522" s="104"/>
      <c r="EI522" s="104"/>
      <c r="EJ522" s="104"/>
      <c r="EK522" s="104"/>
      <c r="EL522" s="104"/>
      <c r="EM522" s="104"/>
      <c r="EN522" s="104"/>
      <c r="EO522" s="104"/>
      <c r="EP522" s="104"/>
      <c r="EQ522" s="104"/>
      <c r="ER522" s="104"/>
      <c r="ES522" s="104"/>
      <c r="ET522" s="104"/>
      <c r="EU522" s="104"/>
      <c r="EV522" s="104"/>
      <c r="EW522" s="104"/>
      <c r="EX522" s="104"/>
      <c r="EY522" s="104"/>
      <c r="EZ522" s="104"/>
      <c r="FA522" s="104"/>
      <c r="FB522" s="104"/>
      <c r="FC522" s="104"/>
      <c r="FD522" s="104"/>
      <c r="FE522" s="104"/>
      <c r="FF522" s="104"/>
      <c r="FG522" s="104"/>
      <c r="FH522" s="104"/>
      <c r="FI522" s="104"/>
      <c r="FJ522" s="104"/>
      <c r="FK522" s="104"/>
      <c r="FL522" s="104"/>
      <c r="FM522" s="104"/>
      <c r="FN522" s="104"/>
      <c r="FO522" s="104"/>
      <c r="FP522" s="104"/>
      <c r="FQ522" s="104"/>
      <c r="FR522" s="104"/>
      <c r="FS522" s="104"/>
      <c r="FT522" s="104"/>
      <c r="FU522" s="104"/>
      <c r="FV522" s="104"/>
      <c r="FW522" s="104"/>
      <c r="FX522" s="104"/>
      <c r="FY522" s="104"/>
      <c r="FZ522" s="104"/>
      <c r="GA522" s="104"/>
      <c r="GB522" s="104"/>
      <c r="GC522" s="104"/>
      <c r="GD522" s="104"/>
      <c r="GE522" s="104"/>
      <c r="GF522" s="104"/>
      <c r="GG522" s="104"/>
      <c r="GH522" s="104"/>
      <c r="GI522" s="104"/>
      <c r="GJ522" s="104"/>
      <c r="GK522" s="104"/>
      <c r="GL522" s="104"/>
      <c r="GM522" s="104"/>
      <c r="GN522" s="104"/>
      <c r="GO522" s="104"/>
      <c r="GP522" s="104"/>
      <c r="GQ522" s="104"/>
      <c r="GR522" s="104"/>
      <c r="GS522" s="104"/>
      <c r="GT522" s="104"/>
      <c r="GU522" s="104"/>
      <c r="GV522" s="104"/>
      <c r="GW522" s="104"/>
      <c r="GX522" s="104"/>
      <c r="GY522" s="104"/>
      <c r="GZ522" s="104"/>
      <c r="HA522" s="104"/>
      <c r="HB522" s="104"/>
      <c r="HC522" s="104"/>
      <c r="HD522" s="104"/>
      <c r="HE522" s="104"/>
      <c r="HF522" s="104"/>
      <c r="HG522" s="104"/>
      <c r="HH522" s="104"/>
      <c r="HI522" s="104"/>
      <c r="HJ522" s="104"/>
      <c r="HK522" s="104"/>
      <c r="HL522" s="104"/>
      <c r="HM522" s="104"/>
      <c r="HN522" s="104"/>
      <c r="HO522" s="104"/>
      <c r="HP522" s="104"/>
      <c r="HQ522" s="104"/>
      <c r="HR522" s="104"/>
      <c r="HS522" s="104"/>
      <c r="HT522" s="104"/>
      <c r="HU522" s="104"/>
      <c r="HV522" s="104"/>
      <c r="HW522" s="104"/>
      <c r="HX522" s="104"/>
      <c r="HY522" s="104"/>
      <c r="HZ522" s="104"/>
      <c r="IA522" s="104"/>
      <c r="IB522" s="104"/>
      <c r="IC522" s="104"/>
      <c r="ID522" s="104"/>
      <c r="IE522" s="104"/>
      <c r="IF522" s="104"/>
      <c r="IG522" s="104"/>
      <c r="IH522" s="104"/>
      <c r="II522" s="104"/>
      <c r="IJ522" s="104"/>
      <c r="IK522" s="104"/>
      <c r="IL522" s="104"/>
      <c r="IM522" s="104"/>
      <c r="IN522" s="104"/>
      <c r="IO522" s="104"/>
      <c r="IP522" s="104"/>
      <c r="IQ522" s="104"/>
      <c r="IR522" s="104"/>
      <c r="IS522" s="104"/>
      <c r="IT522" s="104"/>
      <c r="IU522" s="104"/>
      <c r="IV522" s="104"/>
      <c r="IW522" s="104"/>
      <c r="IX522" s="104"/>
      <c r="IY522" s="104"/>
      <c r="IZ522" s="104"/>
      <c r="JA522" s="104"/>
      <c r="JB522" s="104"/>
      <c r="JC522" s="104"/>
      <c r="JD522" s="104"/>
      <c r="JE522" s="104"/>
      <c r="JF522" s="104"/>
      <c r="JG522" s="104"/>
      <c r="JH522" s="104"/>
      <c r="JI522" s="104"/>
      <c r="JJ522" s="104"/>
      <c r="JK522" s="104"/>
      <c r="JL522" s="104"/>
      <c r="JM522" s="104"/>
      <c r="JN522" s="104"/>
      <c r="JO522" s="104"/>
      <c r="JP522" s="104"/>
      <c r="JQ522" s="104"/>
      <c r="JR522" s="104"/>
      <c r="JS522" s="104"/>
      <c r="JT522" s="104"/>
      <c r="JU522" s="104"/>
      <c r="JV522" s="104"/>
      <c r="JW522" s="104"/>
      <c r="JX522" s="104"/>
      <c r="JY522" s="104"/>
      <c r="JZ522" s="104"/>
      <c r="KA522" s="104"/>
      <c r="KB522" s="104"/>
      <c r="KC522" s="104"/>
      <c r="KD522" s="104"/>
      <c r="KE522" s="104"/>
      <c r="KF522" s="104"/>
      <c r="KG522" s="104"/>
      <c r="KH522" s="104"/>
      <c r="KI522" s="104"/>
      <c r="KJ522" s="104"/>
      <c r="KK522" s="104"/>
      <c r="KL522" s="104"/>
      <c r="KM522" s="104"/>
      <c r="KN522" s="104"/>
      <c r="KO522" s="104"/>
      <c r="KP522" s="104"/>
      <c r="KQ522" s="104"/>
      <c r="KR522" s="104"/>
      <c r="KS522" s="104"/>
      <c r="KT522" s="104"/>
      <c r="KU522" s="104"/>
      <c r="KV522" s="104"/>
      <c r="KW522" s="104"/>
      <c r="KX522" s="104"/>
      <c r="KY522" s="104"/>
      <c r="KZ522" s="104"/>
      <c r="LA522" s="104"/>
      <c r="LB522" s="104"/>
      <c r="LC522" s="104"/>
      <c r="LD522" s="104"/>
      <c r="LE522" s="104"/>
      <c r="LF522" s="104"/>
      <c r="LG522" s="104"/>
      <c r="LH522" s="104"/>
      <c r="LI522" s="104"/>
      <c r="LJ522" s="104"/>
      <c r="LK522" s="104"/>
      <c r="LL522" s="104"/>
      <c r="LM522" s="104"/>
      <c r="LN522" s="104"/>
      <c r="LO522" s="104"/>
      <c r="LP522" s="104"/>
      <c r="LQ522" s="104"/>
      <c r="LR522" s="104"/>
      <c r="LS522" s="104"/>
      <c r="LT522" s="104"/>
      <c r="LU522" s="104"/>
      <c r="LV522" s="104"/>
      <c r="LW522" s="104"/>
      <c r="LX522" s="104"/>
      <c r="LY522" s="104"/>
      <c r="LZ522" s="104"/>
      <c r="MA522" s="104"/>
      <c r="MB522" s="104"/>
      <c r="MC522" s="104"/>
      <c r="MD522" s="104"/>
      <c r="ME522" s="104"/>
      <c r="MF522" s="104"/>
      <c r="MG522" s="104"/>
      <c r="MH522" s="104"/>
      <c r="MI522" s="104"/>
      <c r="MJ522" s="104"/>
      <c r="MK522" s="104"/>
      <c r="ML522" s="104"/>
      <c r="MM522" s="104"/>
      <c r="MN522" s="104"/>
      <c r="MO522" s="104"/>
      <c r="MP522" s="104"/>
      <c r="MQ522" s="104"/>
      <c r="MR522" s="104"/>
      <c r="MS522" s="104"/>
      <c r="MT522" s="104"/>
      <c r="MU522" s="104"/>
      <c r="MV522" s="104"/>
      <c r="MW522" s="104"/>
      <c r="MX522" s="104"/>
      <c r="MY522" s="104"/>
      <c r="MZ522" s="104"/>
      <c r="NA522" s="104"/>
      <c r="NB522" s="104"/>
      <c r="NC522" s="104"/>
      <c r="ND522" s="104"/>
      <c r="NE522" s="104"/>
      <c r="NF522" s="104"/>
      <c r="NG522" s="104"/>
      <c r="NH522" s="104"/>
      <c r="NI522" s="104"/>
      <c r="NJ522" s="104"/>
      <c r="NK522" s="104"/>
      <c r="NL522" s="104"/>
      <c r="NM522" s="104"/>
      <c r="NN522" s="104"/>
      <c r="NO522" s="104"/>
      <c r="NP522" s="104"/>
      <c r="NQ522" s="104"/>
      <c r="NR522" s="104"/>
      <c r="NS522" s="104"/>
      <c r="NT522" s="104"/>
      <c r="NU522" s="104"/>
    </row>
    <row r="523" spans="1:385" s="172" customFormat="1" ht="21.75" customHeight="1">
      <c r="A523" s="321"/>
      <c r="B523" s="173">
        <v>48</v>
      </c>
      <c r="C523" s="188" t="s">
        <v>994</v>
      </c>
      <c r="D523" s="189" t="s">
        <v>800</v>
      </c>
      <c r="E523" s="189" t="s">
        <v>1004</v>
      </c>
      <c r="F523" s="189"/>
      <c r="G523" s="179"/>
      <c r="H523" s="173"/>
      <c r="I523" s="190"/>
      <c r="J523" s="190"/>
      <c r="K523" s="189" t="s">
        <v>57</v>
      </c>
      <c r="L523" s="189">
        <v>4</v>
      </c>
      <c r="M523" s="175"/>
      <c r="N523" s="175">
        <f t="shared" si="88"/>
        <v>0</v>
      </c>
      <c r="O523" s="175">
        <f t="shared" si="85"/>
        <v>0</v>
      </c>
      <c r="P523" s="175">
        <f t="shared" si="89"/>
        <v>0</v>
      </c>
      <c r="Q523" s="175"/>
      <c r="R523" s="175"/>
      <c r="S523" s="121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  <c r="AO523" s="104"/>
      <c r="AP523" s="104"/>
      <c r="AQ523" s="104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/>
      <c r="BE523" s="104"/>
      <c r="BF523" s="104"/>
      <c r="BG523" s="104"/>
      <c r="BH523" s="104"/>
      <c r="BI523" s="104"/>
      <c r="BJ523" s="104"/>
      <c r="BK523" s="104"/>
      <c r="BL523" s="104"/>
      <c r="BM523" s="104"/>
      <c r="BN523" s="104"/>
      <c r="BO523" s="104"/>
      <c r="BP523" s="104"/>
      <c r="BQ523" s="104"/>
      <c r="BR523" s="104"/>
      <c r="BS523" s="104"/>
      <c r="BT523" s="104"/>
      <c r="BU523" s="104"/>
      <c r="BV523" s="104"/>
      <c r="BW523" s="104"/>
      <c r="BX523" s="104"/>
      <c r="BY523" s="104"/>
      <c r="BZ523" s="104"/>
      <c r="CA523" s="104"/>
      <c r="CB523" s="104"/>
      <c r="CC523" s="104"/>
      <c r="CD523" s="104"/>
      <c r="CE523" s="104"/>
      <c r="CF523" s="104"/>
      <c r="CG523" s="104"/>
      <c r="CH523" s="104"/>
      <c r="CI523" s="104"/>
      <c r="CJ523" s="104"/>
      <c r="CK523" s="104"/>
      <c r="CL523" s="104"/>
      <c r="CM523" s="104"/>
      <c r="CN523" s="104"/>
      <c r="CO523" s="104"/>
      <c r="CP523" s="104"/>
      <c r="CQ523" s="104"/>
      <c r="CR523" s="104"/>
      <c r="CS523" s="104"/>
      <c r="CT523" s="104"/>
      <c r="CU523" s="104"/>
      <c r="CV523" s="104"/>
      <c r="CW523" s="104"/>
      <c r="CX523" s="104"/>
      <c r="CY523" s="104"/>
      <c r="CZ523" s="104"/>
      <c r="DA523" s="104"/>
      <c r="DB523" s="104"/>
      <c r="DC523" s="104"/>
      <c r="DD523" s="104"/>
      <c r="DE523" s="104"/>
      <c r="DF523" s="104"/>
      <c r="DG523" s="104"/>
      <c r="DH523" s="104"/>
      <c r="DI523" s="104"/>
      <c r="DJ523" s="104"/>
      <c r="DK523" s="104"/>
      <c r="DL523" s="104"/>
      <c r="DM523" s="104"/>
      <c r="DN523" s="104"/>
      <c r="DO523" s="104"/>
      <c r="DP523" s="104"/>
      <c r="DQ523" s="104"/>
      <c r="DR523" s="104"/>
      <c r="DS523" s="104"/>
      <c r="DT523" s="104"/>
      <c r="DU523" s="104"/>
      <c r="DV523" s="104"/>
      <c r="DW523" s="104"/>
      <c r="DX523" s="104"/>
      <c r="DY523" s="104"/>
      <c r="DZ523" s="104"/>
      <c r="EA523" s="104"/>
      <c r="EB523" s="104"/>
      <c r="EC523" s="104"/>
      <c r="ED523" s="104"/>
      <c r="EE523" s="104"/>
      <c r="EF523" s="104"/>
      <c r="EG523" s="104"/>
      <c r="EH523" s="104"/>
      <c r="EI523" s="104"/>
      <c r="EJ523" s="104"/>
      <c r="EK523" s="104"/>
      <c r="EL523" s="104"/>
      <c r="EM523" s="104"/>
      <c r="EN523" s="104"/>
      <c r="EO523" s="104"/>
      <c r="EP523" s="104"/>
      <c r="EQ523" s="104"/>
      <c r="ER523" s="104"/>
      <c r="ES523" s="104"/>
      <c r="ET523" s="104"/>
      <c r="EU523" s="104"/>
      <c r="EV523" s="104"/>
      <c r="EW523" s="104"/>
      <c r="EX523" s="104"/>
      <c r="EY523" s="104"/>
      <c r="EZ523" s="104"/>
      <c r="FA523" s="104"/>
      <c r="FB523" s="104"/>
      <c r="FC523" s="104"/>
      <c r="FD523" s="104"/>
      <c r="FE523" s="104"/>
      <c r="FF523" s="104"/>
      <c r="FG523" s="104"/>
      <c r="FH523" s="104"/>
      <c r="FI523" s="104"/>
      <c r="FJ523" s="104"/>
      <c r="FK523" s="104"/>
      <c r="FL523" s="104"/>
      <c r="FM523" s="104"/>
      <c r="FN523" s="104"/>
      <c r="FO523" s="104"/>
      <c r="FP523" s="104"/>
      <c r="FQ523" s="104"/>
      <c r="FR523" s="104"/>
      <c r="FS523" s="104"/>
      <c r="FT523" s="104"/>
      <c r="FU523" s="104"/>
      <c r="FV523" s="104"/>
      <c r="FW523" s="104"/>
      <c r="FX523" s="104"/>
      <c r="FY523" s="104"/>
      <c r="FZ523" s="104"/>
      <c r="GA523" s="104"/>
      <c r="GB523" s="104"/>
      <c r="GC523" s="104"/>
      <c r="GD523" s="104"/>
      <c r="GE523" s="104"/>
      <c r="GF523" s="104"/>
      <c r="GG523" s="104"/>
      <c r="GH523" s="104"/>
      <c r="GI523" s="104"/>
      <c r="GJ523" s="104"/>
      <c r="GK523" s="104"/>
      <c r="GL523" s="104"/>
      <c r="GM523" s="104"/>
      <c r="GN523" s="104"/>
      <c r="GO523" s="104"/>
      <c r="GP523" s="104"/>
      <c r="GQ523" s="104"/>
      <c r="GR523" s="104"/>
      <c r="GS523" s="104"/>
      <c r="GT523" s="104"/>
      <c r="GU523" s="104"/>
      <c r="GV523" s="104"/>
      <c r="GW523" s="104"/>
      <c r="GX523" s="104"/>
      <c r="GY523" s="104"/>
      <c r="GZ523" s="104"/>
      <c r="HA523" s="104"/>
      <c r="HB523" s="104"/>
      <c r="HC523" s="104"/>
      <c r="HD523" s="104"/>
      <c r="HE523" s="104"/>
      <c r="HF523" s="104"/>
      <c r="HG523" s="104"/>
      <c r="HH523" s="104"/>
      <c r="HI523" s="104"/>
      <c r="HJ523" s="104"/>
      <c r="HK523" s="104"/>
      <c r="HL523" s="104"/>
      <c r="HM523" s="104"/>
      <c r="HN523" s="104"/>
      <c r="HO523" s="104"/>
      <c r="HP523" s="104"/>
      <c r="HQ523" s="104"/>
      <c r="HR523" s="104"/>
      <c r="HS523" s="104"/>
      <c r="HT523" s="104"/>
      <c r="HU523" s="104"/>
      <c r="HV523" s="104"/>
      <c r="HW523" s="104"/>
      <c r="HX523" s="104"/>
      <c r="HY523" s="104"/>
      <c r="HZ523" s="104"/>
      <c r="IA523" s="104"/>
      <c r="IB523" s="104"/>
      <c r="IC523" s="104"/>
      <c r="ID523" s="104"/>
      <c r="IE523" s="104"/>
      <c r="IF523" s="104"/>
      <c r="IG523" s="104"/>
      <c r="IH523" s="104"/>
      <c r="II523" s="104"/>
      <c r="IJ523" s="104"/>
      <c r="IK523" s="104"/>
      <c r="IL523" s="104"/>
      <c r="IM523" s="104"/>
      <c r="IN523" s="104"/>
      <c r="IO523" s="104"/>
      <c r="IP523" s="104"/>
      <c r="IQ523" s="104"/>
      <c r="IR523" s="104"/>
      <c r="IS523" s="104"/>
      <c r="IT523" s="104"/>
      <c r="IU523" s="104"/>
      <c r="IV523" s="104"/>
      <c r="IW523" s="104"/>
      <c r="IX523" s="104"/>
      <c r="IY523" s="104"/>
      <c r="IZ523" s="104"/>
      <c r="JA523" s="104"/>
      <c r="JB523" s="104"/>
      <c r="JC523" s="104"/>
      <c r="JD523" s="104"/>
      <c r="JE523" s="104"/>
      <c r="JF523" s="104"/>
      <c r="JG523" s="104"/>
      <c r="JH523" s="104"/>
      <c r="JI523" s="104"/>
      <c r="JJ523" s="104"/>
      <c r="JK523" s="104"/>
      <c r="JL523" s="104"/>
      <c r="JM523" s="104"/>
      <c r="JN523" s="104"/>
      <c r="JO523" s="104"/>
      <c r="JP523" s="104"/>
      <c r="JQ523" s="104"/>
      <c r="JR523" s="104"/>
      <c r="JS523" s="104"/>
      <c r="JT523" s="104"/>
      <c r="JU523" s="104"/>
      <c r="JV523" s="104"/>
      <c r="JW523" s="104"/>
      <c r="JX523" s="104"/>
      <c r="JY523" s="104"/>
      <c r="JZ523" s="104"/>
      <c r="KA523" s="104"/>
      <c r="KB523" s="104"/>
      <c r="KC523" s="104"/>
      <c r="KD523" s="104"/>
      <c r="KE523" s="104"/>
      <c r="KF523" s="104"/>
      <c r="KG523" s="104"/>
      <c r="KH523" s="104"/>
      <c r="KI523" s="104"/>
      <c r="KJ523" s="104"/>
      <c r="KK523" s="104"/>
      <c r="KL523" s="104"/>
      <c r="KM523" s="104"/>
      <c r="KN523" s="104"/>
      <c r="KO523" s="104"/>
      <c r="KP523" s="104"/>
      <c r="KQ523" s="104"/>
      <c r="KR523" s="104"/>
      <c r="KS523" s="104"/>
      <c r="KT523" s="104"/>
      <c r="KU523" s="104"/>
      <c r="KV523" s="104"/>
      <c r="KW523" s="104"/>
      <c r="KX523" s="104"/>
      <c r="KY523" s="104"/>
      <c r="KZ523" s="104"/>
      <c r="LA523" s="104"/>
      <c r="LB523" s="104"/>
      <c r="LC523" s="104"/>
      <c r="LD523" s="104"/>
      <c r="LE523" s="104"/>
      <c r="LF523" s="104"/>
      <c r="LG523" s="104"/>
      <c r="LH523" s="104"/>
      <c r="LI523" s="104"/>
      <c r="LJ523" s="104"/>
      <c r="LK523" s="104"/>
      <c r="LL523" s="104"/>
      <c r="LM523" s="104"/>
      <c r="LN523" s="104"/>
      <c r="LO523" s="104"/>
      <c r="LP523" s="104"/>
      <c r="LQ523" s="104"/>
      <c r="LR523" s="104"/>
      <c r="LS523" s="104"/>
      <c r="LT523" s="104"/>
      <c r="LU523" s="104"/>
      <c r="LV523" s="104"/>
      <c r="LW523" s="104"/>
      <c r="LX523" s="104"/>
      <c r="LY523" s="104"/>
      <c r="LZ523" s="104"/>
      <c r="MA523" s="104"/>
      <c r="MB523" s="104"/>
      <c r="MC523" s="104"/>
      <c r="MD523" s="104"/>
      <c r="ME523" s="104"/>
      <c r="MF523" s="104"/>
      <c r="MG523" s="104"/>
      <c r="MH523" s="104"/>
      <c r="MI523" s="104"/>
      <c r="MJ523" s="104"/>
      <c r="MK523" s="104"/>
      <c r="ML523" s="104"/>
      <c r="MM523" s="104"/>
      <c r="MN523" s="104"/>
      <c r="MO523" s="104"/>
      <c r="MP523" s="104"/>
      <c r="MQ523" s="104"/>
      <c r="MR523" s="104"/>
      <c r="MS523" s="104"/>
      <c r="MT523" s="104"/>
      <c r="MU523" s="104"/>
      <c r="MV523" s="104"/>
      <c r="MW523" s="104"/>
      <c r="MX523" s="104"/>
      <c r="MY523" s="104"/>
      <c r="MZ523" s="104"/>
      <c r="NA523" s="104"/>
      <c r="NB523" s="104"/>
      <c r="NC523" s="104"/>
      <c r="ND523" s="104"/>
      <c r="NE523" s="104"/>
      <c r="NF523" s="104"/>
      <c r="NG523" s="104"/>
      <c r="NH523" s="104"/>
      <c r="NI523" s="104"/>
      <c r="NJ523" s="104"/>
      <c r="NK523" s="104"/>
      <c r="NL523" s="104"/>
      <c r="NM523" s="104"/>
      <c r="NN523" s="104"/>
      <c r="NO523" s="104"/>
      <c r="NP523" s="104"/>
      <c r="NQ523" s="104"/>
      <c r="NR523" s="104"/>
      <c r="NS523" s="104"/>
      <c r="NT523" s="104"/>
      <c r="NU523" s="104"/>
    </row>
    <row r="524" spans="1:385" s="172" customFormat="1" ht="21.75" customHeight="1">
      <c r="A524" s="321"/>
      <c r="B524" s="173">
        <v>49</v>
      </c>
      <c r="C524" s="188" t="s">
        <v>997</v>
      </c>
      <c r="D524" s="189" t="s">
        <v>800</v>
      </c>
      <c r="E524" s="189" t="s">
        <v>1004</v>
      </c>
      <c r="F524" s="189"/>
      <c r="G524" s="179"/>
      <c r="H524" s="173"/>
      <c r="I524" s="190"/>
      <c r="J524" s="190"/>
      <c r="K524" s="189" t="s">
        <v>57</v>
      </c>
      <c r="L524" s="189">
        <v>3</v>
      </c>
      <c r="M524" s="175"/>
      <c r="N524" s="175">
        <f t="shared" si="88"/>
        <v>0</v>
      </c>
      <c r="O524" s="175">
        <f t="shared" si="85"/>
        <v>0</v>
      </c>
      <c r="P524" s="175">
        <f t="shared" si="89"/>
        <v>0</v>
      </c>
      <c r="Q524" s="175"/>
      <c r="R524" s="175"/>
      <c r="S524" s="121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  <c r="AH524" s="104"/>
      <c r="AI524" s="104"/>
      <c r="AJ524" s="104"/>
      <c r="AK524" s="104"/>
      <c r="AL524" s="104"/>
      <c r="AM524" s="104"/>
      <c r="AN524" s="104"/>
      <c r="AO524" s="104"/>
      <c r="AP524" s="104"/>
      <c r="AQ524" s="104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/>
      <c r="BE524" s="104"/>
      <c r="BF524" s="104"/>
      <c r="BG524" s="104"/>
      <c r="BH524" s="104"/>
      <c r="BI524" s="104"/>
      <c r="BJ524" s="104"/>
      <c r="BK524" s="104"/>
      <c r="BL524" s="104"/>
      <c r="BM524" s="104"/>
      <c r="BN524" s="104"/>
      <c r="BO524" s="104"/>
      <c r="BP524" s="104"/>
      <c r="BQ524" s="104"/>
      <c r="BR524" s="104"/>
      <c r="BS524" s="104"/>
      <c r="BT524" s="104"/>
      <c r="BU524" s="104"/>
      <c r="BV524" s="104"/>
      <c r="BW524" s="104"/>
      <c r="BX524" s="104"/>
      <c r="BY524" s="104"/>
      <c r="BZ524" s="104"/>
      <c r="CA524" s="104"/>
      <c r="CB524" s="104"/>
      <c r="CC524" s="104"/>
      <c r="CD524" s="104"/>
      <c r="CE524" s="104"/>
      <c r="CF524" s="104"/>
      <c r="CG524" s="104"/>
      <c r="CH524" s="104"/>
      <c r="CI524" s="104"/>
      <c r="CJ524" s="104"/>
      <c r="CK524" s="104"/>
      <c r="CL524" s="104"/>
      <c r="CM524" s="104"/>
      <c r="CN524" s="104"/>
      <c r="CO524" s="104"/>
      <c r="CP524" s="104"/>
      <c r="CQ524" s="104"/>
      <c r="CR524" s="104"/>
      <c r="CS524" s="104"/>
      <c r="CT524" s="104"/>
      <c r="CU524" s="104"/>
      <c r="CV524" s="104"/>
      <c r="CW524" s="104"/>
      <c r="CX524" s="104"/>
      <c r="CY524" s="104"/>
      <c r="CZ524" s="104"/>
      <c r="DA524" s="104"/>
      <c r="DB524" s="104"/>
      <c r="DC524" s="104"/>
      <c r="DD524" s="104"/>
      <c r="DE524" s="104"/>
      <c r="DF524" s="104"/>
      <c r="DG524" s="104"/>
      <c r="DH524" s="104"/>
      <c r="DI524" s="104"/>
      <c r="DJ524" s="104"/>
      <c r="DK524" s="104"/>
      <c r="DL524" s="104"/>
      <c r="DM524" s="104"/>
      <c r="DN524" s="104"/>
      <c r="DO524" s="104"/>
      <c r="DP524" s="104"/>
      <c r="DQ524" s="104"/>
      <c r="DR524" s="104"/>
      <c r="DS524" s="104"/>
      <c r="DT524" s="104"/>
      <c r="DU524" s="104"/>
      <c r="DV524" s="104"/>
      <c r="DW524" s="104"/>
      <c r="DX524" s="104"/>
      <c r="DY524" s="104"/>
      <c r="DZ524" s="104"/>
      <c r="EA524" s="104"/>
      <c r="EB524" s="104"/>
      <c r="EC524" s="104"/>
      <c r="ED524" s="104"/>
      <c r="EE524" s="104"/>
      <c r="EF524" s="104"/>
      <c r="EG524" s="104"/>
      <c r="EH524" s="104"/>
      <c r="EI524" s="104"/>
      <c r="EJ524" s="104"/>
      <c r="EK524" s="104"/>
      <c r="EL524" s="104"/>
      <c r="EM524" s="104"/>
      <c r="EN524" s="104"/>
      <c r="EO524" s="104"/>
      <c r="EP524" s="104"/>
      <c r="EQ524" s="104"/>
      <c r="ER524" s="104"/>
      <c r="ES524" s="104"/>
      <c r="ET524" s="104"/>
      <c r="EU524" s="104"/>
      <c r="EV524" s="104"/>
      <c r="EW524" s="104"/>
      <c r="EX524" s="104"/>
      <c r="EY524" s="104"/>
      <c r="EZ524" s="104"/>
      <c r="FA524" s="104"/>
      <c r="FB524" s="104"/>
      <c r="FC524" s="104"/>
      <c r="FD524" s="104"/>
      <c r="FE524" s="104"/>
      <c r="FF524" s="104"/>
      <c r="FG524" s="104"/>
      <c r="FH524" s="104"/>
      <c r="FI524" s="104"/>
      <c r="FJ524" s="104"/>
      <c r="FK524" s="104"/>
      <c r="FL524" s="104"/>
      <c r="FM524" s="104"/>
      <c r="FN524" s="104"/>
      <c r="FO524" s="104"/>
      <c r="FP524" s="104"/>
      <c r="FQ524" s="104"/>
      <c r="FR524" s="104"/>
      <c r="FS524" s="104"/>
      <c r="FT524" s="104"/>
      <c r="FU524" s="104"/>
      <c r="FV524" s="104"/>
      <c r="FW524" s="104"/>
      <c r="FX524" s="104"/>
      <c r="FY524" s="104"/>
      <c r="FZ524" s="104"/>
      <c r="GA524" s="104"/>
      <c r="GB524" s="104"/>
      <c r="GC524" s="104"/>
      <c r="GD524" s="104"/>
      <c r="GE524" s="104"/>
      <c r="GF524" s="104"/>
      <c r="GG524" s="104"/>
      <c r="GH524" s="104"/>
      <c r="GI524" s="104"/>
      <c r="GJ524" s="104"/>
      <c r="GK524" s="104"/>
      <c r="GL524" s="104"/>
      <c r="GM524" s="104"/>
      <c r="GN524" s="104"/>
      <c r="GO524" s="104"/>
      <c r="GP524" s="104"/>
      <c r="GQ524" s="104"/>
      <c r="GR524" s="104"/>
      <c r="GS524" s="104"/>
      <c r="GT524" s="104"/>
      <c r="GU524" s="104"/>
      <c r="GV524" s="104"/>
      <c r="GW524" s="104"/>
      <c r="GX524" s="104"/>
      <c r="GY524" s="104"/>
      <c r="GZ524" s="104"/>
      <c r="HA524" s="104"/>
      <c r="HB524" s="104"/>
      <c r="HC524" s="104"/>
      <c r="HD524" s="104"/>
      <c r="HE524" s="104"/>
      <c r="HF524" s="104"/>
      <c r="HG524" s="104"/>
      <c r="HH524" s="104"/>
      <c r="HI524" s="104"/>
      <c r="HJ524" s="104"/>
      <c r="HK524" s="104"/>
      <c r="HL524" s="104"/>
      <c r="HM524" s="104"/>
      <c r="HN524" s="104"/>
      <c r="HO524" s="104"/>
      <c r="HP524" s="104"/>
      <c r="HQ524" s="104"/>
      <c r="HR524" s="104"/>
      <c r="HS524" s="104"/>
      <c r="HT524" s="104"/>
      <c r="HU524" s="104"/>
      <c r="HV524" s="104"/>
      <c r="HW524" s="104"/>
      <c r="HX524" s="104"/>
      <c r="HY524" s="104"/>
      <c r="HZ524" s="104"/>
      <c r="IA524" s="104"/>
      <c r="IB524" s="104"/>
      <c r="IC524" s="104"/>
      <c r="ID524" s="104"/>
      <c r="IE524" s="104"/>
      <c r="IF524" s="104"/>
      <c r="IG524" s="104"/>
      <c r="IH524" s="104"/>
      <c r="II524" s="104"/>
      <c r="IJ524" s="104"/>
      <c r="IK524" s="104"/>
      <c r="IL524" s="104"/>
      <c r="IM524" s="104"/>
      <c r="IN524" s="104"/>
      <c r="IO524" s="104"/>
      <c r="IP524" s="104"/>
      <c r="IQ524" s="104"/>
      <c r="IR524" s="104"/>
      <c r="IS524" s="104"/>
      <c r="IT524" s="104"/>
      <c r="IU524" s="104"/>
      <c r="IV524" s="104"/>
      <c r="IW524" s="104"/>
      <c r="IX524" s="104"/>
      <c r="IY524" s="104"/>
      <c r="IZ524" s="104"/>
      <c r="JA524" s="104"/>
      <c r="JB524" s="104"/>
      <c r="JC524" s="104"/>
      <c r="JD524" s="104"/>
      <c r="JE524" s="104"/>
      <c r="JF524" s="104"/>
      <c r="JG524" s="104"/>
      <c r="JH524" s="104"/>
      <c r="JI524" s="104"/>
      <c r="JJ524" s="104"/>
      <c r="JK524" s="104"/>
      <c r="JL524" s="104"/>
      <c r="JM524" s="104"/>
      <c r="JN524" s="104"/>
      <c r="JO524" s="104"/>
      <c r="JP524" s="104"/>
      <c r="JQ524" s="104"/>
      <c r="JR524" s="104"/>
      <c r="JS524" s="104"/>
      <c r="JT524" s="104"/>
      <c r="JU524" s="104"/>
      <c r="JV524" s="104"/>
      <c r="JW524" s="104"/>
      <c r="JX524" s="104"/>
      <c r="JY524" s="104"/>
      <c r="JZ524" s="104"/>
      <c r="KA524" s="104"/>
      <c r="KB524" s="104"/>
      <c r="KC524" s="104"/>
      <c r="KD524" s="104"/>
      <c r="KE524" s="104"/>
      <c r="KF524" s="104"/>
      <c r="KG524" s="104"/>
      <c r="KH524" s="104"/>
      <c r="KI524" s="104"/>
      <c r="KJ524" s="104"/>
      <c r="KK524" s="104"/>
      <c r="KL524" s="104"/>
      <c r="KM524" s="104"/>
      <c r="KN524" s="104"/>
      <c r="KO524" s="104"/>
      <c r="KP524" s="104"/>
      <c r="KQ524" s="104"/>
      <c r="KR524" s="104"/>
      <c r="KS524" s="104"/>
      <c r="KT524" s="104"/>
      <c r="KU524" s="104"/>
      <c r="KV524" s="104"/>
      <c r="KW524" s="104"/>
      <c r="KX524" s="104"/>
      <c r="KY524" s="104"/>
      <c r="KZ524" s="104"/>
      <c r="LA524" s="104"/>
      <c r="LB524" s="104"/>
      <c r="LC524" s="104"/>
      <c r="LD524" s="104"/>
      <c r="LE524" s="104"/>
      <c r="LF524" s="104"/>
      <c r="LG524" s="104"/>
      <c r="LH524" s="104"/>
      <c r="LI524" s="104"/>
      <c r="LJ524" s="104"/>
      <c r="LK524" s="104"/>
      <c r="LL524" s="104"/>
      <c r="LM524" s="104"/>
      <c r="LN524" s="104"/>
      <c r="LO524" s="104"/>
      <c r="LP524" s="104"/>
      <c r="LQ524" s="104"/>
      <c r="LR524" s="104"/>
      <c r="LS524" s="104"/>
      <c r="LT524" s="104"/>
      <c r="LU524" s="104"/>
      <c r="LV524" s="104"/>
      <c r="LW524" s="104"/>
      <c r="LX524" s="104"/>
      <c r="LY524" s="104"/>
      <c r="LZ524" s="104"/>
      <c r="MA524" s="104"/>
      <c r="MB524" s="104"/>
      <c r="MC524" s="104"/>
      <c r="MD524" s="104"/>
      <c r="ME524" s="104"/>
      <c r="MF524" s="104"/>
      <c r="MG524" s="104"/>
      <c r="MH524" s="104"/>
      <c r="MI524" s="104"/>
      <c r="MJ524" s="104"/>
      <c r="MK524" s="104"/>
      <c r="ML524" s="104"/>
      <c r="MM524" s="104"/>
      <c r="MN524" s="104"/>
      <c r="MO524" s="104"/>
      <c r="MP524" s="104"/>
      <c r="MQ524" s="104"/>
      <c r="MR524" s="104"/>
      <c r="MS524" s="104"/>
      <c r="MT524" s="104"/>
      <c r="MU524" s="104"/>
      <c r="MV524" s="104"/>
      <c r="MW524" s="104"/>
      <c r="MX524" s="104"/>
      <c r="MY524" s="104"/>
      <c r="MZ524" s="104"/>
      <c r="NA524" s="104"/>
      <c r="NB524" s="104"/>
      <c r="NC524" s="104"/>
      <c r="ND524" s="104"/>
      <c r="NE524" s="104"/>
      <c r="NF524" s="104"/>
      <c r="NG524" s="104"/>
      <c r="NH524" s="104"/>
      <c r="NI524" s="104"/>
      <c r="NJ524" s="104"/>
      <c r="NK524" s="104"/>
      <c r="NL524" s="104"/>
      <c r="NM524" s="104"/>
      <c r="NN524" s="104"/>
      <c r="NO524" s="104"/>
      <c r="NP524" s="104"/>
      <c r="NQ524" s="104"/>
      <c r="NR524" s="104"/>
      <c r="NS524" s="104"/>
      <c r="NT524" s="104"/>
      <c r="NU524" s="104"/>
    </row>
    <row r="525" spans="1:385" s="172" customFormat="1" ht="21.75" customHeight="1">
      <c r="A525" s="321"/>
      <c r="B525" s="177">
        <v>50</v>
      </c>
      <c r="C525" s="188" t="s">
        <v>998</v>
      </c>
      <c r="D525" s="189" t="s">
        <v>800</v>
      </c>
      <c r="E525" s="189" t="s">
        <v>1004</v>
      </c>
      <c r="F525" s="189"/>
      <c r="G525" s="179"/>
      <c r="H525" s="173"/>
      <c r="I525" s="190"/>
      <c r="J525" s="190"/>
      <c r="K525" s="189" t="s">
        <v>57</v>
      </c>
      <c r="L525" s="189">
        <v>6</v>
      </c>
      <c r="M525" s="175"/>
      <c r="N525" s="175">
        <f t="shared" si="88"/>
        <v>0</v>
      </c>
      <c r="O525" s="175">
        <f t="shared" si="85"/>
        <v>0</v>
      </c>
      <c r="P525" s="175">
        <f t="shared" si="89"/>
        <v>0</v>
      </c>
      <c r="Q525" s="175"/>
      <c r="R525" s="175"/>
      <c r="S525" s="121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  <c r="BE525" s="104"/>
      <c r="BF525" s="104"/>
      <c r="BG525" s="104"/>
      <c r="BH525" s="104"/>
      <c r="BI525" s="104"/>
      <c r="BJ525" s="104"/>
      <c r="BK525" s="104"/>
      <c r="BL525" s="104"/>
      <c r="BM525" s="104"/>
      <c r="BN525" s="104"/>
      <c r="BO525" s="104"/>
      <c r="BP525" s="104"/>
      <c r="BQ525" s="104"/>
      <c r="BR525" s="104"/>
      <c r="BS525" s="104"/>
      <c r="BT525" s="104"/>
      <c r="BU525" s="104"/>
      <c r="BV525" s="104"/>
      <c r="BW525" s="104"/>
      <c r="BX525" s="104"/>
      <c r="BY525" s="104"/>
      <c r="BZ525" s="104"/>
      <c r="CA525" s="104"/>
      <c r="CB525" s="104"/>
      <c r="CC525" s="104"/>
      <c r="CD525" s="104"/>
      <c r="CE525" s="104"/>
      <c r="CF525" s="104"/>
      <c r="CG525" s="104"/>
      <c r="CH525" s="104"/>
      <c r="CI525" s="104"/>
      <c r="CJ525" s="104"/>
      <c r="CK525" s="104"/>
      <c r="CL525" s="104"/>
      <c r="CM525" s="104"/>
      <c r="CN525" s="104"/>
      <c r="CO525" s="104"/>
      <c r="CP525" s="104"/>
      <c r="CQ525" s="104"/>
      <c r="CR525" s="104"/>
      <c r="CS525" s="104"/>
      <c r="CT525" s="104"/>
      <c r="CU525" s="104"/>
      <c r="CV525" s="104"/>
      <c r="CW525" s="104"/>
      <c r="CX525" s="104"/>
      <c r="CY525" s="104"/>
      <c r="CZ525" s="104"/>
      <c r="DA525" s="104"/>
      <c r="DB525" s="104"/>
      <c r="DC525" s="104"/>
      <c r="DD525" s="104"/>
      <c r="DE525" s="104"/>
      <c r="DF525" s="104"/>
      <c r="DG525" s="104"/>
      <c r="DH525" s="104"/>
      <c r="DI525" s="104"/>
      <c r="DJ525" s="104"/>
      <c r="DK525" s="104"/>
      <c r="DL525" s="104"/>
      <c r="DM525" s="104"/>
      <c r="DN525" s="104"/>
      <c r="DO525" s="104"/>
      <c r="DP525" s="104"/>
      <c r="DQ525" s="104"/>
      <c r="DR525" s="104"/>
      <c r="DS525" s="104"/>
      <c r="DT525" s="104"/>
      <c r="DU525" s="104"/>
      <c r="DV525" s="104"/>
      <c r="DW525" s="104"/>
      <c r="DX525" s="104"/>
      <c r="DY525" s="104"/>
      <c r="DZ525" s="104"/>
      <c r="EA525" s="104"/>
      <c r="EB525" s="104"/>
      <c r="EC525" s="104"/>
      <c r="ED525" s="104"/>
      <c r="EE525" s="104"/>
      <c r="EF525" s="104"/>
      <c r="EG525" s="104"/>
      <c r="EH525" s="104"/>
      <c r="EI525" s="104"/>
      <c r="EJ525" s="104"/>
      <c r="EK525" s="104"/>
      <c r="EL525" s="104"/>
      <c r="EM525" s="104"/>
      <c r="EN525" s="104"/>
      <c r="EO525" s="104"/>
      <c r="EP525" s="104"/>
      <c r="EQ525" s="104"/>
      <c r="ER525" s="104"/>
      <c r="ES525" s="104"/>
      <c r="ET525" s="104"/>
      <c r="EU525" s="104"/>
      <c r="EV525" s="104"/>
      <c r="EW525" s="104"/>
      <c r="EX525" s="104"/>
      <c r="EY525" s="104"/>
      <c r="EZ525" s="104"/>
      <c r="FA525" s="104"/>
      <c r="FB525" s="104"/>
      <c r="FC525" s="104"/>
      <c r="FD525" s="104"/>
      <c r="FE525" s="104"/>
      <c r="FF525" s="104"/>
      <c r="FG525" s="104"/>
      <c r="FH525" s="104"/>
      <c r="FI525" s="104"/>
      <c r="FJ525" s="104"/>
      <c r="FK525" s="104"/>
      <c r="FL525" s="104"/>
      <c r="FM525" s="104"/>
      <c r="FN525" s="104"/>
      <c r="FO525" s="104"/>
      <c r="FP525" s="104"/>
      <c r="FQ525" s="104"/>
      <c r="FR525" s="104"/>
      <c r="FS525" s="104"/>
      <c r="FT525" s="104"/>
      <c r="FU525" s="104"/>
      <c r="FV525" s="104"/>
      <c r="FW525" s="104"/>
      <c r="FX525" s="104"/>
      <c r="FY525" s="104"/>
      <c r="FZ525" s="104"/>
      <c r="GA525" s="104"/>
      <c r="GB525" s="104"/>
      <c r="GC525" s="104"/>
      <c r="GD525" s="104"/>
      <c r="GE525" s="104"/>
      <c r="GF525" s="104"/>
      <c r="GG525" s="104"/>
      <c r="GH525" s="104"/>
      <c r="GI525" s="104"/>
      <c r="GJ525" s="104"/>
      <c r="GK525" s="104"/>
      <c r="GL525" s="104"/>
      <c r="GM525" s="104"/>
      <c r="GN525" s="104"/>
      <c r="GO525" s="104"/>
      <c r="GP525" s="104"/>
      <c r="GQ525" s="104"/>
      <c r="GR525" s="104"/>
      <c r="GS525" s="104"/>
      <c r="GT525" s="104"/>
      <c r="GU525" s="104"/>
      <c r="GV525" s="104"/>
      <c r="GW525" s="104"/>
      <c r="GX525" s="104"/>
      <c r="GY525" s="104"/>
      <c r="GZ525" s="104"/>
      <c r="HA525" s="104"/>
      <c r="HB525" s="104"/>
      <c r="HC525" s="104"/>
      <c r="HD525" s="104"/>
      <c r="HE525" s="104"/>
      <c r="HF525" s="104"/>
      <c r="HG525" s="104"/>
      <c r="HH525" s="104"/>
      <c r="HI525" s="104"/>
      <c r="HJ525" s="104"/>
      <c r="HK525" s="104"/>
      <c r="HL525" s="104"/>
      <c r="HM525" s="104"/>
      <c r="HN525" s="104"/>
      <c r="HO525" s="104"/>
      <c r="HP525" s="104"/>
      <c r="HQ525" s="104"/>
      <c r="HR525" s="104"/>
      <c r="HS525" s="104"/>
      <c r="HT525" s="104"/>
      <c r="HU525" s="104"/>
      <c r="HV525" s="104"/>
      <c r="HW525" s="104"/>
      <c r="HX525" s="104"/>
      <c r="HY525" s="104"/>
      <c r="HZ525" s="104"/>
      <c r="IA525" s="104"/>
      <c r="IB525" s="104"/>
      <c r="IC525" s="104"/>
      <c r="ID525" s="104"/>
      <c r="IE525" s="104"/>
      <c r="IF525" s="104"/>
      <c r="IG525" s="104"/>
      <c r="IH525" s="104"/>
      <c r="II525" s="104"/>
      <c r="IJ525" s="104"/>
      <c r="IK525" s="104"/>
      <c r="IL525" s="104"/>
      <c r="IM525" s="104"/>
      <c r="IN525" s="104"/>
      <c r="IO525" s="104"/>
      <c r="IP525" s="104"/>
      <c r="IQ525" s="104"/>
      <c r="IR525" s="104"/>
      <c r="IS525" s="104"/>
      <c r="IT525" s="104"/>
      <c r="IU525" s="104"/>
      <c r="IV525" s="104"/>
      <c r="IW525" s="104"/>
      <c r="IX525" s="104"/>
      <c r="IY525" s="104"/>
      <c r="IZ525" s="104"/>
      <c r="JA525" s="104"/>
      <c r="JB525" s="104"/>
      <c r="JC525" s="104"/>
      <c r="JD525" s="104"/>
      <c r="JE525" s="104"/>
      <c r="JF525" s="104"/>
      <c r="JG525" s="104"/>
      <c r="JH525" s="104"/>
      <c r="JI525" s="104"/>
      <c r="JJ525" s="104"/>
      <c r="JK525" s="104"/>
      <c r="JL525" s="104"/>
      <c r="JM525" s="104"/>
      <c r="JN525" s="104"/>
      <c r="JO525" s="104"/>
      <c r="JP525" s="104"/>
      <c r="JQ525" s="104"/>
      <c r="JR525" s="104"/>
      <c r="JS525" s="104"/>
      <c r="JT525" s="104"/>
      <c r="JU525" s="104"/>
      <c r="JV525" s="104"/>
      <c r="JW525" s="104"/>
      <c r="JX525" s="104"/>
      <c r="JY525" s="104"/>
      <c r="JZ525" s="104"/>
      <c r="KA525" s="104"/>
      <c r="KB525" s="104"/>
      <c r="KC525" s="104"/>
      <c r="KD525" s="104"/>
      <c r="KE525" s="104"/>
      <c r="KF525" s="104"/>
      <c r="KG525" s="104"/>
      <c r="KH525" s="104"/>
      <c r="KI525" s="104"/>
      <c r="KJ525" s="104"/>
      <c r="KK525" s="104"/>
      <c r="KL525" s="104"/>
      <c r="KM525" s="104"/>
      <c r="KN525" s="104"/>
      <c r="KO525" s="104"/>
      <c r="KP525" s="104"/>
      <c r="KQ525" s="104"/>
      <c r="KR525" s="104"/>
      <c r="KS525" s="104"/>
      <c r="KT525" s="104"/>
      <c r="KU525" s="104"/>
      <c r="KV525" s="104"/>
      <c r="KW525" s="104"/>
      <c r="KX525" s="104"/>
      <c r="KY525" s="104"/>
      <c r="KZ525" s="104"/>
      <c r="LA525" s="104"/>
      <c r="LB525" s="104"/>
      <c r="LC525" s="104"/>
      <c r="LD525" s="104"/>
      <c r="LE525" s="104"/>
      <c r="LF525" s="104"/>
      <c r="LG525" s="104"/>
      <c r="LH525" s="104"/>
      <c r="LI525" s="104"/>
      <c r="LJ525" s="104"/>
      <c r="LK525" s="104"/>
      <c r="LL525" s="104"/>
      <c r="LM525" s="104"/>
      <c r="LN525" s="104"/>
      <c r="LO525" s="104"/>
      <c r="LP525" s="104"/>
      <c r="LQ525" s="104"/>
      <c r="LR525" s="104"/>
      <c r="LS525" s="104"/>
      <c r="LT525" s="104"/>
      <c r="LU525" s="104"/>
      <c r="LV525" s="104"/>
      <c r="LW525" s="104"/>
      <c r="LX525" s="104"/>
      <c r="LY525" s="104"/>
      <c r="LZ525" s="104"/>
      <c r="MA525" s="104"/>
      <c r="MB525" s="104"/>
      <c r="MC525" s="104"/>
      <c r="MD525" s="104"/>
      <c r="ME525" s="104"/>
      <c r="MF525" s="104"/>
      <c r="MG525" s="104"/>
      <c r="MH525" s="104"/>
      <c r="MI525" s="104"/>
      <c r="MJ525" s="104"/>
      <c r="MK525" s="104"/>
      <c r="ML525" s="104"/>
      <c r="MM525" s="104"/>
      <c r="MN525" s="104"/>
      <c r="MO525" s="104"/>
      <c r="MP525" s="104"/>
      <c r="MQ525" s="104"/>
      <c r="MR525" s="104"/>
      <c r="MS525" s="104"/>
      <c r="MT525" s="104"/>
      <c r="MU525" s="104"/>
      <c r="MV525" s="104"/>
      <c r="MW525" s="104"/>
      <c r="MX525" s="104"/>
      <c r="MY525" s="104"/>
      <c r="MZ525" s="104"/>
      <c r="NA525" s="104"/>
      <c r="NB525" s="104"/>
      <c r="NC525" s="104"/>
      <c r="ND525" s="104"/>
      <c r="NE525" s="104"/>
      <c r="NF525" s="104"/>
      <c r="NG525" s="104"/>
      <c r="NH525" s="104"/>
      <c r="NI525" s="104"/>
      <c r="NJ525" s="104"/>
      <c r="NK525" s="104"/>
      <c r="NL525" s="104"/>
      <c r="NM525" s="104"/>
      <c r="NN525" s="104"/>
      <c r="NO525" s="104"/>
      <c r="NP525" s="104"/>
      <c r="NQ525" s="104"/>
      <c r="NR525" s="104"/>
      <c r="NS525" s="104"/>
      <c r="NT525" s="104"/>
      <c r="NU525" s="104"/>
    </row>
    <row r="526" spans="1:385" s="172" customFormat="1" ht="21.75" customHeight="1">
      <c r="A526" s="321"/>
      <c r="B526" s="173">
        <v>51</v>
      </c>
      <c r="C526" s="188" t="s">
        <v>999</v>
      </c>
      <c r="D526" s="189" t="s">
        <v>800</v>
      </c>
      <c r="E526" s="189" t="s">
        <v>1004</v>
      </c>
      <c r="F526" s="189"/>
      <c r="G526" s="179"/>
      <c r="H526" s="173"/>
      <c r="I526" s="190"/>
      <c r="J526" s="190"/>
      <c r="K526" s="189" t="s">
        <v>57</v>
      </c>
      <c r="L526" s="189">
        <v>12</v>
      </c>
      <c r="M526" s="175"/>
      <c r="N526" s="175">
        <f t="shared" si="88"/>
        <v>0</v>
      </c>
      <c r="O526" s="175">
        <f t="shared" si="85"/>
        <v>0</v>
      </c>
      <c r="P526" s="175">
        <f t="shared" si="89"/>
        <v>0</v>
      </c>
      <c r="Q526" s="175"/>
      <c r="R526" s="175"/>
      <c r="S526" s="121"/>
      <c r="T526" s="104"/>
      <c r="U526" s="104"/>
      <c r="V526" s="104"/>
      <c r="W526" s="104"/>
      <c r="X526" s="104"/>
      <c r="Y526" s="104"/>
      <c r="Z526" s="104"/>
      <c r="AA526" s="104"/>
      <c r="AB526" s="104"/>
      <c r="AC526" s="104"/>
      <c r="AD526" s="104"/>
      <c r="AE526" s="104"/>
      <c r="AF526" s="104"/>
      <c r="AG526" s="104"/>
      <c r="AH526" s="104"/>
      <c r="AI526" s="104"/>
      <c r="AJ526" s="104"/>
      <c r="AK526" s="104"/>
      <c r="AL526" s="104"/>
      <c r="AM526" s="104"/>
      <c r="AN526" s="104"/>
      <c r="AO526" s="104"/>
      <c r="AP526" s="104"/>
      <c r="AQ526" s="104"/>
      <c r="AR526" s="104"/>
      <c r="AS526" s="104"/>
      <c r="AT526" s="104"/>
      <c r="AU526" s="104"/>
      <c r="AV526" s="104"/>
      <c r="AW526" s="104"/>
      <c r="AX526" s="104"/>
      <c r="AY526" s="104"/>
      <c r="AZ526" s="104"/>
      <c r="BA526" s="104"/>
      <c r="BB526" s="104"/>
      <c r="BC526" s="104"/>
      <c r="BD526" s="104"/>
      <c r="BE526" s="104"/>
      <c r="BF526" s="104"/>
      <c r="BG526" s="104"/>
      <c r="BH526" s="104"/>
      <c r="BI526" s="104"/>
      <c r="BJ526" s="104"/>
      <c r="BK526" s="104"/>
      <c r="BL526" s="104"/>
      <c r="BM526" s="104"/>
      <c r="BN526" s="104"/>
      <c r="BO526" s="104"/>
      <c r="BP526" s="104"/>
      <c r="BQ526" s="104"/>
      <c r="BR526" s="104"/>
      <c r="BS526" s="104"/>
      <c r="BT526" s="104"/>
      <c r="BU526" s="104"/>
      <c r="BV526" s="104"/>
      <c r="BW526" s="104"/>
      <c r="BX526" s="104"/>
      <c r="BY526" s="104"/>
      <c r="BZ526" s="104"/>
      <c r="CA526" s="104"/>
      <c r="CB526" s="104"/>
      <c r="CC526" s="104"/>
      <c r="CD526" s="104"/>
      <c r="CE526" s="104"/>
      <c r="CF526" s="104"/>
      <c r="CG526" s="104"/>
      <c r="CH526" s="104"/>
      <c r="CI526" s="104"/>
      <c r="CJ526" s="104"/>
      <c r="CK526" s="104"/>
      <c r="CL526" s="104"/>
      <c r="CM526" s="104"/>
      <c r="CN526" s="104"/>
      <c r="CO526" s="104"/>
      <c r="CP526" s="104"/>
      <c r="CQ526" s="104"/>
      <c r="CR526" s="104"/>
      <c r="CS526" s="104"/>
      <c r="CT526" s="104"/>
      <c r="CU526" s="104"/>
      <c r="CV526" s="104"/>
      <c r="CW526" s="104"/>
      <c r="CX526" s="104"/>
      <c r="CY526" s="104"/>
      <c r="CZ526" s="104"/>
      <c r="DA526" s="104"/>
      <c r="DB526" s="104"/>
      <c r="DC526" s="104"/>
      <c r="DD526" s="104"/>
      <c r="DE526" s="104"/>
      <c r="DF526" s="104"/>
      <c r="DG526" s="104"/>
      <c r="DH526" s="104"/>
      <c r="DI526" s="104"/>
      <c r="DJ526" s="104"/>
      <c r="DK526" s="104"/>
      <c r="DL526" s="104"/>
      <c r="DM526" s="104"/>
      <c r="DN526" s="104"/>
      <c r="DO526" s="104"/>
      <c r="DP526" s="104"/>
      <c r="DQ526" s="104"/>
      <c r="DR526" s="104"/>
      <c r="DS526" s="104"/>
      <c r="DT526" s="104"/>
      <c r="DU526" s="104"/>
      <c r="DV526" s="104"/>
      <c r="DW526" s="104"/>
      <c r="DX526" s="104"/>
      <c r="DY526" s="104"/>
      <c r="DZ526" s="104"/>
      <c r="EA526" s="104"/>
      <c r="EB526" s="104"/>
      <c r="EC526" s="104"/>
      <c r="ED526" s="104"/>
      <c r="EE526" s="104"/>
      <c r="EF526" s="104"/>
      <c r="EG526" s="104"/>
      <c r="EH526" s="104"/>
      <c r="EI526" s="104"/>
      <c r="EJ526" s="104"/>
      <c r="EK526" s="104"/>
      <c r="EL526" s="104"/>
      <c r="EM526" s="104"/>
      <c r="EN526" s="104"/>
      <c r="EO526" s="104"/>
      <c r="EP526" s="104"/>
      <c r="EQ526" s="104"/>
      <c r="ER526" s="104"/>
      <c r="ES526" s="104"/>
      <c r="ET526" s="104"/>
      <c r="EU526" s="104"/>
      <c r="EV526" s="104"/>
      <c r="EW526" s="104"/>
      <c r="EX526" s="104"/>
      <c r="EY526" s="104"/>
      <c r="EZ526" s="104"/>
      <c r="FA526" s="104"/>
      <c r="FB526" s="104"/>
      <c r="FC526" s="104"/>
      <c r="FD526" s="104"/>
      <c r="FE526" s="104"/>
      <c r="FF526" s="104"/>
      <c r="FG526" s="104"/>
      <c r="FH526" s="104"/>
      <c r="FI526" s="104"/>
      <c r="FJ526" s="104"/>
      <c r="FK526" s="104"/>
      <c r="FL526" s="104"/>
      <c r="FM526" s="104"/>
      <c r="FN526" s="104"/>
      <c r="FO526" s="104"/>
      <c r="FP526" s="104"/>
      <c r="FQ526" s="104"/>
      <c r="FR526" s="104"/>
      <c r="FS526" s="104"/>
      <c r="FT526" s="104"/>
      <c r="FU526" s="104"/>
      <c r="FV526" s="104"/>
      <c r="FW526" s="104"/>
      <c r="FX526" s="104"/>
      <c r="FY526" s="104"/>
      <c r="FZ526" s="104"/>
      <c r="GA526" s="104"/>
      <c r="GB526" s="104"/>
      <c r="GC526" s="104"/>
      <c r="GD526" s="104"/>
      <c r="GE526" s="104"/>
      <c r="GF526" s="104"/>
      <c r="GG526" s="104"/>
      <c r="GH526" s="104"/>
      <c r="GI526" s="104"/>
      <c r="GJ526" s="104"/>
      <c r="GK526" s="104"/>
      <c r="GL526" s="104"/>
      <c r="GM526" s="104"/>
      <c r="GN526" s="104"/>
      <c r="GO526" s="104"/>
      <c r="GP526" s="104"/>
      <c r="GQ526" s="104"/>
      <c r="GR526" s="104"/>
      <c r="GS526" s="104"/>
      <c r="GT526" s="104"/>
      <c r="GU526" s="104"/>
      <c r="GV526" s="104"/>
      <c r="GW526" s="104"/>
      <c r="GX526" s="104"/>
      <c r="GY526" s="104"/>
      <c r="GZ526" s="104"/>
      <c r="HA526" s="104"/>
      <c r="HB526" s="104"/>
      <c r="HC526" s="104"/>
      <c r="HD526" s="104"/>
      <c r="HE526" s="104"/>
      <c r="HF526" s="104"/>
      <c r="HG526" s="104"/>
      <c r="HH526" s="104"/>
      <c r="HI526" s="104"/>
      <c r="HJ526" s="104"/>
      <c r="HK526" s="104"/>
      <c r="HL526" s="104"/>
      <c r="HM526" s="104"/>
      <c r="HN526" s="104"/>
      <c r="HO526" s="104"/>
      <c r="HP526" s="104"/>
      <c r="HQ526" s="104"/>
      <c r="HR526" s="104"/>
      <c r="HS526" s="104"/>
      <c r="HT526" s="104"/>
      <c r="HU526" s="104"/>
      <c r="HV526" s="104"/>
      <c r="HW526" s="104"/>
      <c r="HX526" s="104"/>
      <c r="HY526" s="104"/>
      <c r="HZ526" s="104"/>
      <c r="IA526" s="104"/>
      <c r="IB526" s="104"/>
      <c r="IC526" s="104"/>
      <c r="ID526" s="104"/>
      <c r="IE526" s="104"/>
      <c r="IF526" s="104"/>
      <c r="IG526" s="104"/>
      <c r="IH526" s="104"/>
      <c r="II526" s="104"/>
      <c r="IJ526" s="104"/>
      <c r="IK526" s="104"/>
      <c r="IL526" s="104"/>
      <c r="IM526" s="104"/>
      <c r="IN526" s="104"/>
      <c r="IO526" s="104"/>
      <c r="IP526" s="104"/>
      <c r="IQ526" s="104"/>
      <c r="IR526" s="104"/>
      <c r="IS526" s="104"/>
      <c r="IT526" s="104"/>
      <c r="IU526" s="104"/>
      <c r="IV526" s="104"/>
      <c r="IW526" s="104"/>
      <c r="IX526" s="104"/>
      <c r="IY526" s="104"/>
      <c r="IZ526" s="104"/>
      <c r="JA526" s="104"/>
      <c r="JB526" s="104"/>
      <c r="JC526" s="104"/>
      <c r="JD526" s="104"/>
      <c r="JE526" s="104"/>
      <c r="JF526" s="104"/>
      <c r="JG526" s="104"/>
      <c r="JH526" s="104"/>
      <c r="JI526" s="104"/>
      <c r="JJ526" s="104"/>
      <c r="JK526" s="104"/>
      <c r="JL526" s="104"/>
      <c r="JM526" s="104"/>
      <c r="JN526" s="104"/>
      <c r="JO526" s="104"/>
      <c r="JP526" s="104"/>
      <c r="JQ526" s="104"/>
      <c r="JR526" s="104"/>
      <c r="JS526" s="104"/>
      <c r="JT526" s="104"/>
      <c r="JU526" s="104"/>
      <c r="JV526" s="104"/>
      <c r="JW526" s="104"/>
      <c r="JX526" s="104"/>
      <c r="JY526" s="104"/>
      <c r="JZ526" s="104"/>
      <c r="KA526" s="104"/>
      <c r="KB526" s="104"/>
      <c r="KC526" s="104"/>
      <c r="KD526" s="104"/>
      <c r="KE526" s="104"/>
      <c r="KF526" s="104"/>
      <c r="KG526" s="104"/>
      <c r="KH526" s="104"/>
      <c r="KI526" s="104"/>
      <c r="KJ526" s="104"/>
      <c r="KK526" s="104"/>
      <c r="KL526" s="104"/>
      <c r="KM526" s="104"/>
      <c r="KN526" s="104"/>
      <c r="KO526" s="104"/>
      <c r="KP526" s="104"/>
      <c r="KQ526" s="104"/>
      <c r="KR526" s="104"/>
      <c r="KS526" s="104"/>
      <c r="KT526" s="104"/>
      <c r="KU526" s="104"/>
      <c r="KV526" s="104"/>
      <c r="KW526" s="104"/>
      <c r="KX526" s="104"/>
      <c r="KY526" s="104"/>
      <c r="KZ526" s="104"/>
      <c r="LA526" s="104"/>
      <c r="LB526" s="104"/>
      <c r="LC526" s="104"/>
      <c r="LD526" s="104"/>
      <c r="LE526" s="104"/>
      <c r="LF526" s="104"/>
      <c r="LG526" s="104"/>
      <c r="LH526" s="104"/>
      <c r="LI526" s="104"/>
      <c r="LJ526" s="104"/>
      <c r="LK526" s="104"/>
      <c r="LL526" s="104"/>
      <c r="LM526" s="104"/>
      <c r="LN526" s="104"/>
      <c r="LO526" s="104"/>
      <c r="LP526" s="104"/>
      <c r="LQ526" s="104"/>
      <c r="LR526" s="104"/>
      <c r="LS526" s="104"/>
      <c r="LT526" s="104"/>
      <c r="LU526" s="104"/>
      <c r="LV526" s="104"/>
      <c r="LW526" s="104"/>
      <c r="LX526" s="104"/>
      <c r="LY526" s="104"/>
      <c r="LZ526" s="104"/>
      <c r="MA526" s="104"/>
      <c r="MB526" s="104"/>
      <c r="MC526" s="104"/>
      <c r="MD526" s="104"/>
      <c r="ME526" s="104"/>
      <c r="MF526" s="104"/>
      <c r="MG526" s="104"/>
      <c r="MH526" s="104"/>
      <c r="MI526" s="104"/>
      <c r="MJ526" s="104"/>
      <c r="MK526" s="104"/>
      <c r="ML526" s="104"/>
      <c r="MM526" s="104"/>
      <c r="MN526" s="104"/>
      <c r="MO526" s="104"/>
      <c r="MP526" s="104"/>
      <c r="MQ526" s="104"/>
      <c r="MR526" s="104"/>
      <c r="MS526" s="104"/>
      <c r="MT526" s="104"/>
      <c r="MU526" s="104"/>
      <c r="MV526" s="104"/>
      <c r="MW526" s="104"/>
      <c r="MX526" s="104"/>
      <c r="MY526" s="104"/>
      <c r="MZ526" s="104"/>
      <c r="NA526" s="104"/>
      <c r="NB526" s="104"/>
      <c r="NC526" s="104"/>
      <c r="ND526" s="104"/>
      <c r="NE526" s="104"/>
      <c r="NF526" s="104"/>
      <c r="NG526" s="104"/>
      <c r="NH526" s="104"/>
      <c r="NI526" s="104"/>
      <c r="NJ526" s="104"/>
      <c r="NK526" s="104"/>
      <c r="NL526" s="104"/>
      <c r="NM526" s="104"/>
      <c r="NN526" s="104"/>
      <c r="NO526" s="104"/>
      <c r="NP526" s="104"/>
      <c r="NQ526" s="104"/>
      <c r="NR526" s="104"/>
      <c r="NS526" s="104"/>
      <c r="NT526" s="104"/>
      <c r="NU526" s="104"/>
    </row>
    <row r="527" spans="1:385" s="172" customFormat="1" ht="21.75" customHeight="1">
      <c r="A527" s="321"/>
      <c r="B527" s="173">
        <v>52</v>
      </c>
      <c r="C527" s="188" t="s">
        <v>1000</v>
      </c>
      <c r="D527" s="189" t="s">
        <v>800</v>
      </c>
      <c r="E527" s="189" t="s">
        <v>1004</v>
      </c>
      <c r="F527" s="189"/>
      <c r="G527" s="179"/>
      <c r="H527" s="173"/>
      <c r="I527" s="190"/>
      <c r="J527" s="190"/>
      <c r="K527" s="189" t="s">
        <v>57</v>
      </c>
      <c r="L527" s="189">
        <v>6</v>
      </c>
      <c r="M527" s="175"/>
      <c r="N527" s="175">
        <f t="shared" si="88"/>
        <v>0</v>
      </c>
      <c r="O527" s="175">
        <f t="shared" si="85"/>
        <v>0</v>
      </c>
      <c r="P527" s="175">
        <f t="shared" si="89"/>
        <v>0</v>
      </c>
      <c r="Q527" s="175"/>
      <c r="R527" s="175"/>
      <c r="S527" s="121"/>
      <c r="T527" s="104"/>
      <c r="U527" s="104"/>
      <c r="V527" s="104"/>
      <c r="W527" s="104"/>
      <c r="X527" s="104"/>
      <c r="Y527" s="104"/>
      <c r="Z527" s="104"/>
      <c r="AA527" s="104"/>
      <c r="AB527" s="104"/>
      <c r="AC527" s="104"/>
      <c r="AD527" s="104"/>
      <c r="AE527" s="104"/>
      <c r="AF527" s="104"/>
      <c r="AG527" s="104"/>
      <c r="AH527" s="104"/>
      <c r="AI527" s="104"/>
      <c r="AJ527" s="104"/>
      <c r="AK527" s="104"/>
      <c r="AL527" s="104"/>
      <c r="AM527" s="104"/>
      <c r="AN527" s="104"/>
      <c r="AO527" s="104"/>
      <c r="AP527" s="104"/>
      <c r="AQ527" s="104"/>
      <c r="AR527" s="104"/>
      <c r="AS527" s="104"/>
      <c r="AT527" s="104"/>
      <c r="AU527" s="104"/>
      <c r="AV527" s="104"/>
      <c r="AW527" s="104"/>
      <c r="AX527" s="104"/>
      <c r="AY527" s="104"/>
      <c r="AZ527" s="104"/>
      <c r="BA527" s="104"/>
      <c r="BB527" s="104"/>
      <c r="BC527" s="104"/>
      <c r="BD527" s="104"/>
      <c r="BE527" s="104"/>
      <c r="BF527" s="104"/>
      <c r="BG527" s="104"/>
      <c r="BH527" s="104"/>
      <c r="BI527" s="104"/>
      <c r="BJ527" s="104"/>
      <c r="BK527" s="104"/>
      <c r="BL527" s="104"/>
      <c r="BM527" s="104"/>
      <c r="BN527" s="104"/>
      <c r="BO527" s="104"/>
      <c r="BP527" s="104"/>
      <c r="BQ527" s="104"/>
      <c r="BR527" s="104"/>
      <c r="BS527" s="104"/>
      <c r="BT527" s="104"/>
      <c r="BU527" s="104"/>
      <c r="BV527" s="104"/>
      <c r="BW527" s="104"/>
      <c r="BX527" s="104"/>
      <c r="BY527" s="104"/>
      <c r="BZ527" s="104"/>
      <c r="CA527" s="104"/>
      <c r="CB527" s="104"/>
      <c r="CC527" s="104"/>
      <c r="CD527" s="104"/>
      <c r="CE527" s="104"/>
      <c r="CF527" s="104"/>
      <c r="CG527" s="104"/>
      <c r="CH527" s="104"/>
      <c r="CI527" s="104"/>
      <c r="CJ527" s="104"/>
      <c r="CK527" s="104"/>
      <c r="CL527" s="104"/>
      <c r="CM527" s="104"/>
      <c r="CN527" s="104"/>
      <c r="CO527" s="104"/>
      <c r="CP527" s="104"/>
      <c r="CQ527" s="104"/>
      <c r="CR527" s="104"/>
      <c r="CS527" s="104"/>
      <c r="CT527" s="104"/>
      <c r="CU527" s="104"/>
      <c r="CV527" s="104"/>
      <c r="CW527" s="104"/>
      <c r="CX527" s="104"/>
      <c r="CY527" s="104"/>
      <c r="CZ527" s="104"/>
      <c r="DA527" s="104"/>
      <c r="DB527" s="104"/>
      <c r="DC527" s="104"/>
      <c r="DD527" s="104"/>
      <c r="DE527" s="104"/>
      <c r="DF527" s="104"/>
      <c r="DG527" s="104"/>
      <c r="DH527" s="104"/>
      <c r="DI527" s="104"/>
      <c r="DJ527" s="104"/>
      <c r="DK527" s="104"/>
      <c r="DL527" s="104"/>
      <c r="DM527" s="104"/>
      <c r="DN527" s="104"/>
      <c r="DO527" s="104"/>
      <c r="DP527" s="104"/>
      <c r="DQ527" s="104"/>
      <c r="DR527" s="104"/>
      <c r="DS527" s="104"/>
      <c r="DT527" s="104"/>
      <c r="DU527" s="104"/>
      <c r="DV527" s="104"/>
      <c r="DW527" s="104"/>
      <c r="DX527" s="104"/>
      <c r="DY527" s="104"/>
      <c r="DZ527" s="104"/>
      <c r="EA527" s="104"/>
      <c r="EB527" s="104"/>
      <c r="EC527" s="104"/>
      <c r="ED527" s="104"/>
      <c r="EE527" s="104"/>
      <c r="EF527" s="104"/>
      <c r="EG527" s="104"/>
      <c r="EH527" s="104"/>
      <c r="EI527" s="104"/>
      <c r="EJ527" s="104"/>
      <c r="EK527" s="104"/>
      <c r="EL527" s="104"/>
      <c r="EM527" s="104"/>
      <c r="EN527" s="104"/>
      <c r="EO527" s="104"/>
      <c r="EP527" s="104"/>
      <c r="EQ527" s="104"/>
      <c r="ER527" s="104"/>
      <c r="ES527" s="104"/>
      <c r="ET527" s="104"/>
      <c r="EU527" s="104"/>
      <c r="EV527" s="104"/>
      <c r="EW527" s="104"/>
      <c r="EX527" s="104"/>
      <c r="EY527" s="104"/>
      <c r="EZ527" s="104"/>
      <c r="FA527" s="104"/>
      <c r="FB527" s="104"/>
      <c r="FC527" s="104"/>
      <c r="FD527" s="104"/>
      <c r="FE527" s="104"/>
      <c r="FF527" s="104"/>
      <c r="FG527" s="104"/>
      <c r="FH527" s="104"/>
      <c r="FI527" s="104"/>
      <c r="FJ527" s="104"/>
      <c r="FK527" s="104"/>
      <c r="FL527" s="104"/>
      <c r="FM527" s="104"/>
      <c r="FN527" s="104"/>
      <c r="FO527" s="104"/>
      <c r="FP527" s="104"/>
      <c r="FQ527" s="104"/>
      <c r="FR527" s="104"/>
      <c r="FS527" s="104"/>
      <c r="FT527" s="104"/>
      <c r="FU527" s="104"/>
      <c r="FV527" s="104"/>
      <c r="FW527" s="104"/>
      <c r="FX527" s="104"/>
      <c r="FY527" s="104"/>
      <c r="FZ527" s="104"/>
      <c r="GA527" s="104"/>
      <c r="GB527" s="104"/>
      <c r="GC527" s="104"/>
      <c r="GD527" s="104"/>
      <c r="GE527" s="104"/>
      <c r="GF527" s="104"/>
      <c r="GG527" s="104"/>
      <c r="GH527" s="104"/>
      <c r="GI527" s="104"/>
      <c r="GJ527" s="104"/>
      <c r="GK527" s="104"/>
      <c r="GL527" s="104"/>
      <c r="GM527" s="104"/>
      <c r="GN527" s="104"/>
      <c r="GO527" s="104"/>
      <c r="GP527" s="104"/>
      <c r="GQ527" s="104"/>
      <c r="GR527" s="104"/>
      <c r="GS527" s="104"/>
      <c r="GT527" s="104"/>
      <c r="GU527" s="104"/>
      <c r="GV527" s="104"/>
      <c r="GW527" s="104"/>
      <c r="GX527" s="104"/>
      <c r="GY527" s="104"/>
      <c r="GZ527" s="104"/>
      <c r="HA527" s="104"/>
      <c r="HB527" s="104"/>
      <c r="HC527" s="104"/>
      <c r="HD527" s="104"/>
      <c r="HE527" s="104"/>
      <c r="HF527" s="104"/>
      <c r="HG527" s="104"/>
      <c r="HH527" s="104"/>
      <c r="HI527" s="104"/>
      <c r="HJ527" s="104"/>
      <c r="HK527" s="104"/>
      <c r="HL527" s="104"/>
      <c r="HM527" s="104"/>
      <c r="HN527" s="104"/>
      <c r="HO527" s="104"/>
      <c r="HP527" s="104"/>
      <c r="HQ527" s="104"/>
      <c r="HR527" s="104"/>
      <c r="HS527" s="104"/>
      <c r="HT527" s="104"/>
      <c r="HU527" s="104"/>
      <c r="HV527" s="104"/>
      <c r="HW527" s="104"/>
      <c r="HX527" s="104"/>
      <c r="HY527" s="104"/>
      <c r="HZ527" s="104"/>
      <c r="IA527" s="104"/>
      <c r="IB527" s="104"/>
      <c r="IC527" s="104"/>
      <c r="ID527" s="104"/>
      <c r="IE527" s="104"/>
      <c r="IF527" s="104"/>
      <c r="IG527" s="104"/>
      <c r="IH527" s="104"/>
      <c r="II527" s="104"/>
      <c r="IJ527" s="104"/>
      <c r="IK527" s="104"/>
      <c r="IL527" s="104"/>
      <c r="IM527" s="104"/>
      <c r="IN527" s="104"/>
      <c r="IO527" s="104"/>
      <c r="IP527" s="104"/>
      <c r="IQ527" s="104"/>
      <c r="IR527" s="104"/>
      <c r="IS527" s="104"/>
      <c r="IT527" s="104"/>
      <c r="IU527" s="104"/>
      <c r="IV527" s="104"/>
      <c r="IW527" s="104"/>
      <c r="IX527" s="104"/>
      <c r="IY527" s="104"/>
      <c r="IZ527" s="104"/>
      <c r="JA527" s="104"/>
      <c r="JB527" s="104"/>
      <c r="JC527" s="104"/>
      <c r="JD527" s="104"/>
      <c r="JE527" s="104"/>
      <c r="JF527" s="104"/>
      <c r="JG527" s="104"/>
      <c r="JH527" s="104"/>
      <c r="JI527" s="104"/>
      <c r="JJ527" s="104"/>
      <c r="JK527" s="104"/>
      <c r="JL527" s="104"/>
      <c r="JM527" s="104"/>
      <c r="JN527" s="104"/>
      <c r="JO527" s="104"/>
      <c r="JP527" s="104"/>
      <c r="JQ527" s="104"/>
      <c r="JR527" s="104"/>
      <c r="JS527" s="104"/>
      <c r="JT527" s="104"/>
      <c r="JU527" s="104"/>
      <c r="JV527" s="104"/>
      <c r="JW527" s="104"/>
      <c r="JX527" s="104"/>
      <c r="JY527" s="104"/>
      <c r="JZ527" s="104"/>
      <c r="KA527" s="104"/>
      <c r="KB527" s="104"/>
      <c r="KC527" s="104"/>
      <c r="KD527" s="104"/>
      <c r="KE527" s="104"/>
      <c r="KF527" s="104"/>
      <c r="KG527" s="104"/>
      <c r="KH527" s="104"/>
      <c r="KI527" s="104"/>
      <c r="KJ527" s="104"/>
      <c r="KK527" s="104"/>
      <c r="KL527" s="104"/>
      <c r="KM527" s="104"/>
      <c r="KN527" s="104"/>
      <c r="KO527" s="104"/>
      <c r="KP527" s="104"/>
      <c r="KQ527" s="104"/>
      <c r="KR527" s="104"/>
      <c r="KS527" s="104"/>
      <c r="KT527" s="104"/>
      <c r="KU527" s="104"/>
      <c r="KV527" s="104"/>
      <c r="KW527" s="104"/>
      <c r="KX527" s="104"/>
      <c r="KY527" s="104"/>
      <c r="KZ527" s="104"/>
      <c r="LA527" s="104"/>
      <c r="LB527" s="104"/>
      <c r="LC527" s="104"/>
      <c r="LD527" s="104"/>
      <c r="LE527" s="104"/>
      <c r="LF527" s="104"/>
      <c r="LG527" s="104"/>
      <c r="LH527" s="104"/>
      <c r="LI527" s="104"/>
      <c r="LJ527" s="104"/>
      <c r="LK527" s="104"/>
      <c r="LL527" s="104"/>
      <c r="LM527" s="104"/>
      <c r="LN527" s="104"/>
      <c r="LO527" s="104"/>
      <c r="LP527" s="104"/>
      <c r="LQ527" s="104"/>
      <c r="LR527" s="104"/>
      <c r="LS527" s="104"/>
      <c r="LT527" s="104"/>
      <c r="LU527" s="104"/>
      <c r="LV527" s="104"/>
      <c r="LW527" s="104"/>
      <c r="LX527" s="104"/>
      <c r="LY527" s="104"/>
      <c r="LZ527" s="104"/>
      <c r="MA527" s="104"/>
      <c r="MB527" s="104"/>
      <c r="MC527" s="104"/>
      <c r="MD527" s="104"/>
      <c r="ME527" s="104"/>
      <c r="MF527" s="104"/>
      <c r="MG527" s="104"/>
      <c r="MH527" s="104"/>
      <c r="MI527" s="104"/>
      <c r="MJ527" s="104"/>
      <c r="MK527" s="104"/>
      <c r="ML527" s="104"/>
      <c r="MM527" s="104"/>
      <c r="MN527" s="104"/>
      <c r="MO527" s="104"/>
      <c r="MP527" s="104"/>
      <c r="MQ527" s="104"/>
      <c r="MR527" s="104"/>
      <c r="MS527" s="104"/>
      <c r="MT527" s="104"/>
      <c r="MU527" s="104"/>
      <c r="MV527" s="104"/>
      <c r="MW527" s="104"/>
      <c r="MX527" s="104"/>
      <c r="MY527" s="104"/>
      <c r="MZ527" s="104"/>
      <c r="NA527" s="104"/>
      <c r="NB527" s="104"/>
      <c r="NC527" s="104"/>
      <c r="ND527" s="104"/>
      <c r="NE527" s="104"/>
      <c r="NF527" s="104"/>
      <c r="NG527" s="104"/>
      <c r="NH527" s="104"/>
      <c r="NI527" s="104"/>
      <c r="NJ527" s="104"/>
      <c r="NK527" s="104"/>
      <c r="NL527" s="104"/>
      <c r="NM527" s="104"/>
      <c r="NN527" s="104"/>
      <c r="NO527" s="104"/>
      <c r="NP527" s="104"/>
      <c r="NQ527" s="104"/>
      <c r="NR527" s="104"/>
      <c r="NS527" s="104"/>
      <c r="NT527" s="104"/>
      <c r="NU527" s="104"/>
    </row>
    <row r="528" spans="1:385" s="172" customFormat="1" ht="21.5" customHeight="1">
      <c r="A528" s="321"/>
      <c r="B528" s="177">
        <v>53</v>
      </c>
      <c r="C528" s="188" t="s">
        <v>1001</v>
      </c>
      <c r="D528" s="189" t="s">
        <v>800</v>
      </c>
      <c r="E528" s="189" t="s">
        <v>1004</v>
      </c>
      <c r="F528" s="189"/>
      <c r="G528" s="179"/>
      <c r="H528" s="173"/>
      <c r="I528" s="190"/>
      <c r="J528" s="190"/>
      <c r="K528" s="189" t="s">
        <v>84</v>
      </c>
      <c r="L528" s="189">
        <v>9</v>
      </c>
      <c r="M528" s="175"/>
      <c r="N528" s="175">
        <f t="shared" si="88"/>
        <v>0</v>
      </c>
      <c r="O528" s="175">
        <f t="shared" si="85"/>
        <v>0</v>
      </c>
      <c r="P528" s="175">
        <f t="shared" si="89"/>
        <v>0</v>
      </c>
      <c r="Q528" s="175"/>
      <c r="R528" s="175"/>
      <c r="S528" s="121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  <c r="AH528" s="104"/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BN528" s="104"/>
      <c r="BO528" s="104"/>
      <c r="BP528" s="104"/>
      <c r="BQ528" s="104"/>
      <c r="BR528" s="104"/>
      <c r="BS528" s="104"/>
      <c r="BT528" s="104"/>
      <c r="BU528" s="104"/>
      <c r="BV528" s="104"/>
      <c r="BW528" s="104"/>
      <c r="BX528" s="104"/>
      <c r="BY528" s="104"/>
      <c r="BZ528" s="104"/>
      <c r="CA528" s="104"/>
      <c r="CB528" s="104"/>
      <c r="CC528" s="104"/>
      <c r="CD528" s="104"/>
      <c r="CE528" s="104"/>
      <c r="CF528" s="104"/>
      <c r="CG528" s="104"/>
      <c r="CH528" s="104"/>
      <c r="CI528" s="104"/>
      <c r="CJ528" s="104"/>
      <c r="CK528" s="104"/>
      <c r="CL528" s="104"/>
      <c r="CM528" s="104"/>
      <c r="CN528" s="104"/>
      <c r="CO528" s="104"/>
      <c r="CP528" s="104"/>
      <c r="CQ528" s="104"/>
      <c r="CR528" s="104"/>
      <c r="CS528" s="104"/>
      <c r="CT528" s="104"/>
      <c r="CU528" s="104"/>
      <c r="CV528" s="104"/>
      <c r="CW528" s="104"/>
      <c r="CX528" s="104"/>
      <c r="CY528" s="104"/>
      <c r="CZ528" s="104"/>
      <c r="DA528" s="104"/>
      <c r="DB528" s="104"/>
      <c r="DC528" s="104"/>
      <c r="DD528" s="104"/>
      <c r="DE528" s="104"/>
      <c r="DF528" s="104"/>
      <c r="DG528" s="104"/>
      <c r="DH528" s="104"/>
      <c r="DI528" s="104"/>
      <c r="DJ528" s="104"/>
      <c r="DK528" s="104"/>
      <c r="DL528" s="104"/>
      <c r="DM528" s="104"/>
      <c r="DN528" s="104"/>
      <c r="DO528" s="104"/>
      <c r="DP528" s="104"/>
      <c r="DQ528" s="104"/>
      <c r="DR528" s="104"/>
      <c r="DS528" s="104"/>
      <c r="DT528" s="104"/>
      <c r="DU528" s="104"/>
      <c r="DV528" s="104"/>
      <c r="DW528" s="104"/>
      <c r="DX528" s="104"/>
      <c r="DY528" s="104"/>
      <c r="DZ528" s="104"/>
      <c r="EA528" s="104"/>
      <c r="EB528" s="104"/>
      <c r="EC528" s="104"/>
      <c r="ED528" s="104"/>
      <c r="EE528" s="104"/>
      <c r="EF528" s="104"/>
      <c r="EG528" s="104"/>
      <c r="EH528" s="104"/>
      <c r="EI528" s="104"/>
      <c r="EJ528" s="104"/>
      <c r="EK528" s="104"/>
      <c r="EL528" s="104"/>
      <c r="EM528" s="104"/>
      <c r="EN528" s="104"/>
      <c r="EO528" s="104"/>
      <c r="EP528" s="104"/>
      <c r="EQ528" s="104"/>
      <c r="ER528" s="104"/>
      <c r="ES528" s="104"/>
      <c r="ET528" s="104"/>
      <c r="EU528" s="104"/>
      <c r="EV528" s="104"/>
      <c r="EW528" s="104"/>
      <c r="EX528" s="104"/>
      <c r="EY528" s="104"/>
      <c r="EZ528" s="104"/>
      <c r="FA528" s="104"/>
      <c r="FB528" s="104"/>
      <c r="FC528" s="104"/>
      <c r="FD528" s="104"/>
      <c r="FE528" s="104"/>
      <c r="FF528" s="104"/>
      <c r="FG528" s="104"/>
      <c r="FH528" s="104"/>
      <c r="FI528" s="104"/>
      <c r="FJ528" s="104"/>
      <c r="FK528" s="104"/>
      <c r="FL528" s="104"/>
      <c r="FM528" s="104"/>
      <c r="FN528" s="104"/>
      <c r="FO528" s="104"/>
      <c r="FP528" s="104"/>
      <c r="FQ528" s="104"/>
      <c r="FR528" s="104"/>
      <c r="FS528" s="104"/>
      <c r="FT528" s="104"/>
      <c r="FU528" s="104"/>
      <c r="FV528" s="104"/>
      <c r="FW528" s="104"/>
      <c r="FX528" s="104"/>
      <c r="FY528" s="104"/>
      <c r="FZ528" s="104"/>
      <c r="GA528" s="104"/>
      <c r="GB528" s="104"/>
      <c r="GC528" s="104"/>
      <c r="GD528" s="104"/>
      <c r="GE528" s="104"/>
      <c r="GF528" s="104"/>
      <c r="GG528" s="104"/>
      <c r="GH528" s="104"/>
      <c r="GI528" s="104"/>
      <c r="GJ528" s="104"/>
      <c r="GK528" s="104"/>
      <c r="GL528" s="104"/>
      <c r="GM528" s="104"/>
      <c r="GN528" s="104"/>
      <c r="GO528" s="104"/>
      <c r="GP528" s="104"/>
      <c r="GQ528" s="104"/>
      <c r="GR528" s="104"/>
      <c r="GS528" s="104"/>
      <c r="GT528" s="104"/>
      <c r="GU528" s="104"/>
      <c r="GV528" s="104"/>
      <c r="GW528" s="104"/>
      <c r="GX528" s="104"/>
      <c r="GY528" s="104"/>
      <c r="GZ528" s="104"/>
      <c r="HA528" s="104"/>
      <c r="HB528" s="104"/>
      <c r="HC528" s="104"/>
      <c r="HD528" s="104"/>
      <c r="HE528" s="104"/>
      <c r="HF528" s="104"/>
      <c r="HG528" s="104"/>
      <c r="HH528" s="104"/>
      <c r="HI528" s="104"/>
      <c r="HJ528" s="104"/>
      <c r="HK528" s="104"/>
      <c r="HL528" s="104"/>
      <c r="HM528" s="104"/>
      <c r="HN528" s="104"/>
      <c r="HO528" s="104"/>
      <c r="HP528" s="104"/>
      <c r="HQ528" s="104"/>
      <c r="HR528" s="104"/>
      <c r="HS528" s="104"/>
      <c r="HT528" s="104"/>
      <c r="HU528" s="104"/>
      <c r="HV528" s="104"/>
      <c r="HW528" s="104"/>
      <c r="HX528" s="104"/>
      <c r="HY528" s="104"/>
      <c r="HZ528" s="104"/>
      <c r="IA528" s="104"/>
      <c r="IB528" s="104"/>
      <c r="IC528" s="104"/>
      <c r="ID528" s="104"/>
      <c r="IE528" s="104"/>
      <c r="IF528" s="104"/>
      <c r="IG528" s="104"/>
      <c r="IH528" s="104"/>
      <c r="II528" s="104"/>
      <c r="IJ528" s="104"/>
      <c r="IK528" s="104"/>
      <c r="IL528" s="104"/>
      <c r="IM528" s="104"/>
      <c r="IN528" s="104"/>
      <c r="IO528" s="104"/>
      <c r="IP528" s="104"/>
      <c r="IQ528" s="104"/>
      <c r="IR528" s="104"/>
      <c r="IS528" s="104"/>
      <c r="IT528" s="104"/>
      <c r="IU528" s="104"/>
      <c r="IV528" s="104"/>
      <c r="IW528" s="104"/>
      <c r="IX528" s="104"/>
      <c r="IY528" s="104"/>
      <c r="IZ528" s="104"/>
      <c r="JA528" s="104"/>
      <c r="JB528" s="104"/>
      <c r="JC528" s="104"/>
      <c r="JD528" s="104"/>
      <c r="JE528" s="104"/>
      <c r="JF528" s="104"/>
      <c r="JG528" s="104"/>
      <c r="JH528" s="104"/>
      <c r="JI528" s="104"/>
      <c r="JJ528" s="104"/>
      <c r="JK528" s="104"/>
      <c r="JL528" s="104"/>
      <c r="JM528" s="104"/>
      <c r="JN528" s="104"/>
      <c r="JO528" s="104"/>
      <c r="JP528" s="104"/>
      <c r="JQ528" s="104"/>
      <c r="JR528" s="104"/>
      <c r="JS528" s="104"/>
      <c r="JT528" s="104"/>
      <c r="JU528" s="104"/>
      <c r="JV528" s="104"/>
      <c r="JW528" s="104"/>
      <c r="JX528" s="104"/>
      <c r="JY528" s="104"/>
      <c r="JZ528" s="104"/>
      <c r="KA528" s="104"/>
      <c r="KB528" s="104"/>
      <c r="KC528" s="104"/>
      <c r="KD528" s="104"/>
      <c r="KE528" s="104"/>
      <c r="KF528" s="104"/>
      <c r="KG528" s="104"/>
      <c r="KH528" s="104"/>
      <c r="KI528" s="104"/>
      <c r="KJ528" s="104"/>
      <c r="KK528" s="104"/>
      <c r="KL528" s="104"/>
      <c r="KM528" s="104"/>
      <c r="KN528" s="104"/>
      <c r="KO528" s="104"/>
      <c r="KP528" s="104"/>
      <c r="KQ528" s="104"/>
      <c r="KR528" s="104"/>
      <c r="KS528" s="104"/>
      <c r="KT528" s="104"/>
      <c r="KU528" s="104"/>
      <c r="KV528" s="104"/>
      <c r="KW528" s="104"/>
      <c r="KX528" s="104"/>
      <c r="KY528" s="104"/>
      <c r="KZ528" s="104"/>
      <c r="LA528" s="104"/>
      <c r="LB528" s="104"/>
      <c r="LC528" s="104"/>
      <c r="LD528" s="104"/>
      <c r="LE528" s="104"/>
      <c r="LF528" s="104"/>
      <c r="LG528" s="104"/>
      <c r="LH528" s="104"/>
      <c r="LI528" s="104"/>
      <c r="LJ528" s="104"/>
      <c r="LK528" s="104"/>
      <c r="LL528" s="104"/>
      <c r="LM528" s="104"/>
      <c r="LN528" s="104"/>
      <c r="LO528" s="104"/>
      <c r="LP528" s="104"/>
      <c r="LQ528" s="104"/>
      <c r="LR528" s="104"/>
      <c r="LS528" s="104"/>
      <c r="LT528" s="104"/>
      <c r="LU528" s="104"/>
      <c r="LV528" s="104"/>
      <c r="LW528" s="104"/>
      <c r="LX528" s="104"/>
      <c r="LY528" s="104"/>
      <c r="LZ528" s="104"/>
      <c r="MA528" s="104"/>
      <c r="MB528" s="104"/>
      <c r="MC528" s="104"/>
      <c r="MD528" s="104"/>
      <c r="ME528" s="104"/>
      <c r="MF528" s="104"/>
      <c r="MG528" s="104"/>
      <c r="MH528" s="104"/>
      <c r="MI528" s="104"/>
      <c r="MJ528" s="104"/>
      <c r="MK528" s="104"/>
      <c r="ML528" s="104"/>
      <c r="MM528" s="104"/>
      <c r="MN528" s="104"/>
      <c r="MO528" s="104"/>
      <c r="MP528" s="104"/>
      <c r="MQ528" s="104"/>
      <c r="MR528" s="104"/>
      <c r="MS528" s="104"/>
      <c r="MT528" s="104"/>
      <c r="MU528" s="104"/>
      <c r="MV528" s="104"/>
      <c r="MW528" s="104"/>
      <c r="MX528" s="104"/>
      <c r="MY528" s="104"/>
      <c r="MZ528" s="104"/>
      <c r="NA528" s="104"/>
      <c r="NB528" s="104"/>
      <c r="NC528" s="104"/>
      <c r="ND528" s="104"/>
      <c r="NE528" s="104"/>
      <c r="NF528" s="104"/>
      <c r="NG528" s="104"/>
      <c r="NH528" s="104"/>
      <c r="NI528" s="104"/>
      <c r="NJ528" s="104"/>
      <c r="NK528" s="104"/>
      <c r="NL528" s="104"/>
      <c r="NM528" s="104"/>
      <c r="NN528" s="104"/>
      <c r="NO528" s="104"/>
      <c r="NP528" s="104"/>
      <c r="NQ528" s="104"/>
      <c r="NR528" s="104"/>
      <c r="NS528" s="104"/>
      <c r="NT528" s="104"/>
      <c r="NU528" s="104"/>
    </row>
    <row r="529" spans="1:385" s="172" customFormat="1" ht="21.75" customHeight="1">
      <c r="A529" s="321"/>
      <c r="B529" s="173">
        <v>54</v>
      </c>
      <c r="C529" s="188" t="s">
        <v>1002</v>
      </c>
      <c r="D529" s="189" t="s">
        <v>800</v>
      </c>
      <c r="E529" s="189" t="s">
        <v>1004</v>
      </c>
      <c r="F529" s="189"/>
      <c r="G529" s="179"/>
      <c r="H529" s="173"/>
      <c r="I529" s="190"/>
      <c r="J529" s="190"/>
      <c r="K529" s="189" t="s">
        <v>84</v>
      </c>
      <c r="L529" s="189">
        <v>3</v>
      </c>
      <c r="M529" s="175"/>
      <c r="N529" s="175">
        <f t="shared" si="88"/>
        <v>0</v>
      </c>
      <c r="O529" s="175">
        <f t="shared" si="85"/>
        <v>0</v>
      </c>
      <c r="P529" s="175">
        <f t="shared" si="89"/>
        <v>0</v>
      </c>
      <c r="Q529" s="175"/>
      <c r="R529" s="175"/>
      <c r="S529" s="121"/>
      <c r="T529" s="104"/>
      <c r="U529" s="104"/>
      <c r="V529" s="104"/>
      <c r="W529" s="104"/>
      <c r="X529" s="104"/>
      <c r="Y529" s="104"/>
      <c r="Z529" s="104"/>
      <c r="AA529" s="104"/>
      <c r="AB529" s="104"/>
      <c r="AC529" s="104"/>
      <c r="AD529" s="104"/>
      <c r="AE529" s="104"/>
      <c r="AF529" s="104"/>
      <c r="AG529" s="104"/>
      <c r="AH529" s="104"/>
      <c r="AI529" s="104"/>
      <c r="AJ529" s="104"/>
      <c r="AK529" s="104"/>
      <c r="AL529" s="104"/>
      <c r="AM529" s="104"/>
      <c r="AN529" s="104"/>
      <c r="AO529" s="104"/>
      <c r="AP529" s="104"/>
      <c r="AQ529" s="104"/>
      <c r="AR529" s="104"/>
      <c r="AS529" s="104"/>
      <c r="AT529" s="104"/>
      <c r="AU529" s="104"/>
      <c r="AV529" s="104"/>
      <c r="AW529" s="104"/>
      <c r="AX529" s="104"/>
      <c r="AY529" s="104"/>
      <c r="AZ529" s="104"/>
      <c r="BA529" s="104"/>
      <c r="BB529" s="104"/>
      <c r="BC529" s="104"/>
      <c r="BD529" s="104"/>
      <c r="BE529" s="104"/>
      <c r="BF529" s="104"/>
      <c r="BG529" s="104"/>
      <c r="BH529" s="104"/>
      <c r="BI529" s="104"/>
      <c r="BJ529" s="104"/>
      <c r="BK529" s="104"/>
      <c r="BL529" s="104"/>
      <c r="BM529" s="104"/>
      <c r="BN529" s="104"/>
      <c r="BO529" s="104"/>
      <c r="BP529" s="104"/>
      <c r="BQ529" s="104"/>
      <c r="BR529" s="104"/>
      <c r="BS529" s="104"/>
      <c r="BT529" s="104"/>
      <c r="BU529" s="104"/>
      <c r="BV529" s="104"/>
      <c r="BW529" s="104"/>
      <c r="BX529" s="104"/>
      <c r="BY529" s="104"/>
      <c r="BZ529" s="104"/>
      <c r="CA529" s="104"/>
      <c r="CB529" s="104"/>
      <c r="CC529" s="104"/>
      <c r="CD529" s="104"/>
      <c r="CE529" s="104"/>
      <c r="CF529" s="104"/>
      <c r="CG529" s="104"/>
      <c r="CH529" s="104"/>
      <c r="CI529" s="104"/>
      <c r="CJ529" s="104"/>
      <c r="CK529" s="104"/>
      <c r="CL529" s="104"/>
      <c r="CM529" s="104"/>
      <c r="CN529" s="104"/>
      <c r="CO529" s="104"/>
      <c r="CP529" s="104"/>
      <c r="CQ529" s="104"/>
      <c r="CR529" s="104"/>
      <c r="CS529" s="104"/>
      <c r="CT529" s="104"/>
      <c r="CU529" s="104"/>
      <c r="CV529" s="104"/>
      <c r="CW529" s="104"/>
      <c r="CX529" s="104"/>
      <c r="CY529" s="104"/>
      <c r="CZ529" s="104"/>
      <c r="DA529" s="104"/>
      <c r="DB529" s="104"/>
      <c r="DC529" s="104"/>
      <c r="DD529" s="104"/>
      <c r="DE529" s="104"/>
      <c r="DF529" s="104"/>
      <c r="DG529" s="104"/>
      <c r="DH529" s="104"/>
      <c r="DI529" s="104"/>
      <c r="DJ529" s="104"/>
      <c r="DK529" s="104"/>
      <c r="DL529" s="104"/>
      <c r="DM529" s="104"/>
      <c r="DN529" s="104"/>
      <c r="DO529" s="104"/>
      <c r="DP529" s="104"/>
      <c r="DQ529" s="104"/>
      <c r="DR529" s="104"/>
      <c r="DS529" s="104"/>
      <c r="DT529" s="104"/>
      <c r="DU529" s="104"/>
      <c r="DV529" s="104"/>
      <c r="DW529" s="104"/>
      <c r="DX529" s="104"/>
      <c r="DY529" s="104"/>
      <c r="DZ529" s="104"/>
      <c r="EA529" s="104"/>
      <c r="EB529" s="104"/>
      <c r="EC529" s="104"/>
      <c r="ED529" s="104"/>
      <c r="EE529" s="104"/>
      <c r="EF529" s="104"/>
      <c r="EG529" s="104"/>
      <c r="EH529" s="104"/>
      <c r="EI529" s="104"/>
      <c r="EJ529" s="104"/>
      <c r="EK529" s="104"/>
      <c r="EL529" s="104"/>
      <c r="EM529" s="104"/>
      <c r="EN529" s="104"/>
      <c r="EO529" s="104"/>
      <c r="EP529" s="104"/>
      <c r="EQ529" s="104"/>
      <c r="ER529" s="104"/>
      <c r="ES529" s="104"/>
      <c r="ET529" s="104"/>
      <c r="EU529" s="104"/>
      <c r="EV529" s="104"/>
      <c r="EW529" s="104"/>
      <c r="EX529" s="104"/>
      <c r="EY529" s="104"/>
      <c r="EZ529" s="104"/>
      <c r="FA529" s="104"/>
      <c r="FB529" s="104"/>
      <c r="FC529" s="104"/>
      <c r="FD529" s="104"/>
      <c r="FE529" s="104"/>
      <c r="FF529" s="104"/>
      <c r="FG529" s="104"/>
      <c r="FH529" s="104"/>
      <c r="FI529" s="104"/>
      <c r="FJ529" s="104"/>
      <c r="FK529" s="104"/>
      <c r="FL529" s="104"/>
      <c r="FM529" s="104"/>
      <c r="FN529" s="104"/>
      <c r="FO529" s="104"/>
      <c r="FP529" s="104"/>
      <c r="FQ529" s="104"/>
      <c r="FR529" s="104"/>
      <c r="FS529" s="104"/>
      <c r="FT529" s="104"/>
      <c r="FU529" s="104"/>
      <c r="FV529" s="104"/>
      <c r="FW529" s="104"/>
      <c r="FX529" s="104"/>
      <c r="FY529" s="104"/>
      <c r="FZ529" s="104"/>
      <c r="GA529" s="104"/>
      <c r="GB529" s="104"/>
      <c r="GC529" s="104"/>
      <c r="GD529" s="104"/>
      <c r="GE529" s="104"/>
      <c r="GF529" s="104"/>
      <c r="GG529" s="104"/>
      <c r="GH529" s="104"/>
      <c r="GI529" s="104"/>
      <c r="GJ529" s="104"/>
      <c r="GK529" s="104"/>
      <c r="GL529" s="104"/>
      <c r="GM529" s="104"/>
      <c r="GN529" s="104"/>
      <c r="GO529" s="104"/>
      <c r="GP529" s="104"/>
      <c r="GQ529" s="104"/>
      <c r="GR529" s="104"/>
      <c r="GS529" s="104"/>
      <c r="GT529" s="104"/>
      <c r="GU529" s="104"/>
      <c r="GV529" s="104"/>
      <c r="GW529" s="104"/>
      <c r="GX529" s="104"/>
      <c r="GY529" s="104"/>
      <c r="GZ529" s="104"/>
      <c r="HA529" s="104"/>
      <c r="HB529" s="104"/>
      <c r="HC529" s="104"/>
      <c r="HD529" s="104"/>
      <c r="HE529" s="104"/>
      <c r="HF529" s="104"/>
      <c r="HG529" s="104"/>
      <c r="HH529" s="104"/>
      <c r="HI529" s="104"/>
      <c r="HJ529" s="104"/>
      <c r="HK529" s="104"/>
      <c r="HL529" s="104"/>
      <c r="HM529" s="104"/>
      <c r="HN529" s="104"/>
      <c r="HO529" s="104"/>
      <c r="HP529" s="104"/>
      <c r="HQ529" s="104"/>
      <c r="HR529" s="104"/>
      <c r="HS529" s="104"/>
      <c r="HT529" s="104"/>
      <c r="HU529" s="104"/>
      <c r="HV529" s="104"/>
      <c r="HW529" s="104"/>
      <c r="HX529" s="104"/>
      <c r="HY529" s="104"/>
      <c r="HZ529" s="104"/>
      <c r="IA529" s="104"/>
      <c r="IB529" s="104"/>
      <c r="IC529" s="104"/>
      <c r="ID529" s="104"/>
      <c r="IE529" s="104"/>
      <c r="IF529" s="104"/>
      <c r="IG529" s="104"/>
      <c r="IH529" s="104"/>
      <c r="II529" s="104"/>
      <c r="IJ529" s="104"/>
      <c r="IK529" s="104"/>
      <c r="IL529" s="104"/>
      <c r="IM529" s="104"/>
      <c r="IN529" s="104"/>
      <c r="IO529" s="104"/>
      <c r="IP529" s="104"/>
      <c r="IQ529" s="104"/>
      <c r="IR529" s="104"/>
      <c r="IS529" s="104"/>
      <c r="IT529" s="104"/>
      <c r="IU529" s="104"/>
      <c r="IV529" s="104"/>
      <c r="IW529" s="104"/>
      <c r="IX529" s="104"/>
      <c r="IY529" s="104"/>
      <c r="IZ529" s="104"/>
      <c r="JA529" s="104"/>
      <c r="JB529" s="104"/>
      <c r="JC529" s="104"/>
      <c r="JD529" s="104"/>
      <c r="JE529" s="104"/>
      <c r="JF529" s="104"/>
      <c r="JG529" s="104"/>
      <c r="JH529" s="104"/>
      <c r="JI529" s="104"/>
      <c r="JJ529" s="104"/>
      <c r="JK529" s="104"/>
      <c r="JL529" s="104"/>
      <c r="JM529" s="104"/>
      <c r="JN529" s="104"/>
      <c r="JO529" s="104"/>
      <c r="JP529" s="104"/>
      <c r="JQ529" s="104"/>
      <c r="JR529" s="104"/>
      <c r="JS529" s="104"/>
      <c r="JT529" s="104"/>
      <c r="JU529" s="104"/>
      <c r="JV529" s="104"/>
      <c r="JW529" s="104"/>
      <c r="JX529" s="104"/>
      <c r="JY529" s="104"/>
      <c r="JZ529" s="104"/>
      <c r="KA529" s="104"/>
      <c r="KB529" s="104"/>
      <c r="KC529" s="104"/>
      <c r="KD529" s="104"/>
      <c r="KE529" s="104"/>
      <c r="KF529" s="104"/>
      <c r="KG529" s="104"/>
      <c r="KH529" s="104"/>
      <c r="KI529" s="104"/>
      <c r="KJ529" s="104"/>
      <c r="KK529" s="104"/>
      <c r="KL529" s="104"/>
      <c r="KM529" s="104"/>
      <c r="KN529" s="104"/>
      <c r="KO529" s="104"/>
      <c r="KP529" s="104"/>
      <c r="KQ529" s="104"/>
      <c r="KR529" s="104"/>
      <c r="KS529" s="104"/>
      <c r="KT529" s="104"/>
      <c r="KU529" s="104"/>
      <c r="KV529" s="104"/>
      <c r="KW529" s="104"/>
      <c r="KX529" s="104"/>
      <c r="KY529" s="104"/>
      <c r="KZ529" s="104"/>
      <c r="LA529" s="104"/>
      <c r="LB529" s="104"/>
      <c r="LC529" s="104"/>
      <c r="LD529" s="104"/>
      <c r="LE529" s="104"/>
      <c r="LF529" s="104"/>
      <c r="LG529" s="104"/>
      <c r="LH529" s="104"/>
      <c r="LI529" s="104"/>
      <c r="LJ529" s="104"/>
      <c r="LK529" s="104"/>
      <c r="LL529" s="104"/>
      <c r="LM529" s="104"/>
      <c r="LN529" s="104"/>
      <c r="LO529" s="104"/>
      <c r="LP529" s="104"/>
      <c r="LQ529" s="104"/>
      <c r="LR529" s="104"/>
      <c r="LS529" s="104"/>
      <c r="LT529" s="104"/>
      <c r="LU529" s="104"/>
      <c r="LV529" s="104"/>
      <c r="LW529" s="104"/>
      <c r="LX529" s="104"/>
      <c r="LY529" s="104"/>
      <c r="LZ529" s="104"/>
      <c r="MA529" s="104"/>
      <c r="MB529" s="104"/>
      <c r="MC529" s="104"/>
      <c r="MD529" s="104"/>
      <c r="ME529" s="104"/>
      <c r="MF529" s="104"/>
      <c r="MG529" s="104"/>
      <c r="MH529" s="104"/>
      <c r="MI529" s="104"/>
      <c r="MJ529" s="104"/>
      <c r="MK529" s="104"/>
      <c r="ML529" s="104"/>
      <c r="MM529" s="104"/>
      <c r="MN529" s="104"/>
      <c r="MO529" s="104"/>
      <c r="MP529" s="104"/>
      <c r="MQ529" s="104"/>
      <c r="MR529" s="104"/>
      <c r="MS529" s="104"/>
      <c r="MT529" s="104"/>
      <c r="MU529" s="104"/>
      <c r="MV529" s="104"/>
      <c r="MW529" s="104"/>
      <c r="MX529" s="104"/>
      <c r="MY529" s="104"/>
      <c r="MZ529" s="104"/>
      <c r="NA529" s="104"/>
      <c r="NB529" s="104"/>
      <c r="NC529" s="104"/>
      <c r="ND529" s="104"/>
      <c r="NE529" s="104"/>
      <c r="NF529" s="104"/>
      <c r="NG529" s="104"/>
      <c r="NH529" s="104"/>
      <c r="NI529" s="104"/>
      <c r="NJ529" s="104"/>
      <c r="NK529" s="104"/>
      <c r="NL529" s="104"/>
      <c r="NM529" s="104"/>
      <c r="NN529" s="104"/>
      <c r="NO529" s="104"/>
      <c r="NP529" s="104"/>
      <c r="NQ529" s="104"/>
      <c r="NR529" s="104"/>
      <c r="NS529" s="104"/>
      <c r="NT529" s="104"/>
      <c r="NU529" s="104"/>
    </row>
    <row r="530" spans="1:385" s="172" customFormat="1" ht="21.75" customHeight="1">
      <c r="A530" s="321"/>
      <c r="B530" s="207"/>
      <c r="C530" s="335" t="s">
        <v>1003</v>
      </c>
      <c r="D530" s="332"/>
      <c r="E530" s="332"/>
      <c r="F530" s="332"/>
      <c r="G530" s="333"/>
      <c r="H530" s="207"/>
      <c r="I530" s="206"/>
      <c r="J530" s="206"/>
      <c r="K530" s="332"/>
      <c r="L530" s="332"/>
      <c r="M530" s="334"/>
      <c r="N530" s="334"/>
      <c r="O530" s="334"/>
      <c r="P530" s="334"/>
      <c r="Q530" s="334"/>
      <c r="R530" s="334"/>
      <c r="S530" s="112"/>
      <c r="T530" s="104"/>
      <c r="U530" s="104"/>
      <c r="V530" s="104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  <c r="AG530" s="104"/>
      <c r="AH530" s="104"/>
      <c r="AI530" s="104"/>
      <c r="AJ530" s="104"/>
      <c r="AK530" s="104"/>
      <c r="AL530" s="104"/>
      <c r="AM530" s="104"/>
      <c r="AN530" s="104"/>
      <c r="AO530" s="104"/>
      <c r="AP530" s="104"/>
      <c r="AQ530" s="104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/>
      <c r="BE530" s="104"/>
      <c r="BF530" s="104"/>
      <c r="BG530" s="104"/>
      <c r="BH530" s="104"/>
      <c r="BI530" s="104"/>
      <c r="BJ530" s="104"/>
      <c r="BK530" s="104"/>
      <c r="BL530" s="104"/>
      <c r="BM530" s="104"/>
      <c r="BN530" s="104"/>
      <c r="BO530" s="104"/>
      <c r="BP530" s="104"/>
      <c r="BQ530" s="104"/>
      <c r="BR530" s="104"/>
      <c r="BS530" s="104"/>
      <c r="BT530" s="104"/>
      <c r="BU530" s="104"/>
      <c r="BV530" s="104"/>
      <c r="BW530" s="104"/>
      <c r="BX530" s="104"/>
      <c r="BY530" s="104"/>
      <c r="BZ530" s="104"/>
      <c r="CA530" s="104"/>
      <c r="CB530" s="104"/>
      <c r="CC530" s="104"/>
      <c r="CD530" s="104"/>
      <c r="CE530" s="104"/>
      <c r="CF530" s="104"/>
      <c r="CG530" s="104"/>
      <c r="CH530" s="104"/>
      <c r="CI530" s="104"/>
      <c r="CJ530" s="104"/>
      <c r="CK530" s="104"/>
      <c r="CL530" s="104"/>
      <c r="CM530" s="104"/>
      <c r="CN530" s="104"/>
      <c r="CO530" s="104"/>
      <c r="CP530" s="104"/>
      <c r="CQ530" s="104"/>
      <c r="CR530" s="104"/>
      <c r="CS530" s="104"/>
      <c r="CT530" s="104"/>
      <c r="CU530" s="104"/>
      <c r="CV530" s="104"/>
      <c r="CW530" s="104"/>
      <c r="CX530" s="104"/>
      <c r="CY530" s="104"/>
      <c r="CZ530" s="104"/>
      <c r="DA530" s="104"/>
      <c r="DB530" s="104"/>
      <c r="DC530" s="104"/>
      <c r="DD530" s="104"/>
      <c r="DE530" s="104"/>
      <c r="DF530" s="104"/>
      <c r="DG530" s="104"/>
      <c r="DH530" s="104"/>
      <c r="DI530" s="104"/>
      <c r="DJ530" s="104"/>
      <c r="DK530" s="104"/>
      <c r="DL530" s="104"/>
      <c r="DM530" s="104"/>
      <c r="DN530" s="104"/>
      <c r="DO530" s="104"/>
      <c r="DP530" s="104"/>
      <c r="DQ530" s="104"/>
      <c r="DR530" s="104"/>
      <c r="DS530" s="104"/>
      <c r="DT530" s="104"/>
      <c r="DU530" s="104"/>
      <c r="DV530" s="104"/>
      <c r="DW530" s="104"/>
      <c r="DX530" s="104"/>
      <c r="DY530" s="104"/>
      <c r="DZ530" s="104"/>
      <c r="EA530" s="104"/>
      <c r="EB530" s="104"/>
      <c r="EC530" s="104"/>
      <c r="ED530" s="104"/>
      <c r="EE530" s="104"/>
      <c r="EF530" s="104"/>
      <c r="EG530" s="104"/>
      <c r="EH530" s="104"/>
      <c r="EI530" s="104"/>
      <c r="EJ530" s="104"/>
      <c r="EK530" s="104"/>
      <c r="EL530" s="104"/>
      <c r="EM530" s="104"/>
      <c r="EN530" s="104"/>
      <c r="EO530" s="104"/>
      <c r="EP530" s="104"/>
      <c r="EQ530" s="104"/>
      <c r="ER530" s="104"/>
      <c r="ES530" s="104"/>
      <c r="ET530" s="104"/>
      <c r="EU530" s="104"/>
      <c r="EV530" s="104"/>
      <c r="EW530" s="104"/>
      <c r="EX530" s="104"/>
      <c r="EY530" s="104"/>
      <c r="EZ530" s="104"/>
      <c r="FA530" s="104"/>
      <c r="FB530" s="104"/>
      <c r="FC530" s="104"/>
      <c r="FD530" s="104"/>
      <c r="FE530" s="104"/>
      <c r="FF530" s="104"/>
      <c r="FG530" s="104"/>
      <c r="FH530" s="104"/>
      <c r="FI530" s="104"/>
      <c r="FJ530" s="104"/>
      <c r="FK530" s="104"/>
      <c r="FL530" s="104"/>
      <c r="FM530" s="104"/>
      <c r="FN530" s="104"/>
      <c r="FO530" s="104"/>
      <c r="FP530" s="104"/>
      <c r="FQ530" s="104"/>
      <c r="FR530" s="104"/>
      <c r="FS530" s="104"/>
      <c r="FT530" s="104"/>
      <c r="FU530" s="104"/>
      <c r="FV530" s="104"/>
      <c r="FW530" s="104"/>
      <c r="FX530" s="104"/>
      <c r="FY530" s="104"/>
      <c r="FZ530" s="104"/>
      <c r="GA530" s="104"/>
      <c r="GB530" s="104"/>
      <c r="GC530" s="104"/>
      <c r="GD530" s="104"/>
      <c r="GE530" s="104"/>
      <c r="GF530" s="104"/>
      <c r="GG530" s="104"/>
      <c r="GH530" s="104"/>
      <c r="GI530" s="104"/>
      <c r="GJ530" s="104"/>
      <c r="GK530" s="104"/>
      <c r="GL530" s="104"/>
      <c r="GM530" s="104"/>
      <c r="GN530" s="104"/>
      <c r="GO530" s="104"/>
      <c r="GP530" s="104"/>
      <c r="GQ530" s="104"/>
      <c r="GR530" s="104"/>
      <c r="GS530" s="104"/>
      <c r="GT530" s="104"/>
      <c r="GU530" s="104"/>
      <c r="GV530" s="104"/>
      <c r="GW530" s="104"/>
      <c r="GX530" s="104"/>
      <c r="GY530" s="104"/>
      <c r="GZ530" s="104"/>
      <c r="HA530" s="104"/>
      <c r="HB530" s="104"/>
      <c r="HC530" s="104"/>
      <c r="HD530" s="104"/>
      <c r="HE530" s="104"/>
      <c r="HF530" s="104"/>
      <c r="HG530" s="104"/>
      <c r="HH530" s="104"/>
      <c r="HI530" s="104"/>
      <c r="HJ530" s="104"/>
      <c r="HK530" s="104"/>
      <c r="HL530" s="104"/>
      <c r="HM530" s="104"/>
      <c r="HN530" s="104"/>
      <c r="HO530" s="104"/>
      <c r="HP530" s="104"/>
      <c r="HQ530" s="104"/>
      <c r="HR530" s="104"/>
      <c r="HS530" s="104"/>
      <c r="HT530" s="104"/>
      <c r="HU530" s="104"/>
      <c r="HV530" s="104"/>
      <c r="HW530" s="104"/>
      <c r="HX530" s="104"/>
      <c r="HY530" s="104"/>
      <c r="HZ530" s="104"/>
      <c r="IA530" s="104"/>
      <c r="IB530" s="104"/>
      <c r="IC530" s="104"/>
      <c r="ID530" s="104"/>
      <c r="IE530" s="104"/>
      <c r="IF530" s="104"/>
      <c r="IG530" s="104"/>
      <c r="IH530" s="104"/>
      <c r="II530" s="104"/>
      <c r="IJ530" s="104"/>
      <c r="IK530" s="104"/>
      <c r="IL530" s="104"/>
      <c r="IM530" s="104"/>
      <c r="IN530" s="104"/>
      <c r="IO530" s="104"/>
      <c r="IP530" s="104"/>
      <c r="IQ530" s="104"/>
      <c r="IR530" s="104"/>
      <c r="IS530" s="104"/>
      <c r="IT530" s="104"/>
      <c r="IU530" s="104"/>
      <c r="IV530" s="104"/>
      <c r="IW530" s="104"/>
      <c r="IX530" s="104"/>
      <c r="IY530" s="104"/>
      <c r="IZ530" s="104"/>
      <c r="JA530" s="104"/>
      <c r="JB530" s="104"/>
      <c r="JC530" s="104"/>
      <c r="JD530" s="104"/>
      <c r="JE530" s="104"/>
      <c r="JF530" s="104"/>
      <c r="JG530" s="104"/>
      <c r="JH530" s="104"/>
      <c r="JI530" s="104"/>
      <c r="JJ530" s="104"/>
      <c r="JK530" s="104"/>
      <c r="JL530" s="104"/>
      <c r="JM530" s="104"/>
      <c r="JN530" s="104"/>
      <c r="JO530" s="104"/>
      <c r="JP530" s="104"/>
      <c r="JQ530" s="104"/>
      <c r="JR530" s="104"/>
      <c r="JS530" s="104"/>
      <c r="JT530" s="104"/>
      <c r="JU530" s="104"/>
      <c r="JV530" s="104"/>
      <c r="JW530" s="104"/>
      <c r="JX530" s="104"/>
      <c r="JY530" s="104"/>
      <c r="JZ530" s="104"/>
      <c r="KA530" s="104"/>
      <c r="KB530" s="104"/>
      <c r="KC530" s="104"/>
      <c r="KD530" s="104"/>
      <c r="KE530" s="104"/>
      <c r="KF530" s="104"/>
      <c r="KG530" s="104"/>
      <c r="KH530" s="104"/>
      <c r="KI530" s="104"/>
      <c r="KJ530" s="104"/>
      <c r="KK530" s="104"/>
      <c r="KL530" s="104"/>
      <c r="KM530" s="104"/>
      <c r="KN530" s="104"/>
      <c r="KO530" s="104"/>
      <c r="KP530" s="104"/>
      <c r="KQ530" s="104"/>
      <c r="KR530" s="104"/>
      <c r="KS530" s="104"/>
      <c r="KT530" s="104"/>
      <c r="KU530" s="104"/>
      <c r="KV530" s="104"/>
      <c r="KW530" s="104"/>
      <c r="KX530" s="104"/>
      <c r="KY530" s="104"/>
      <c r="KZ530" s="104"/>
      <c r="LA530" s="104"/>
      <c r="LB530" s="104"/>
      <c r="LC530" s="104"/>
      <c r="LD530" s="104"/>
      <c r="LE530" s="104"/>
      <c r="LF530" s="104"/>
      <c r="LG530" s="104"/>
      <c r="LH530" s="104"/>
      <c r="LI530" s="104"/>
      <c r="LJ530" s="104"/>
      <c r="LK530" s="104"/>
      <c r="LL530" s="104"/>
      <c r="LM530" s="104"/>
      <c r="LN530" s="104"/>
      <c r="LO530" s="104"/>
      <c r="LP530" s="104"/>
      <c r="LQ530" s="104"/>
      <c r="LR530" s="104"/>
      <c r="LS530" s="104"/>
      <c r="LT530" s="104"/>
      <c r="LU530" s="104"/>
      <c r="LV530" s="104"/>
      <c r="LW530" s="104"/>
      <c r="LX530" s="104"/>
      <c r="LY530" s="104"/>
      <c r="LZ530" s="104"/>
      <c r="MA530" s="104"/>
      <c r="MB530" s="104"/>
      <c r="MC530" s="104"/>
      <c r="MD530" s="104"/>
      <c r="ME530" s="104"/>
      <c r="MF530" s="104"/>
      <c r="MG530" s="104"/>
      <c r="MH530" s="104"/>
      <c r="MI530" s="104"/>
      <c r="MJ530" s="104"/>
      <c r="MK530" s="104"/>
      <c r="ML530" s="104"/>
      <c r="MM530" s="104"/>
      <c r="MN530" s="104"/>
      <c r="MO530" s="104"/>
      <c r="MP530" s="104"/>
      <c r="MQ530" s="104"/>
      <c r="MR530" s="104"/>
      <c r="MS530" s="104"/>
      <c r="MT530" s="104"/>
      <c r="MU530" s="104"/>
      <c r="MV530" s="104"/>
      <c r="MW530" s="104"/>
      <c r="MX530" s="104"/>
      <c r="MY530" s="104"/>
      <c r="MZ530" s="104"/>
      <c r="NA530" s="104"/>
      <c r="NB530" s="104"/>
      <c r="NC530" s="104"/>
      <c r="ND530" s="104"/>
      <c r="NE530" s="104"/>
      <c r="NF530" s="104"/>
      <c r="NG530" s="104"/>
      <c r="NH530" s="104"/>
      <c r="NI530" s="104"/>
      <c r="NJ530" s="104"/>
      <c r="NK530" s="104"/>
      <c r="NL530" s="104"/>
      <c r="NM530" s="104"/>
      <c r="NN530" s="104"/>
      <c r="NO530" s="104"/>
      <c r="NP530" s="104"/>
      <c r="NQ530" s="104"/>
      <c r="NR530" s="104"/>
      <c r="NS530" s="104"/>
      <c r="NT530" s="104"/>
      <c r="NU530" s="104"/>
    </row>
    <row r="531" spans="1:385" s="104" customFormat="1" ht="21.75" customHeight="1">
      <c r="A531" s="321"/>
      <c r="B531" s="173">
        <v>55</v>
      </c>
      <c r="C531" s="188" t="s">
        <v>1016</v>
      </c>
      <c r="D531" s="189" t="s">
        <v>800</v>
      </c>
      <c r="E531" s="300" t="s">
        <v>1005</v>
      </c>
      <c r="F531" s="189"/>
      <c r="G531" s="179"/>
      <c r="H531" s="173"/>
      <c r="I531" s="190"/>
      <c r="J531" s="190"/>
      <c r="K531" s="189" t="s">
        <v>84</v>
      </c>
      <c r="L531" s="189">
        <v>100</v>
      </c>
      <c r="M531" s="175"/>
      <c r="N531" s="175">
        <f t="shared" si="88"/>
        <v>0</v>
      </c>
      <c r="O531" s="175">
        <f t="shared" ref="O531:O533" si="90">N531*0.22</f>
        <v>0</v>
      </c>
      <c r="P531" s="175">
        <f t="shared" ref="P531:P533" si="91">N531+O531</f>
        <v>0</v>
      </c>
      <c r="Q531" s="175"/>
      <c r="R531" s="175"/>
      <c r="S531" s="121"/>
    </row>
    <row r="532" spans="1:385" s="104" customFormat="1" ht="21.75" customHeight="1">
      <c r="A532" s="321"/>
      <c r="B532" s="173">
        <v>56</v>
      </c>
      <c r="C532" s="188" t="s">
        <v>1016</v>
      </c>
      <c r="D532" s="189" t="s">
        <v>800</v>
      </c>
      <c r="E532" s="300" t="s">
        <v>1006</v>
      </c>
      <c r="F532" s="189"/>
      <c r="G532" s="179"/>
      <c r="H532" s="173"/>
      <c r="I532" s="190"/>
      <c r="J532" s="190"/>
      <c r="K532" s="189" t="s">
        <v>84</v>
      </c>
      <c r="L532" s="189">
        <v>100</v>
      </c>
      <c r="M532" s="175"/>
      <c r="N532" s="175">
        <f t="shared" si="88"/>
        <v>0</v>
      </c>
      <c r="O532" s="175">
        <f t="shared" si="90"/>
        <v>0</v>
      </c>
      <c r="P532" s="175">
        <f t="shared" si="91"/>
        <v>0</v>
      </c>
      <c r="Q532" s="175"/>
      <c r="R532" s="175"/>
      <c r="S532" s="121"/>
    </row>
    <row r="533" spans="1:385" s="104" customFormat="1" ht="21.75" customHeight="1">
      <c r="A533" s="321"/>
      <c r="B533" s="173">
        <v>57</v>
      </c>
      <c r="C533" s="188" t="s">
        <v>1016</v>
      </c>
      <c r="D533" s="189" t="s">
        <v>800</v>
      </c>
      <c r="E533" s="300" t="s">
        <v>1007</v>
      </c>
      <c r="F533" s="189"/>
      <c r="G533" s="179"/>
      <c r="H533" s="173"/>
      <c r="I533" s="190"/>
      <c r="J533" s="190"/>
      <c r="K533" s="189" t="s">
        <v>84</v>
      </c>
      <c r="L533" s="189">
        <v>100</v>
      </c>
      <c r="M533" s="175"/>
      <c r="N533" s="175">
        <f t="shared" si="88"/>
        <v>0</v>
      </c>
      <c r="O533" s="175">
        <f t="shared" si="90"/>
        <v>0</v>
      </c>
      <c r="P533" s="175">
        <f t="shared" si="91"/>
        <v>0</v>
      </c>
      <c r="Q533" s="175"/>
      <c r="R533" s="175"/>
      <c r="S533" s="121"/>
    </row>
    <row r="534" spans="1:385" s="104" customFormat="1" ht="21.75" customHeight="1">
      <c r="A534" s="321"/>
      <c r="B534" s="173">
        <v>58</v>
      </c>
      <c r="C534" s="188" t="s">
        <v>1017</v>
      </c>
      <c r="D534" s="189" t="s">
        <v>800</v>
      </c>
      <c r="E534" s="300" t="s">
        <v>1008</v>
      </c>
      <c r="F534" s="189"/>
      <c r="G534" s="179"/>
      <c r="H534" s="173"/>
      <c r="I534" s="190"/>
      <c r="J534" s="190"/>
      <c r="K534" s="189" t="s">
        <v>84</v>
      </c>
      <c r="L534" s="189">
        <v>100</v>
      </c>
      <c r="M534" s="175"/>
      <c r="N534" s="175">
        <f t="shared" ref="N534:N540" si="92">L534*M534</f>
        <v>0</v>
      </c>
      <c r="O534" s="175">
        <f t="shared" ref="O534:O540" si="93">N534*0.22</f>
        <v>0</v>
      </c>
      <c r="P534" s="175">
        <f t="shared" ref="P534:P540" si="94">N534+O534</f>
        <v>0</v>
      </c>
      <c r="Q534" s="175"/>
      <c r="R534" s="175"/>
      <c r="S534" s="121"/>
    </row>
    <row r="535" spans="1:385" s="104" customFormat="1" ht="21.75" customHeight="1">
      <c r="A535" s="321"/>
      <c r="B535" s="173">
        <v>59</v>
      </c>
      <c r="C535" s="188" t="s">
        <v>1018</v>
      </c>
      <c r="D535" s="189" t="s">
        <v>800</v>
      </c>
      <c r="E535" s="300" t="s">
        <v>1009</v>
      </c>
      <c r="F535" s="189"/>
      <c r="G535" s="179"/>
      <c r="H535" s="173"/>
      <c r="I535" s="190"/>
      <c r="J535" s="190"/>
      <c r="K535" s="189" t="s">
        <v>84</v>
      </c>
      <c r="L535" s="189">
        <v>100</v>
      </c>
      <c r="M535" s="175"/>
      <c r="N535" s="175">
        <f t="shared" si="92"/>
        <v>0</v>
      </c>
      <c r="O535" s="175">
        <f t="shared" si="93"/>
        <v>0</v>
      </c>
      <c r="P535" s="175">
        <f t="shared" si="94"/>
        <v>0</v>
      </c>
      <c r="Q535" s="175"/>
      <c r="R535" s="175"/>
      <c r="S535" s="121"/>
    </row>
    <row r="536" spans="1:385" s="172" customFormat="1" ht="21.75" customHeight="1">
      <c r="A536" s="321"/>
      <c r="B536" s="173">
        <v>60</v>
      </c>
      <c r="C536" s="188" t="s">
        <v>1018</v>
      </c>
      <c r="D536" s="189" t="s">
        <v>800</v>
      </c>
      <c r="E536" s="300" t="s">
        <v>1010</v>
      </c>
      <c r="F536" s="189"/>
      <c r="G536" s="179"/>
      <c r="H536" s="173"/>
      <c r="I536" s="190"/>
      <c r="J536" s="190"/>
      <c r="K536" s="189" t="s">
        <v>84</v>
      </c>
      <c r="L536" s="189">
        <v>100</v>
      </c>
      <c r="M536" s="175"/>
      <c r="N536" s="175">
        <f t="shared" si="92"/>
        <v>0</v>
      </c>
      <c r="O536" s="175">
        <f t="shared" si="93"/>
        <v>0</v>
      </c>
      <c r="P536" s="175">
        <f t="shared" si="94"/>
        <v>0</v>
      </c>
      <c r="Q536" s="175"/>
      <c r="R536" s="175"/>
      <c r="S536" s="121"/>
      <c r="T536" s="104"/>
      <c r="U536" s="104"/>
      <c r="V536" s="104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  <c r="AG536" s="104"/>
      <c r="AH536" s="104"/>
      <c r="AI536" s="104"/>
      <c r="AJ536" s="104"/>
      <c r="AK536" s="104"/>
      <c r="AL536" s="104"/>
      <c r="AM536" s="104"/>
      <c r="AN536" s="104"/>
      <c r="AO536" s="104"/>
      <c r="AP536" s="104"/>
      <c r="AQ536" s="104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/>
      <c r="BE536" s="104"/>
      <c r="BF536" s="104"/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BQ536" s="104"/>
      <c r="BR536" s="104"/>
      <c r="BS536" s="104"/>
      <c r="BT536" s="104"/>
      <c r="BU536" s="104"/>
      <c r="BV536" s="104"/>
      <c r="BW536" s="104"/>
      <c r="BX536" s="104"/>
      <c r="BY536" s="104"/>
      <c r="BZ536" s="104"/>
      <c r="CA536" s="104"/>
      <c r="CB536" s="104"/>
      <c r="CC536" s="104"/>
      <c r="CD536" s="104"/>
      <c r="CE536" s="104"/>
      <c r="CF536" s="104"/>
      <c r="CG536" s="104"/>
      <c r="CH536" s="104"/>
      <c r="CI536" s="104"/>
      <c r="CJ536" s="104"/>
      <c r="CK536" s="104"/>
      <c r="CL536" s="104"/>
      <c r="CM536" s="104"/>
      <c r="CN536" s="104"/>
      <c r="CO536" s="104"/>
      <c r="CP536" s="104"/>
      <c r="CQ536" s="104"/>
      <c r="CR536" s="104"/>
      <c r="CS536" s="104"/>
      <c r="CT536" s="104"/>
      <c r="CU536" s="104"/>
      <c r="CV536" s="104"/>
      <c r="CW536" s="104"/>
      <c r="CX536" s="104"/>
      <c r="CY536" s="104"/>
      <c r="CZ536" s="104"/>
      <c r="DA536" s="104"/>
      <c r="DB536" s="104"/>
      <c r="DC536" s="104"/>
      <c r="DD536" s="104"/>
      <c r="DE536" s="104"/>
      <c r="DF536" s="104"/>
      <c r="DG536" s="104"/>
      <c r="DH536" s="104"/>
      <c r="DI536" s="104"/>
      <c r="DJ536" s="104"/>
      <c r="DK536" s="104"/>
      <c r="DL536" s="104"/>
      <c r="DM536" s="104"/>
      <c r="DN536" s="104"/>
      <c r="DO536" s="104"/>
      <c r="DP536" s="104"/>
      <c r="DQ536" s="104"/>
      <c r="DR536" s="104"/>
      <c r="DS536" s="104"/>
      <c r="DT536" s="104"/>
      <c r="DU536" s="104"/>
      <c r="DV536" s="104"/>
      <c r="DW536" s="104"/>
      <c r="DX536" s="104"/>
      <c r="DY536" s="104"/>
      <c r="DZ536" s="104"/>
      <c r="EA536" s="104"/>
      <c r="EB536" s="104"/>
      <c r="EC536" s="104"/>
      <c r="ED536" s="104"/>
      <c r="EE536" s="104"/>
      <c r="EF536" s="104"/>
      <c r="EG536" s="104"/>
      <c r="EH536" s="104"/>
      <c r="EI536" s="104"/>
      <c r="EJ536" s="104"/>
      <c r="EK536" s="104"/>
      <c r="EL536" s="104"/>
      <c r="EM536" s="104"/>
      <c r="EN536" s="104"/>
      <c r="EO536" s="104"/>
      <c r="EP536" s="104"/>
      <c r="EQ536" s="104"/>
      <c r="ER536" s="104"/>
      <c r="ES536" s="104"/>
      <c r="ET536" s="104"/>
      <c r="EU536" s="104"/>
      <c r="EV536" s="104"/>
      <c r="EW536" s="104"/>
      <c r="EX536" s="104"/>
      <c r="EY536" s="104"/>
      <c r="EZ536" s="104"/>
      <c r="FA536" s="104"/>
      <c r="FB536" s="104"/>
      <c r="FC536" s="104"/>
      <c r="FD536" s="104"/>
      <c r="FE536" s="104"/>
      <c r="FF536" s="104"/>
      <c r="FG536" s="104"/>
      <c r="FH536" s="104"/>
      <c r="FI536" s="104"/>
      <c r="FJ536" s="104"/>
      <c r="FK536" s="104"/>
      <c r="FL536" s="104"/>
      <c r="FM536" s="104"/>
      <c r="FN536" s="104"/>
      <c r="FO536" s="104"/>
      <c r="FP536" s="104"/>
      <c r="FQ536" s="104"/>
      <c r="FR536" s="104"/>
      <c r="FS536" s="104"/>
      <c r="FT536" s="104"/>
      <c r="FU536" s="104"/>
      <c r="FV536" s="104"/>
      <c r="FW536" s="104"/>
      <c r="FX536" s="104"/>
      <c r="FY536" s="104"/>
      <c r="FZ536" s="104"/>
      <c r="GA536" s="104"/>
      <c r="GB536" s="104"/>
      <c r="GC536" s="104"/>
      <c r="GD536" s="104"/>
      <c r="GE536" s="104"/>
      <c r="GF536" s="104"/>
      <c r="GG536" s="104"/>
      <c r="GH536" s="104"/>
      <c r="GI536" s="104"/>
      <c r="GJ536" s="104"/>
      <c r="GK536" s="104"/>
      <c r="GL536" s="104"/>
      <c r="GM536" s="104"/>
      <c r="GN536" s="104"/>
      <c r="GO536" s="104"/>
      <c r="GP536" s="104"/>
      <c r="GQ536" s="104"/>
      <c r="GR536" s="104"/>
      <c r="GS536" s="104"/>
      <c r="GT536" s="104"/>
      <c r="GU536" s="104"/>
      <c r="GV536" s="104"/>
      <c r="GW536" s="104"/>
      <c r="GX536" s="104"/>
      <c r="GY536" s="104"/>
      <c r="GZ536" s="104"/>
      <c r="HA536" s="104"/>
      <c r="HB536" s="104"/>
      <c r="HC536" s="104"/>
      <c r="HD536" s="104"/>
      <c r="HE536" s="104"/>
      <c r="HF536" s="104"/>
      <c r="HG536" s="104"/>
      <c r="HH536" s="104"/>
      <c r="HI536" s="104"/>
      <c r="HJ536" s="104"/>
      <c r="HK536" s="104"/>
      <c r="HL536" s="104"/>
      <c r="HM536" s="104"/>
      <c r="HN536" s="104"/>
      <c r="HO536" s="104"/>
      <c r="HP536" s="104"/>
      <c r="HQ536" s="104"/>
      <c r="HR536" s="104"/>
      <c r="HS536" s="104"/>
      <c r="HT536" s="104"/>
      <c r="HU536" s="104"/>
      <c r="HV536" s="104"/>
      <c r="HW536" s="104"/>
      <c r="HX536" s="104"/>
      <c r="HY536" s="104"/>
      <c r="HZ536" s="104"/>
      <c r="IA536" s="104"/>
      <c r="IB536" s="104"/>
      <c r="IC536" s="104"/>
      <c r="ID536" s="104"/>
      <c r="IE536" s="104"/>
      <c r="IF536" s="104"/>
      <c r="IG536" s="104"/>
      <c r="IH536" s="104"/>
      <c r="II536" s="104"/>
      <c r="IJ536" s="104"/>
      <c r="IK536" s="104"/>
      <c r="IL536" s="104"/>
      <c r="IM536" s="104"/>
      <c r="IN536" s="104"/>
      <c r="IO536" s="104"/>
      <c r="IP536" s="104"/>
      <c r="IQ536" s="104"/>
      <c r="IR536" s="104"/>
      <c r="IS536" s="104"/>
      <c r="IT536" s="104"/>
      <c r="IU536" s="104"/>
      <c r="IV536" s="104"/>
      <c r="IW536" s="104"/>
      <c r="IX536" s="104"/>
      <c r="IY536" s="104"/>
      <c r="IZ536" s="104"/>
      <c r="JA536" s="104"/>
      <c r="JB536" s="104"/>
      <c r="JC536" s="104"/>
      <c r="JD536" s="104"/>
      <c r="JE536" s="104"/>
      <c r="JF536" s="104"/>
      <c r="JG536" s="104"/>
      <c r="JH536" s="104"/>
      <c r="JI536" s="104"/>
      <c r="JJ536" s="104"/>
      <c r="JK536" s="104"/>
      <c r="JL536" s="104"/>
      <c r="JM536" s="104"/>
      <c r="JN536" s="104"/>
      <c r="JO536" s="104"/>
      <c r="JP536" s="104"/>
      <c r="JQ536" s="104"/>
      <c r="JR536" s="104"/>
      <c r="JS536" s="104"/>
      <c r="JT536" s="104"/>
      <c r="JU536" s="104"/>
      <c r="JV536" s="104"/>
      <c r="JW536" s="104"/>
      <c r="JX536" s="104"/>
      <c r="JY536" s="104"/>
      <c r="JZ536" s="104"/>
      <c r="KA536" s="104"/>
      <c r="KB536" s="104"/>
      <c r="KC536" s="104"/>
      <c r="KD536" s="104"/>
      <c r="KE536" s="104"/>
      <c r="KF536" s="104"/>
      <c r="KG536" s="104"/>
      <c r="KH536" s="104"/>
      <c r="KI536" s="104"/>
      <c r="KJ536" s="104"/>
      <c r="KK536" s="104"/>
      <c r="KL536" s="104"/>
      <c r="KM536" s="104"/>
      <c r="KN536" s="104"/>
      <c r="KO536" s="104"/>
      <c r="KP536" s="104"/>
      <c r="KQ536" s="104"/>
      <c r="KR536" s="104"/>
      <c r="KS536" s="104"/>
      <c r="KT536" s="104"/>
      <c r="KU536" s="104"/>
      <c r="KV536" s="104"/>
      <c r="KW536" s="104"/>
      <c r="KX536" s="104"/>
      <c r="KY536" s="104"/>
      <c r="KZ536" s="104"/>
      <c r="LA536" s="104"/>
      <c r="LB536" s="104"/>
      <c r="LC536" s="104"/>
      <c r="LD536" s="104"/>
      <c r="LE536" s="104"/>
      <c r="LF536" s="104"/>
      <c r="LG536" s="104"/>
      <c r="LH536" s="104"/>
      <c r="LI536" s="104"/>
      <c r="LJ536" s="104"/>
      <c r="LK536" s="104"/>
      <c r="LL536" s="104"/>
      <c r="LM536" s="104"/>
      <c r="LN536" s="104"/>
      <c r="LO536" s="104"/>
      <c r="LP536" s="104"/>
      <c r="LQ536" s="104"/>
      <c r="LR536" s="104"/>
      <c r="LS536" s="104"/>
      <c r="LT536" s="104"/>
      <c r="LU536" s="104"/>
      <c r="LV536" s="104"/>
      <c r="LW536" s="104"/>
      <c r="LX536" s="104"/>
      <c r="LY536" s="104"/>
      <c r="LZ536" s="104"/>
      <c r="MA536" s="104"/>
      <c r="MB536" s="104"/>
      <c r="MC536" s="104"/>
      <c r="MD536" s="104"/>
      <c r="ME536" s="104"/>
      <c r="MF536" s="104"/>
      <c r="MG536" s="104"/>
      <c r="MH536" s="104"/>
      <c r="MI536" s="104"/>
      <c r="MJ536" s="104"/>
      <c r="MK536" s="104"/>
      <c r="ML536" s="104"/>
      <c r="MM536" s="104"/>
      <c r="MN536" s="104"/>
      <c r="MO536" s="104"/>
      <c r="MP536" s="104"/>
      <c r="MQ536" s="104"/>
      <c r="MR536" s="104"/>
      <c r="MS536" s="104"/>
      <c r="MT536" s="104"/>
      <c r="MU536" s="104"/>
      <c r="MV536" s="104"/>
      <c r="MW536" s="104"/>
      <c r="MX536" s="104"/>
      <c r="MY536" s="104"/>
      <c r="MZ536" s="104"/>
      <c r="NA536" s="104"/>
      <c r="NB536" s="104"/>
      <c r="NC536" s="104"/>
      <c r="ND536" s="104"/>
      <c r="NE536" s="104"/>
      <c r="NF536" s="104"/>
      <c r="NG536" s="104"/>
      <c r="NH536" s="104"/>
      <c r="NI536" s="104"/>
      <c r="NJ536" s="104"/>
      <c r="NK536" s="104"/>
      <c r="NL536" s="104"/>
      <c r="NM536" s="104"/>
      <c r="NN536" s="104"/>
      <c r="NO536" s="104"/>
      <c r="NP536" s="104"/>
      <c r="NQ536" s="104"/>
      <c r="NR536" s="104"/>
      <c r="NS536" s="104"/>
      <c r="NT536" s="104"/>
      <c r="NU536" s="104"/>
    </row>
    <row r="537" spans="1:385" s="172" customFormat="1" ht="21.75" customHeight="1">
      <c r="A537" s="321"/>
      <c r="B537" s="173">
        <v>61</v>
      </c>
      <c r="C537" s="188" t="s">
        <v>1018</v>
      </c>
      <c r="D537" s="189" t="s">
        <v>800</v>
      </c>
      <c r="E537" s="300" t="s">
        <v>1011</v>
      </c>
      <c r="F537" s="189"/>
      <c r="G537" s="179"/>
      <c r="H537" s="173"/>
      <c r="I537" s="190"/>
      <c r="J537" s="190"/>
      <c r="K537" s="189" t="s">
        <v>84</v>
      </c>
      <c r="L537" s="189">
        <v>100</v>
      </c>
      <c r="M537" s="175"/>
      <c r="N537" s="175">
        <f t="shared" si="92"/>
        <v>0</v>
      </c>
      <c r="O537" s="175">
        <f t="shared" si="93"/>
        <v>0</v>
      </c>
      <c r="P537" s="175">
        <f t="shared" si="94"/>
        <v>0</v>
      </c>
      <c r="Q537" s="175"/>
      <c r="R537" s="175"/>
      <c r="S537" s="121"/>
      <c r="T537" s="104"/>
      <c r="U537" s="104"/>
      <c r="V537" s="104"/>
      <c r="W537" s="104"/>
      <c r="X537" s="104"/>
      <c r="Y537" s="104"/>
      <c r="Z537" s="104"/>
      <c r="AA537" s="104"/>
      <c r="AB537" s="104"/>
      <c r="AC537" s="104"/>
      <c r="AD537" s="104"/>
      <c r="AE537" s="104"/>
      <c r="AF537" s="104"/>
      <c r="AG537" s="104"/>
      <c r="AH537" s="104"/>
      <c r="AI537" s="104"/>
      <c r="AJ537" s="104"/>
      <c r="AK537" s="104"/>
      <c r="AL537" s="104"/>
      <c r="AM537" s="104"/>
      <c r="AN537" s="104"/>
      <c r="AO537" s="104"/>
      <c r="AP537" s="104"/>
      <c r="AQ537" s="104"/>
      <c r="AR537" s="104"/>
      <c r="AS537" s="104"/>
      <c r="AT537" s="104"/>
      <c r="AU537" s="104"/>
      <c r="AV537" s="104"/>
      <c r="AW537" s="104"/>
      <c r="AX537" s="104"/>
      <c r="AY537" s="104"/>
      <c r="AZ537" s="104"/>
      <c r="BA537" s="104"/>
      <c r="BB537" s="104"/>
      <c r="BC537" s="104"/>
      <c r="BD537" s="104"/>
      <c r="BE537" s="104"/>
      <c r="BF537" s="104"/>
      <c r="BG537" s="104"/>
      <c r="BH537" s="104"/>
      <c r="BI537" s="104"/>
      <c r="BJ537" s="104"/>
      <c r="BK537" s="104"/>
      <c r="BL537" s="104"/>
      <c r="BM537" s="104"/>
      <c r="BN537" s="104"/>
      <c r="BO537" s="104"/>
      <c r="BP537" s="104"/>
      <c r="BQ537" s="104"/>
      <c r="BR537" s="104"/>
      <c r="BS537" s="104"/>
      <c r="BT537" s="104"/>
      <c r="BU537" s="104"/>
      <c r="BV537" s="104"/>
      <c r="BW537" s="104"/>
      <c r="BX537" s="104"/>
      <c r="BY537" s="104"/>
      <c r="BZ537" s="104"/>
      <c r="CA537" s="104"/>
      <c r="CB537" s="104"/>
      <c r="CC537" s="104"/>
      <c r="CD537" s="104"/>
      <c r="CE537" s="104"/>
      <c r="CF537" s="104"/>
      <c r="CG537" s="104"/>
      <c r="CH537" s="104"/>
      <c r="CI537" s="104"/>
      <c r="CJ537" s="104"/>
      <c r="CK537" s="104"/>
      <c r="CL537" s="104"/>
      <c r="CM537" s="104"/>
      <c r="CN537" s="104"/>
      <c r="CO537" s="104"/>
      <c r="CP537" s="104"/>
      <c r="CQ537" s="104"/>
      <c r="CR537" s="104"/>
      <c r="CS537" s="104"/>
      <c r="CT537" s="104"/>
      <c r="CU537" s="104"/>
      <c r="CV537" s="104"/>
      <c r="CW537" s="104"/>
      <c r="CX537" s="104"/>
      <c r="CY537" s="104"/>
      <c r="CZ537" s="104"/>
      <c r="DA537" s="104"/>
      <c r="DB537" s="104"/>
      <c r="DC537" s="104"/>
      <c r="DD537" s="104"/>
      <c r="DE537" s="104"/>
      <c r="DF537" s="104"/>
      <c r="DG537" s="104"/>
      <c r="DH537" s="104"/>
      <c r="DI537" s="104"/>
      <c r="DJ537" s="104"/>
      <c r="DK537" s="104"/>
      <c r="DL537" s="104"/>
      <c r="DM537" s="104"/>
      <c r="DN537" s="104"/>
      <c r="DO537" s="104"/>
      <c r="DP537" s="104"/>
      <c r="DQ537" s="104"/>
      <c r="DR537" s="104"/>
      <c r="DS537" s="104"/>
      <c r="DT537" s="104"/>
      <c r="DU537" s="104"/>
      <c r="DV537" s="104"/>
      <c r="DW537" s="104"/>
      <c r="DX537" s="104"/>
      <c r="DY537" s="104"/>
      <c r="DZ537" s="104"/>
      <c r="EA537" s="104"/>
      <c r="EB537" s="104"/>
      <c r="EC537" s="104"/>
      <c r="ED537" s="104"/>
      <c r="EE537" s="104"/>
      <c r="EF537" s="104"/>
      <c r="EG537" s="104"/>
      <c r="EH537" s="104"/>
      <c r="EI537" s="104"/>
      <c r="EJ537" s="104"/>
      <c r="EK537" s="104"/>
      <c r="EL537" s="104"/>
      <c r="EM537" s="104"/>
      <c r="EN537" s="104"/>
      <c r="EO537" s="104"/>
      <c r="EP537" s="104"/>
      <c r="EQ537" s="104"/>
      <c r="ER537" s="104"/>
      <c r="ES537" s="104"/>
      <c r="ET537" s="104"/>
      <c r="EU537" s="104"/>
      <c r="EV537" s="104"/>
      <c r="EW537" s="104"/>
      <c r="EX537" s="104"/>
      <c r="EY537" s="104"/>
      <c r="EZ537" s="104"/>
      <c r="FA537" s="104"/>
      <c r="FB537" s="104"/>
      <c r="FC537" s="104"/>
      <c r="FD537" s="104"/>
      <c r="FE537" s="104"/>
      <c r="FF537" s="104"/>
      <c r="FG537" s="104"/>
      <c r="FH537" s="104"/>
      <c r="FI537" s="104"/>
      <c r="FJ537" s="104"/>
      <c r="FK537" s="104"/>
      <c r="FL537" s="104"/>
      <c r="FM537" s="104"/>
      <c r="FN537" s="104"/>
      <c r="FO537" s="104"/>
      <c r="FP537" s="104"/>
      <c r="FQ537" s="104"/>
      <c r="FR537" s="104"/>
      <c r="FS537" s="104"/>
      <c r="FT537" s="104"/>
      <c r="FU537" s="104"/>
      <c r="FV537" s="104"/>
      <c r="FW537" s="104"/>
      <c r="FX537" s="104"/>
      <c r="FY537" s="104"/>
      <c r="FZ537" s="104"/>
      <c r="GA537" s="104"/>
      <c r="GB537" s="104"/>
      <c r="GC537" s="104"/>
      <c r="GD537" s="104"/>
      <c r="GE537" s="104"/>
      <c r="GF537" s="104"/>
      <c r="GG537" s="104"/>
      <c r="GH537" s="104"/>
      <c r="GI537" s="104"/>
      <c r="GJ537" s="104"/>
      <c r="GK537" s="104"/>
      <c r="GL537" s="104"/>
      <c r="GM537" s="104"/>
      <c r="GN537" s="104"/>
      <c r="GO537" s="104"/>
      <c r="GP537" s="104"/>
      <c r="GQ537" s="104"/>
      <c r="GR537" s="104"/>
      <c r="GS537" s="104"/>
      <c r="GT537" s="104"/>
      <c r="GU537" s="104"/>
      <c r="GV537" s="104"/>
      <c r="GW537" s="104"/>
      <c r="GX537" s="104"/>
      <c r="GY537" s="104"/>
      <c r="GZ537" s="104"/>
      <c r="HA537" s="104"/>
      <c r="HB537" s="104"/>
      <c r="HC537" s="104"/>
      <c r="HD537" s="104"/>
      <c r="HE537" s="104"/>
      <c r="HF537" s="104"/>
      <c r="HG537" s="104"/>
      <c r="HH537" s="104"/>
      <c r="HI537" s="104"/>
      <c r="HJ537" s="104"/>
      <c r="HK537" s="104"/>
      <c r="HL537" s="104"/>
      <c r="HM537" s="104"/>
      <c r="HN537" s="104"/>
      <c r="HO537" s="104"/>
      <c r="HP537" s="104"/>
      <c r="HQ537" s="104"/>
      <c r="HR537" s="104"/>
      <c r="HS537" s="104"/>
      <c r="HT537" s="104"/>
      <c r="HU537" s="104"/>
      <c r="HV537" s="104"/>
      <c r="HW537" s="104"/>
      <c r="HX537" s="104"/>
      <c r="HY537" s="104"/>
      <c r="HZ537" s="104"/>
      <c r="IA537" s="104"/>
      <c r="IB537" s="104"/>
      <c r="IC537" s="104"/>
      <c r="ID537" s="104"/>
      <c r="IE537" s="104"/>
      <c r="IF537" s="104"/>
      <c r="IG537" s="104"/>
      <c r="IH537" s="104"/>
      <c r="II537" s="104"/>
      <c r="IJ537" s="104"/>
      <c r="IK537" s="104"/>
      <c r="IL537" s="104"/>
      <c r="IM537" s="104"/>
      <c r="IN537" s="104"/>
      <c r="IO537" s="104"/>
      <c r="IP537" s="104"/>
      <c r="IQ537" s="104"/>
      <c r="IR537" s="104"/>
      <c r="IS537" s="104"/>
      <c r="IT537" s="104"/>
      <c r="IU537" s="104"/>
      <c r="IV537" s="104"/>
      <c r="IW537" s="104"/>
      <c r="IX537" s="104"/>
      <c r="IY537" s="104"/>
      <c r="IZ537" s="104"/>
      <c r="JA537" s="104"/>
      <c r="JB537" s="104"/>
      <c r="JC537" s="104"/>
      <c r="JD537" s="104"/>
      <c r="JE537" s="104"/>
      <c r="JF537" s="104"/>
      <c r="JG537" s="104"/>
      <c r="JH537" s="104"/>
      <c r="JI537" s="104"/>
      <c r="JJ537" s="104"/>
      <c r="JK537" s="104"/>
      <c r="JL537" s="104"/>
      <c r="JM537" s="104"/>
      <c r="JN537" s="104"/>
      <c r="JO537" s="104"/>
      <c r="JP537" s="104"/>
      <c r="JQ537" s="104"/>
      <c r="JR537" s="104"/>
      <c r="JS537" s="104"/>
      <c r="JT537" s="104"/>
      <c r="JU537" s="104"/>
      <c r="JV537" s="104"/>
      <c r="JW537" s="104"/>
      <c r="JX537" s="104"/>
      <c r="JY537" s="104"/>
      <c r="JZ537" s="104"/>
      <c r="KA537" s="104"/>
      <c r="KB537" s="104"/>
      <c r="KC537" s="104"/>
      <c r="KD537" s="104"/>
      <c r="KE537" s="104"/>
      <c r="KF537" s="104"/>
      <c r="KG537" s="104"/>
      <c r="KH537" s="104"/>
      <c r="KI537" s="104"/>
      <c r="KJ537" s="104"/>
      <c r="KK537" s="104"/>
      <c r="KL537" s="104"/>
      <c r="KM537" s="104"/>
      <c r="KN537" s="104"/>
      <c r="KO537" s="104"/>
      <c r="KP537" s="104"/>
      <c r="KQ537" s="104"/>
      <c r="KR537" s="104"/>
      <c r="KS537" s="104"/>
      <c r="KT537" s="104"/>
      <c r="KU537" s="104"/>
      <c r="KV537" s="104"/>
      <c r="KW537" s="104"/>
      <c r="KX537" s="104"/>
      <c r="KY537" s="104"/>
      <c r="KZ537" s="104"/>
      <c r="LA537" s="104"/>
      <c r="LB537" s="104"/>
      <c r="LC537" s="104"/>
      <c r="LD537" s="104"/>
      <c r="LE537" s="104"/>
      <c r="LF537" s="104"/>
      <c r="LG537" s="104"/>
      <c r="LH537" s="104"/>
      <c r="LI537" s="104"/>
      <c r="LJ537" s="104"/>
      <c r="LK537" s="104"/>
      <c r="LL537" s="104"/>
      <c r="LM537" s="104"/>
      <c r="LN537" s="104"/>
      <c r="LO537" s="104"/>
      <c r="LP537" s="104"/>
      <c r="LQ537" s="104"/>
      <c r="LR537" s="104"/>
      <c r="LS537" s="104"/>
      <c r="LT537" s="104"/>
      <c r="LU537" s="104"/>
      <c r="LV537" s="104"/>
      <c r="LW537" s="104"/>
      <c r="LX537" s="104"/>
      <c r="LY537" s="104"/>
      <c r="LZ537" s="104"/>
      <c r="MA537" s="104"/>
      <c r="MB537" s="104"/>
      <c r="MC537" s="104"/>
      <c r="MD537" s="104"/>
      <c r="ME537" s="104"/>
      <c r="MF537" s="104"/>
      <c r="MG537" s="104"/>
      <c r="MH537" s="104"/>
      <c r="MI537" s="104"/>
      <c r="MJ537" s="104"/>
      <c r="MK537" s="104"/>
      <c r="ML537" s="104"/>
      <c r="MM537" s="104"/>
      <c r="MN537" s="104"/>
      <c r="MO537" s="104"/>
      <c r="MP537" s="104"/>
      <c r="MQ537" s="104"/>
      <c r="MR537" s="104"/>
      <c r="MS537" s="104"/>
      <c r="MT537" s="104"/>
      <c r="MU537" s="104"/>
      <c r="MV537" s="104"/>
      <c r="MW537" s="104"/>
      <c r="MX537" s="104"/>
      <c r="MY537" s="104"/>
      <c r="MZ537" s="104"/>
      <c r="NA537" s="104"/>
      <c r="NB537" s="104"/>
      <c r="NC537" s="104"/>
      <c r="ND537" s="104"/>
      <c r="NE537" s="104"/>
      <c r="NF537" s="104"/>
      <c r="NG537" s="104"/>
      <c r="NH537" s="104"/>
      <c r="NI537" s="104"/>
      <c r="NJ537" s="104"/>
      <c r="NK537" s="104"/>
      <c r="NL537" s="104"/>
      <c r="NM537" s="104"/>
      <c r="NN537" s="104"/>
      <c r="NO537" s="104"/>
      <c r="NP537" s="104"/>
      <c r="NQ537" s="104"/>
      <c r="NR537" s="104"/>
      <c r="NS537" s="104"/>
      <c r="NT537" s="104"/>
      <c r="NU537" s="104"/>
    </row>
    <row r="538" spans="1:385" s="172" customFormat="1" ht="21.75" customHeight="1">
      <c r="A538" s="321"/>
      <c r="B538" s="173">
        <v>62</v>
      </c>
      <c r="C538" s="188" t="s">
        <v>1019</v>
      </c>
      <c r="D538" s="189" t="s">
        <v>800</v>
      </c>
      <c r="E538" s="300" t="s">
        <v>1012</v>
      </c>
      <c r="F538" s="189"/>
      <c r="G538" s="179"/>
      <c r="H538" s="173"/>
      <c r="I538" s="190"/>
      <c r="J538" s="190"/>
      <c r="K538" s="189" t="s">
        <v>84</v>
      </c>
      <c r="L538" s="189">
        <v>100</v>
      </c>
      <c r="M538" s="175"/>
      <c r="N538" s="175">
        <f t="shared" si="92"/>
        <v>0</v>
      </c>
      <c r="O538" s="175">
        <f t="shared" si="93"/>
        <v>0</v>
      </c>
      <c r="P538" s="175">
        <f t="shared" si="94"/>
        <v>0</v>
      </c>
      <c r="Q538" s="175"/>
      <c r="R538" s="175"/>
      <c r="S538" s="121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BL538" s="104"/>
      <c r="BM538" s="104"/>
      <c r="BN538" s="104"/>
      <c r="BO538" s="104"/>
      <c r="BP538" s="104"/>
      <c r="BQ538" s="104"/>
      <c r="BR538" s="104"/>
      <c r="BS538" s="104"/>
      <c r="BT538" s="104"/>
      <c r="BU538" s="104"/>
      <c r="BV538" s="104"/>
      <c r="BW538" s="104"/>
      <c r="BX538" s="104"/>
      <c r="BY538" s="104"/>
      <c r="BZ538" s="104"/>
      <c r="CA538" s="104"/>
      <c r="CB538" s="104"/>
      <c r="CC538" s="104"/>
      <c r="CD538" s="104"/>
      <c r="CE538" s="104"/>
      <c r="CF538" s="104"/>
      <c r="CG538" s="104"/>
      <c r="CH538" s="104"/>
      <c r="CI538" s="104"/>
      <c r="CJ538" s="104"/>
      <c r="CK538" s="104"/>
      <c r="CL538" s="104"/>
      <c r="CM538" s="104"/>
      <c r="CN538" s="104"/>
      <c r="CO538" s="104"/>
      <c r="CP538" s="104"/>
      <c r="CQ538" s="104"/>
      <c r="CR538" s="104"/>
      <c r="CS538" s="104"/>
      <c r="CT538" s="104"/>
      <c r="CU538" s="104"/>
      <c r="CV538" s="104"/>
      <c r="CW538" s="104"/>
      <c r="CX538" s="104"/>
      <c r="CY538" s="104"/>
      <c r="CZ538" s="104"/>
      <c r="DA538" s="104"/>
      <c r="DB538" s="104"/>
      <c r="DC538" s="104"/>
      <c r="DD538" s="104"/>
      <c r="DE538" s="104"/>
      <c r="DF538" s="104"/>
      <c r="DG538" s="104"/>
      <c r="DH538" s="104"/>
      <c r="DI538" s="104"/>
      <c r="DJ538" s="104"/>
      <c r="DK538" s="104"/>
      <c r="DL538" s="104"/>
      <c r="DM538" s="104"/>
      <c r="DN538" s="104"/>
      <c r="DO538" s="104"/>
      <c r="DP538" s="104"/>
      <c r="DQ538" s="104"/>
      <c r="DR538" s="104"/>
      <c r="DS538" s="104"/>
      <c r="DT538" s="104"/>
      <c r="DU538" s="104"/>
      <c r="DV538" s="104"/>
      <c r="DW538" s="104"/>
      <c r="DX538" s="104"/>
      <c r="DY538" s="104"/>
      <c r="DZ538" s="104"/>
      <c r="EA538" s="104"/>
      <c r="EB538" s="104"/>
      <c r="EC538" s="104"/>
      <c r="ED538" s="104"/>
      <c r="EE538" s="104"/>
      <c r="EF538" s="104"/>
      <c r="EG538" s="104"/>
      <c r="EH538" s="104"/>
      <c r="EI538" s="104"/>
      <c r="EJ538" s="104"/>
      <c r="EK538" s="104"/>
      <c r="EL538" s="104"/>
      <c r="EM538" s="104"/>
      <c r="EN538" s="104"/>
      <c r="EO538" s="104"/>
      <c r="EP538" s="104"/>
      <c r="EQ538" s="104"/>
      <c r="ER538" s="104"/>
      <c r="ES538" s="104"/>
      <c r="ET538" s="104"/>
      <c r="EU538" s="104"/>
      <c r="EV538" s="104"/>
      <c r="EW538" s="104"/>
      <c r="EX538" s="104"/>
      <c r="EY538" s="104"/>
      <c r="EZ538" s="104"/>
      <c r="FA538" s="104"/>
      <c r="FB538" s="104"/>
      <c r="FC538" s="104"/>
      <c r="FD538" s="104"/>
      <c r="FE538" s="104"/>
      <c r="FF538" s="104"/>
      <c r="FG538" s="104"/>
      <c r="FH538" s="104"/>
      <c r="FI538" s="104"/>
      <c r="FJ538" s="104"/>
      <c r="FK538" s="104"/>
      <c r="FL538" s="104"/>
      <c r="FM538" s="104"/>
      <c r="FN538" s="104"/>
      <c r="FO538" s="104"/>
      <c r="FP538" s="104"/>
      <c r="FQ538" s="104"/>
      <c r="FR538" s="104"/>
      <c r="FS538" s="104"/>
      <c r="FT538" s="104"/>
      <c r="FU538" s="104"/>
      <c r="FV538" s="104"/>
      <c r="FW538" s="104"/>
      <c r="FX538" s="104"/>
      <c r="FY538" s="104"/>
      <c r="FZ538" s="104"/>
      <c r="GA538" s="104"/>
      <c r="GB538" s="104"/>
      <c r="GC538" s="104"/>
      <c r="GD538" s="104"/>
      <c r="GE538" s="104"/>
      <c r="GF538" s="104"/>
      <c r="GG538" s="104"/>
      <c r="GH538" s="104"/>
      <c r="GI538" s="104"/>
      <c r="GJ538" s="104"/>
      <c r="GK538" s="104"/>
      <c r="GL538" s="104"/>
      <c r="GM538" s="104"/>
      <c r="GN538" s="104"/>
      <c r="GO538" s="104"/>
      <c r="GP538" s="104"/>
      <c r="GQ538" s="104"/>
      <c r="GR538" s="104"/>
      <c r="GS538" s="104"/>
      <c r="GT538" s="104"/>
      <c r="GU538" s="104"/>
      <c r="GV538" s="104"/>
      <c r="GW538" s="104"/>
      <c r="GX538" s="104"/>
      <c r="GY538" s="104"/>
      <c r="GZ538" s="104"/>
      <c r="HA538" s="104"/>
      <c r="HB538" s="104"/>
      <c r="HC538" s="104"/>
      <c r="HD538" s="104"/>
      <c r="HE538" s="104"/>
      <c r="HF538" s="104"/>
      <c r="HG538" s="104"/>
      <c r="HH538" s="104"/>
      <c r="HI538" s="104"/>
      <c r="HJ538" s="104"/>
      <c r="HK538" s="104"/>
      <c r="HL538" s="104"/>
      <c r="HM538" s="104"/>
      <c r="HN538" s="104"/>
      <c r="HO538" s="104"/>
      <c r="HP538" s="104"/>
      <c r="HQ538" s="104"/>
      <c r="HR538" s="104"/>
      <c r="HS538" s="104"/>
      <c r="HT538" s="104"/>
      <c r="HU538" s="104"/>
      <c r="HV538" s="104"/>
      <c r="HW538" s="104"/>
      <c r="HX538" s="104"/>
      <c r="HY538" s="104"/>
      <c r="HZ538" s="104"/>
      <c r="IA538" s="104"/>
      <c r="IB538" s="104"/>
      <c r="IC538" s="104"/>
      <c r="ID538" s="104"/>
      <c r="IE538" s="104"/>
      <c r="IF538" s="104"/>
      <c r="IG538" s="104"/>
      <c r="IH538" s="104"/>
      <c r="II538" s="104"/>
      <c r="IJ538" s="104"/>
      <c r="IK538" s="104"/>
      <c r="IL538" s="104"/>
      <c r="IM538" s="104"/>
      <c r="IN538" s="104"/>
      <c r="IO538" s="104"/>
      <c r="IP538" s="104"/>
      <c r="IQ538" s="104"/>
      <c r="IR538" s="104"/>
      <c r="IS538" s="104"/>
      <c r="IT538" s="104"/>
      <c r="IU538" s="104"/>
      <c r="IV538" s="104"/>
      <c r="IW538" s="104"/>
      <c r="IX538" s="104"/>
      <c r="IY538" s="104"/>
      <c r="IZ538" s="104"/>
      <c r="JA538" s="104"/>
      <c r="JB538" s="104"/>
      <c r="JC538" s="104"/>
      <c r="JD538" s="104"/>
      <c r="JE538" s="104"/>
      <c r="JF538" s="104"/>
      <c r="JG538" s="104"/>
      <c r="JH538" s="104"/>
      <c r="JI538" s="104"/>
      <c r="JJ538" s="104"/>
      <c r="JK538" s="104"/>
      <c r="JL538" s="104"/>
      <c r="JM538" s="104"/>
      <c r="JN538" s="104"/>
      <c r="JO538" s="104"/>
      <c r="JP538" s="104"/>
      <c r="JQ538" s="104"/>
      <c r="JR538" s="104"/>
      <c r="JS538" s="104"/>
      <c r="JT538" s="104"/>
      <c r="JU538" s="104"/>
      <c r="JV538" s="104"/>
      <c r="JW538" s="104"/>
      <c r="JX538" s="104"/>
      <c r="JY538" s="104"/>
      <c r="JZ538" s="104"/>
      <c r="KA538" s="104"/>
      <c r="KB538" s="104"/>
      <c r="KC538" s="104"/>
      <c r="KD538" s="104"/>
      <c r="KE538" s="104"/>
      <c r="KF538" s="104"/>
      <c r="KG538" s="104"/>
      <c r="KH538" s="104"/>
      <c r="KI538" s="104"/>
      <c r="KJ538" s="104"/>
      <c r="KK538" s="104"/>
      <c r="KL538" s="104"/>
      <c r="KM538" s="104"/>
      <c r="KN538" s="104"/>
      <c r="KO538" s="104"/>
      <c r="KP538" s="104"/>
      <c r="KQ538" s="104"/>
      <c r="KR538" s="104"/>
      <c r="KS538" s="104"/>
      <c r="KT538" s="104"/>
      <c r="KU538" s="104"/>
      <c r="KV538" s="104"/>
      <c r="KW538" s="104"/>
      <c r="KX538" s="104"/>
      <c r="KY538" s="104"/>
      <c r="KZ538" s="104"/>
      <c r="LA538" s="104"/>
      <c r="LB538" s="104"/>
      <c r="LC538" s="104"/>
      <c r="LD538" s="104"/>
      <c r="LE538" s="104"/>
      <c r="LF538" s="104"/>
      <c r="LG538" s="104"/>
      <c r="LH538" s="104"/>
      <c r="LI538" s="104"/>
      <c r="LJ538" s="104"/>
      <c r="LK538" s="104"/>
      <c r="LL538" s="104"/>
      <c r="LM538" s="104"/>
      <c r="LN538" s="104"/>
      <c r="LO538" s="104"/>
      <c r="LP538" s="104"/>
      <c r="LQ538" s="104"/>
      <c r="LR538" s="104"/>
      <c r="LS538" s="104"/>
      <c r="LT538" s="104"/>
      <c r="LU538" s="104"/>
      <c r="LV538" s="104"/>
      <c r="LW538" s="104"/>
      <c r="LX538" s="104"/>
      <c r="LY538" s="104"/>
      <c r="LZ538" s="104"/>
      <c r="MA538" s="104"/>
      <c r="MB538" s="104"/>
      <c r="MC538" s="104"/>
      <c r="MD538" s="104"/>
      <c r="ME538" s="104"/>
      <c r="MF538" s="104"/>
      <c r="MG538" s="104"/>
      <c r="MH538" s="104"/>
      <c r="MI538" s="104"/>
      <c r="MJ538" s="104"/>
      <c r="MK538" s="104"/>
      <c r="ML538" s="104"/>
      <c r="MM538" s="104"/>
      <c r="MN538" s="104"/>
      <c r="MO538" s="104"/>
      <c r="MP538" s="104"/>
      <c r="MQ538" s="104"/>
      <c r="MR538" s="104"/>
      <c r="MS538" s="104"/>
      <c r="MT538" s="104"/>
      <c r="MU538" s="104"/>
      <c r="MV538" s="104"/>
      <c r="MW538" s="104"/>
      <c r="MX538" s="104"/>
      <c r="MY538" s="104"/>
      <c r="MZ538" s="104"/>
      <c r="NA538" s="104"/>
      <c r="NB538" s="104"/>
      <c r="NC538" s="104"/>
      <c r="ND538" s="104"/>
      <c r="NE538" s="104"/>
      <c r="NF538" s="104"/>
      <c r="NG538" s="104"/>
      <c r="NH538" s="104"/>
      <c r="NI538" s="104"/>
      <c r="NJ538" s="104"/>
      <c r="NK538" s="104"/>
      <c r="NL538" s="104"/>
      <c r="NM538" s="104"/>
      <c r="NN538" s="104"/>
      <c r="NO538" s="104"/>
      <c r="NP538" s="104"/>
      <c r="NQ538" s="104"/>
      <c r="NR538" s="104"/>
      <c r="NS538" s="104"/>
      <c r="NT538" s="104"/>
      <c r="NU538" s="104"/>
    </row>
    <row r="539" spans="1:385" s="172" customFormat="1" ht="21.75" customHeight="1">
      <c r="A539" s="321"/>
      <c r="B539" s="173">
        <v>63</v>
      </c>
      <c r="C539" s="188" t="s">
        <v>1018</v>
      </c>
      <c r="D539" s="189" t="s">
        <v>800</v>
      </c>
      <c r="E539" s="300" t="s">
        <v>1013</v>
      </c>
      <c r="F539" s="189"/>
      <c r="G539" s="179"/>
      <c r="H539" s="173"/>
      <c r="I539" s="190"/>
      <c r="J539" s="190"/>
      <c r="K539" s="189" t="s">
        <v>84</v>
      </c>
      <c r="L539" s="189">
        <v>100</v>
      </c>
      <c r="M539" s="175"/>
      <c r="N539" s="175">
        <f t="shared" si="92"/>
        <v>0</v>
      </c>
      <c r="O539" s="175">
        <f t="shared" si="93"/>
        <v>0</v>
      </c>
      <c r="P539" s="175">
        <f t="shared" si="94"/>
        <v>0</v>
      </c>
      <c r="Q539" s="175"/>
      <c r="R539" s="175"/>
      <c r="S539" s="121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BL539" s="104"/>
      <c r="BM539" s="104"/>
      <c r="BN539" s="104"/>
      <c r="BO539" s="104"/>
      <c r="BP539" s="104"/>
      <c r="BQ539" s="104"/>
      <c r="BR539" s="104"/>
      <c r="BS539" s="104"/>
      <c r="BT539" s="104"/>
      <c r="BU539" s="104"/>
      <c r="BV539" s="104"/>
      <c r="BW539" s="104"/>
      <c r="BX539" s="104"/>
      <c r="BY539" s="104"/>
      <c r="BZ539" s="104"/>
      <c r="CA539" s="104"/>
      <c r="CB539" s="104"/>
      <c r="CC539" s="104"/>
      <c r="CD539" s="104"/>
      <c r="CE539" s="104"/>
      <c r="CF539" s="104"/>
      <c r="CG539" s="104"/>
      <c r="CH539" s="104"/>
      <c r="CI539" s="104"/>
      <c r="CJ539" s="104"/>
      <c r="CK539" s="104"/>
      <c r="CL539" s="104"/>
      <c r="CM539" s="104"/>
      <c r="CN539" s="104"/>
      <c r="CO539" s="104"/>
      <c r="CP539" s="104"/>
      <c r="CQ539" s="104"/>
      <c r="CR539" s="104"/>
      <c r="CS539" s="104"/>
      <c r="CT539" s="104"/>
      <c r="CU539" s="104"/>
      <c r="CV539" s="104"/>
      <c r="CW539" s="104"/>
      <c r="CX539" s="104"/>
      <c r="CY539" s="104"/>
      <c r="CZ539" s="104"/>
      <c r="DA539" s="104"/>
      <c r="DB539" s="104"/>
      <c r="DC539" s="104"/>
      <c r="DD539" s="104"/>
      <c r="DE539" s="104"/>
      <c r="DF539" s="104"/>
      <c r="DG539" s="104"/>
      <c r="DH539" s="104"/>
      <c r="DI539" s="104"/>
      <c r="DJ539" s="104"/>
      <c r="DK539" s="104"/>
      <c r="DL539" s="104"/>
      <c r="DM539" s="104"/>
      <c r="DN539" s="104"/>
      <c r="DO539" s="104"/>
      <c r="DP539" s="104"/>
      <c r="DQ539" s="104"/>
      <c r="DR539" s="104"/>
      <c r="DS539" s="104"/>
      <c r="DT539" s="104"/>
      <c r="DU539" s="104"/>
      <c r="DV539" s="104"/>
      <c r="DW539" s="104"/>
      <c r="DX539" s="104"/>
      <c r="DY539" s="104"/>
      <c r="DZ539" s="104"/>
      <c r="EA539" s="104"/>
      <c r="EB539" s="104"/>
      <c r="EC539" s="104"/>
      <c r="ED539" s="104"/>
      <c r="EE539" s="104"/>
      <c r="EF539" s="104"/>
      <c r="EG539" s="104"/>
      <c r="EH539" s="104"/>
      <c r="EI539" s="104"/>
      <c r="EJ539" s="104"/>
      <c r="EK539" s="104"/>
      <c r="EL539" s="104"/>
      <c r="EM539" s="104"/>
      <c r="EN539" s="104"/>
      <c r="EO539" s="104"/>
      <c r="EP539" s="104"/>
      <c r="EQ539" s="104"/>
      <c r="ER539" s="104"/>
      <c r="ES539" s="104"/>
      <c r="ET539" s="104"/>
      <c r="EU539" s="104"/>
      <c r="EV539" s="104"/>
      <c r="EW539" s="104"/>
      <c r="EX539" s="104"/>
      <c r="EY539" s="104"/>
      <c r="EZ539" s="104"/>
      <c r="FA539" s="104"/>
      <c r="FB539" s="104"/>
      <c r="FC539" s="104"/>
      <c r="FD539" s="104"/>
      <c r="FE539" s="104"/>
      <c r="FF539" s="104"/>
      <c r="FG539" s="104"/>
      <c r="FH539" s="104"/>
      <c r="FI539" s="104"/>
      <c r="FJ539" s="104"/>
      <c r="FK539" s="104"/>
      <c r="FL539" s="104"/>
      <c r="FM539" s="104"/>
      <c r="FN539" s="104"/>
      <c r="FO539" s="104"/>
      <c r="FP539" s="104"/>
      <c r="FQ539" s="104"/>
      <c r="FR539" s="104"/>
      <c r="FS539" s="104"/>
      <c r="FT539" s="104"/>
      <c r="FU539" s="104"/>
      <c r="FV539" s="104"/>
      <c r="FW539" s="104"/>
      <c r="FX539" s="104"/>
      <c r="FY539" s="104"/>
      <c r="FZ539" s="104"/>
      <c r="GA539" s="104"/>
      <c r="GB539" s="104"/>
      <c r="GC539" s="104"/>
      <c r="GD539" s="104"/>
      <c r="GE539" s="104"/>
      <c r="GF539" s="104"/>
      <c r="GG539" s="104"/>
      <c r="GH539" s="104"/>
      <c r="GI539" s="104"/>
      <c r="GJ539" s="104"/>
      <c r="GK539" s="104"/>
      <c r="GL539" s="104"/>
      <c r="GM539" s="104"/>
      <c r="GN539" s="104"/>
      <c r="GO539" s="104"/>
      <c r="GP539" s="104"/>
      <c r="GQ539" s="104"/>
      <c r="GR539" s="104"/>
      <c r="GS539" s="104"/>
      <c r="GT539" s="104"/>
      <c r="GU539" s="104"/>
      <c r="GV539" s="104"/>
      <c r="GW539" s="104"/>
      <c r="GX539" s="104"/>
      <c r="GY539" s="104"/>
      <c r="GZ539" s="104"/>
      <c r="HA539" s="104"/>
      <c r="HB539" s="104"/>
      <c r="HC539" s="104"/>
      <c r="HD539" s="104"/>
      <c r="HE539" s="104"/>
      <c r="HF539" s="104"/>
      <c r="HG539" s="104"/>
      <c r="HH539" s="104"/>
      <c r="HI539" s="104"/>
      <c r="HJ539" s="104"/>
      <c r="HK539" s="104"/>
      <c r="HL539" s="104"/>
      <c r="HM539" s="104"/>
      <c r="HN539" s="104"/>
      <c r="HO539" s="104"/>
      <c r="HP539" s="104"/>
      <c r="HQ539" s="104"/>
      <c r="HR539" s="104"/>
      <c r="HS539" s="104"/>
      <c r="HT539" s="104"/>
      <c r="HU539" s="104"/>
      <c r="HV539" s="104"/>
      <c r="HW539" s="104"/>
      <c r="HX539" s="104"/>
      <c r="HY539" s="104"/>
      <c r="HZ539" s="104"/>
      <c r="IA539" s="104"/>
      <c r="IB539" s="104"/>
      <c r="IC539" s="104"/>
      <c r="ID539" s="104"/>
      <c r="IE539" s="104"/>
      <c r="IF539" s="104"/>
      <c r="IG539" s="104"/>
      <c r="IH539" s="104"/>
      <c r="II539" s="104"/>
      <c r="IJ539" s="104"/>
      <c r="IK539" s="104"/>
      <c r="IL539" s="104"/>
      <c r="IM539" s="104"/>
      <c r="IN539" s="104"/>
      <c r="IO539" s="104"/>
      <c r="IP539" s="104"/>
      <c r="IQ539" s="104"/>
      <c r="IR539" s="104"/>
      <c r="IS539" s="104"/>
      <c r="IT539" s="104"/>
      <c r="IU539" s="104"/>
      <c r="IV539" s="104"/>
      <c r="IW539" s="104"/>
      <c r="IX539" s="104"/>
      <c r="IY539" s="104"/>
      <c r="IZ539" s="104"/>
      <c r="JA539" s="104"/>
      <c r="JB539" s="104"/>
      <c r="JC539" s="104"/>
      <c r="JD539" s="104"/>
      <c r="JE539" s="104"/>
      <c r="JF539" s="104"/>
      <c r="JG539" s="104"/>
      <c r="JH539" s="104"/>
      <c r="JI539" s="104"/>
      <c r="JJ539" s="104"/>
      <c r="JK539" s="104"/>
      <c r="JL539" s="104"/>
      <c r="JM539" s="104"/>
      <c r="JN539" s="104"/>
      <c r="JO539" s="104"/>
      <c r="JP539" s="104"/>
      <c r="JQ539" s="104"/>
      <c r="JR539" s="104"/>
      <c r="JS539" s="104"/>
      <c r="JT539" s="104"/>
      <c r="JU539" s="104"/>
      <c r="JV539" s="104"/>
      <c r="JW539" s="104"/>
      <c r="JX539" s="104"/>
      <c r="JY539" s="104"/>
      <c r="JZ539" s="104"/>
      <c r="KA539" s="104"/>
      <c r="KB539" s="104"/>
      <c r="KC539" s="104"/>
      <c r="KD539" s="104"/>
      <c r="KE539" s="104"/>
      <c r="KF539" s="104"/>
      <c r="KG539" s="104"/>
      <c r="KH539" s="104"/>
      <c r="KI539" s="104"/>
      <c r="KJ539" s="104"/>
      <c r="KK539" s="104"/>
      <c r="KL539" s="104"/>
      <c r="KM539" s="104"/>
      <c r="KN539" s="104"/>
      <c r="KO539" s="104"/>
      <c r="KP539" s="104"/>
      <c r="KQ539" s="104"/>
      <c r="KR539" s="104"/>
      <c r="KS539" s="104"/>
      <c r="KT539" s="104"/>
      <c r="KU539" s="104"/>
      <c r="KV539" s="104"/>
      <c r="KW539" s="104"/>
      <c r="KX539" s="104"/>
      <c r="KY539" s="104"/>
      <c r="KZ539" s="104"/>
      <c r="LA539" s="104"/>
      <c r="LB539" s="104"/>
      <c r="LC539" s="104"/>
      <c r="LD539" s="104"/>
      <c r="LE539" s="104"/>
      <c r="LF539" s="104"/>
      <c r="LG539" s="104"/>
      <c r="LH539" s="104"/>
      <c r="LI539" s="104"/>
      <c r="LJ539" s="104"/>
      <c r="LK539" s="104"/>
      <c r="LL539" s="104"/>
      <c r="LM539" s="104"/>
      <c r="LN539" s="104"/>
      <c r="LO539" s="104"/>
      <c r="LP539" s="104"/>
      <c r="LQ539" s="104"/>
      <c r="LR539" s="104"/>
      <c r="LS539" s="104"/>
      <c r="LT539" s="104"/>
      <c r="LU539" s="104"/>
      <c r="LV539" s="104"/>
      <c r="LW539" s="104"/>
      <c r="LX539" s="104"/>
      <c r="LY539" s="104"/>
      <c r="LZ539" s="104"/>
      <c r="MA539" s="104"/>
      <c r="MB539" s="104"/>
      <c r="MC539" s="104"/>
      <c r="MD539" s="104"/>
      <c r="ME539" s="104"/>
      <c r="MF539" s="104"/>
      <c r="MG539" s="104"/>
      <c r="MH539" s="104"/>
      <c r="MI539" s="104"/>
      <c r="MJ539" s="104"/>
      <c r="MK539" s="104"/>
      <c r="ML539" s="104"/>
      <c r="MM539" s="104"/>
      <c r="MN539" s="104"/>
      <c r="MO539" s="104"/>
      <c r="MP539" s="104"/>
      <c r="MQ539" s="104"/>
      <c r="MR539" s="104"/>
      <c r="MS539" s="104"/>
      <c r="MT539" s="104"/>
      <c r="MU539" s="104"/>
      <c r="MV539" s="104"/>
      <c r="MW539" s="104"/>
      <c r="MX539" s="104"/>
      <c r="MY539" s="104"/>
      <c r="MZ539" s="104"/>
      <c r="NA539" s="104"/>
      <c r="NB539" s="104"/>
      <c r="NC539" s="104"/>
      <c r="ND539" s="104"/>
      <c r="NE539" s="104"/>
      <c r="NF539" s="104"/>
      <c r="NG539" s="104"/>
      <c r="NH539" s="104"/>
      <c r="NI539" s="104"/>
      <c r="NJ539" s="104"/>
      <c r="NK539" s="104"/>
      <c r="NL539" s="104"/>
      <c r="NM539" s="104"/>
      <c r="NN539" s="104"/>
      <c r="NO539" s="104"/>
      <c r="NP539" s="104"/>
      <c r="NQ539" s="104"/>
      <c r="NR539" s="104"/>
      <c r="NS539" s="104"/>
      <c r="NT539" s="104"/>
      <c r="NU539" s="104"/>
    </row>
    <row r="540" spans="1:385" s="172" customFormat="1" ht="21.75" customHeight="1">
      <c r="A540" s="321"/>
      <c r="B540" s="173">
        <v>64</v>
      </c>
      <c r="C540" s="188" t="s">
        <v>1018</v>
      </c>
      <c r="D540" s="189" t="s">
        <v>800</v>
      </c>
      <c r="E540" s="300" t="s">
        <v>1014</v>
      </c>
      <c r="F540" s="189"/>
      <c r="G540" s="179"/>
      <c r="H540" s="173"/>
      <c r="I540" s="190"/>
      <c r="J540" s="190"/>
      <c r="K540" s="189" t="s">
        <v>84</v>
      </c>
      <c r="L540" s="189">
        <v>100</v>
      </c>
      <c r="M540" s="175"/>
      <c r="N540" s="175">
        <f t="shared" si="92"/>
        <v>0</v>
      </c>
      <c r="O540" s="175">
        <f t="shared" si="93"/>
        <v>0</v>
      </c>
      <c r="P540" s="175">
        <f t="shared" si="94"/>
        <v>0</v>
      </c>
      <c r="Q540" s="175"/>
      <c r="R540" s="175"/>
      <c r="S540" s="121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BN540" s="104"/>
      <c r="BO540" s="104"/>
      <c r="BP540" s="104"/>
      <c r="BQ540" s="104"/>
      <c r="BR540" s="104"/>
      <c r="BS540" s="104"/>
      <c r="BT540" s="104"/>
      <c r="BU540" s="104"/>
      <c r="BV540" s="104"/>
      <c r="BW540" s="104"/>
      <c r="BX540" s="104"/>
      <c r="BY540" s="104"/>
      <c r="BZ540" s="104"/>
      <c r="CA540" s="104"/>
      <c r="CB540" s="104"/>
      <c r="CC540" s="104"/>
      <c r="CD540" s="104"/>
      <c r="CE540" s="104"/>
      <c r="CF540" s="104"/>
      <c r="CG540" s="104"/>
      <c r="CH540" s="104"/>
      <c r="CI540" s="104"/>
      <c r="CJ540" s="104"/>
      <c r="CK540" s="104"/>
      <c r="CL540" s="104"/>
      <c r="CM540" s="104"/>
      <c r="CN540" s="104"/>
      <c r="CO540" s="104"/>
      <c r="CP540" s="104"/>
      <c r="CQ540" s="104"/>
      <c r="CR540" s="104"/>
      <c r="CS540" s="104"/>
      <c r="CT540" s="104"/>
      <c r="CU540" s="104"/>
      <c r="CV540" s="104"/>
      <c r="CW540" s="104"/>
      <c r="CX540" s="104"/>
      <c r="CY540" s="104"/>
      <c r="CZ540" s="104"/>
      <c r="DA540" s="104"/>
      <c r="DB540" s="104"/>
      <c r="DC540" s="104"/>
      <c r="DD540" s="104"/>
      <c r="DE540" s="104"/>
      <c r="DF540" s="104"/>
      <c r="DG540" s="104"/>
      <c r="DH540" s="104"/>
      <c r="DI540" s="104"/>
      <c r="DJ540" s="104"/>
      <c r="DK540" s="104"/>
      <c r="DL540" s="104"/>
      <c r="DM540" s="104"/>
      <c r="DN540" s="104"/>
      <c r="DO540" s="104"/>
      <c r="DP540" s="104"/>
      <c r="DQ540" s="104"/>
      <c r="DR540" s="104"/>
      <c r="DS540" s="104"/>
      <c r="DT540" s="104"/>
      <c r="DU540" s="104"/>
      <c r="DV540" s="104"/>
      <c r="DW540" s="104"/>
      <c r="DX540" s="104"/>
      <c r="DY540" s="104"/>
      <c r="DZ540" s="104"/>
      <c r="EA540" s="104"/>
      <c r="EB540" s="104"/>
      <c r="EC540" s="104"/>
      <c r="ED540" s="104"/>
      <c r="EE540" s="104"/>
      <c r="EF540" s="104"/>
      <c r="EG540" s="104"/>
      <c r="EH540" s="104"/>
      <c r="EI540" s="104"/>
      <c r="EJ540" s="104"/>
      <c r="EK540" s="104"/>
      <c r="EL540" s="104"/>
      <c r="EM540" s="104"/>
      <c r="EN540" s="104"/>
      <c r="EO540" s="104"/>
      <c r="EP540" s="104"/>
      <c r="EQ540" s="104"/>
      <c r="ER540" s="104"/>
      <c r="ES540" s="104"/>
      <c r="ET540" s="104"/>
      <c r="EU540" s="104"/>
      <c r="EV540" s="104"/>
      <c r="EW540" s="104"/>
      <c r="EX540" s="104"/>
      <c r="EY540" s="104"/>
      <c r="EZ540" s="104"/>
      <c r="FA540" s="104"/>
      <c r="FB540" s="104"/>
      <c r="FC540" s="104"/>
      <c r="FD540" s="104"/>
      <c r="FE540" s="104"/>
      <c r="FF540" s="104"/>
      <c r="FG540" s="104"/>
      <c r="FH540" s="104"/>
      <c r="FI540" s="104"/>
      <c r="FJ540" s="104"/>
      <c r="FK540" s="104"/>
      <c r="FL540" s="104"/>
      <c r="FM540" s="104"/>
      <c r="FN540" s="104"/>
      <c r="FO540" s="104"/>
      <c r="FP540" s="104"/>
      <c r="FQ540" s="104"/>
      <c r="FR540" s="104"/>
      <c r="FS540" s="104"/>
      <c r="FT540" s="104"/>
      <c r="FU540" s="104"/>
      <c r="FV540" s="104"/>
      <c r="FW540" s="104"/>
      <c r="FX540" s="104"/>
      <c r="FY540" s="104"/>
      <c r="FZ540" s="104"/>
      <c r="GA540" s="104"/>
      <c r="GB540" s="104"/>
      <c r="GC540" s="104"/>
      <c r="GD540" s="104"/>
      <c r="GE540" s="104"/>
      <c r="GF540" s="104"/>
      <c r="GG540" s="104"/>
      <c r="GH540" s="104"/>
      <c r="GI540" s="104"/>
      <c r="GJ540" s="104"/>
      <c r="GK540" s="104"/>
      <c r="GL540" s="104"/>
      <c r="GM540" s="104"/>
      <c r="GN540" s="104"/>
      <c r="GO540" s="104"/>
      <c r="GP540" s="104"/>
      <c r="GQ540" s="104"/>
      <c r="GR540" s="104"/>
      <c r="GS540" s="104"/>
      <c r="GT540" s="104"/>
      <c r="GU540" s="104"/>
      <c r="GV540" s="104"/>
      <c r="GW540" s="104"/>
      <c r="GX540" s="104"/>
      <c r="GY540" s="104"/>
      <c r="GZ540" s="104"/>
      <c r="HA540" s="104"/>
      <c r="HB540" s="104"/>
      <c r="HC540" s="104"/>
      <c r="HD540" s="104"/>
      <c r="HE540" s="104"/>
      <c r="HF540" s="104"/>
      <c r="HG540" s="104"/>
      <c r="HH540" s="104"/>
      <c r="HI540" s="104"/>
      <c r="HJ540" s="104"/>
      <c r="HK540" s="104"/>
      <c r="HL540" s="104"/>
      <c r="HM540" s="104"/>
      <c r="HN540" s="104"/>
      <c r="HO540" s="104"/>
      <c r="HP540" s="104"/>
      <c r="HQ540" s="104"/>
      <c r="HR540" s="104"/>
      <c r="HS540" s="104"/>
      <c r="HT540" s="104"/>
      <c r="HU540" s="104"/>
      <c r="HV540" s="104"/>
      <c r="HW540" s="104"/>
      <c r="HX540" s="104"/>
      <c r="HY540" s="104"/>
      <c r="HZ540" s="104"/>
      <c r="IA540" s="104"/>
      <c r="IB540" s="104"/>
      <c r="IC540" s="104"/>
      <c r="ID540" s="104"/>
      <c r="IE540" s="104"/>
      <c r="IF540" s="104"/>
      <c r="IG540" s="104"/>
      <c r="IH540" s="104"/>
      <c r="II540" s="104"/>
      <c r="IJ540" s="104"/>
      <c r="IK540" s="104"/>
      <c r="IL540" s="104"/>
      <c r="IM540" s="104"/>
      <c r="IN540" s="104"/>
      <c r="IO540" s="104"/>
      <c r="IP540" s="104"/>
      <c r="IQ540" s="104"/>
      <c r="IR540" s="104"/>
      <c r="IS540" s="104"/>
      <c r="IT540" s="104"/>
      <c r="IU540" s="104"/>
      <c r="IV540" s="104"/>
      <c r="IW540" s="104"/>
      <c r="IX540" s="104"/>
      <c r="IY540" s="104"/>
      <c r="IZ540" s="104"/>
      <c r="JA540" s="104"/>
      <c r="JB540" s="104"/>
      <c r="JC540" s="104"/>
      <c r="JD540" s="104"/>
      <c r="JE540" s="104"/>
      <c r="JF540" s="104"/>
      <c r="JG540" s="104"/>
      <c r="JH540" s="104"/>
      <c r="JI540" s="104"/>
      <c r="JJ540" s="104"/>
      <c r="JK540" s="104"/>
      <c r="JL540" s="104"/>
      <c r="JM540" s="104"/>
      <c r="JN540" s="104"/>
      <c r="JO540" s="104"/>
      <c r="JP540" s="104"/>
      <c r="JQ540" s="104"/>
      <c r="JR540" s="104"/>
      <c r="JS540" s="104"/>
      <c r="JT540" s="104"/>
      <c r="JU540" s="104"/>
      <c r="JV540" s="104"/>
      <c r="JW540" s="104"/>
      <c r="JX540" s="104"/>
      <c r="JY540" s="104"/>
      <c r="JZ540" s="104"/>
      <c r="KA540" s="104"/>
      <c r="KB540" s="104"/>
      <c r="KC540" s="104"/>
      <c r="KD540" s="104"/>
      <c r="KE540" s="104"/>
      <c r="KF540" s="104"/>
      <c r="KG540" s="104"/>
      <c r="KH540" s="104"/>
      <c r="KI540" s="104"/>
      <c r="KJ540" s="104"/>
      <c r="KK540" s="104"/>
      <c r="KL540" s="104"/>
      <c r="KM540" s="104"/>
      <c r="KN540" s="104"/>
      <c r="KO540" s="104"/>
      <c r="KP540" s="104"/>
      <c r="KQ540" s="104"/>
      <c r="KR540" s="104"/>
      <c r="KS540" s="104"/>
      <c r="KT540" s="104"/>
      <c r="KU540" s="104"/>
      <c r="KV540" s="104"/>
      <c r="KW540" s="104"/>
      <c r="KX540" s="104"/>
      <c r="KY540" s="104"/>
      <c r="KZ540" s="104"/>
      <c r="LA540" s="104"/>
      <c r="LB540" s="104"/>
      <c r="LC540" s="104"/>
      <c r="LD540" s="104"/>
      <c r="LE540" s="104"/>
      <c r="LF540" s="104"/>
      <c r="LG540" s="104"/>
      <c r="LH540" s="104"/>
      <c r="LI540" s="104"/>
      <c r="LJ540" s="104"/>
      <c r="LK540" s="104"/>
      <c r="LL540" s="104"/>
      <c r="LM540" s="104"/>
      <c r="LN540" s="104"/>
      <c r="LO540" s="104"/>
      <c r="LP540" s="104"/>
      <c r="LQ540" s="104"/>
      <c r="LR540" s="104"/>
      <c r="LS540" s="104"/>
      <c r="LT540" s="104"/>
      <c r="LU540" s="104"/>
      <c r="LV540" s="104"/>
      <c r="LW540" s="104"/>
      <c r="LX540" s="104"/>
      <c r="LY540" s="104"/>
      <c r="LZ540" s="104"/>
      <c r="MA540" s="104"/>
      <c r="MB540" s="104"/>
      <c r="MC540" s="104"/>
      <c r="MD540" s="104"/>
      <c r="ME540" s="104"/>
      <c r="MF540" s="104"/>
      <c r="MG540" s="104"/>
      <c r="MH540" s="104"/>
      <c r="MI540" s="104"/>
      <c r="MJ540" s="104"/>
      <c r="MK540" s="104"/>
      <c r="ML540" s="104"/>
      <c r="MM540" s="104"/>
      <c r="MN540" s="104"/>
      <c r="MO540" s="104"/>
      <c r="MP540" s="104"/>
      <c r="MQ540" s="104"/>
      <c r="MR540" s="104"/>
      <c r="MS540" s="104"/>
      <c r="MT540" s="104"/>
      <c r="MU540" s="104"/>
      <c r="MV540" s="104"/>
      <c r="MW540" s="104"/>
      <c r="MX540" s="104"/>
      <c r="MY540" s="104"/>
      <c r="MZ540" s="104"/>
      <c r="NA540" s="104"/>
      <c r="NB540" s="104"/>
      <c r="NC540" s="104"/>
      <c r="ND540" s="104"/>
      <c r="NE540" s="104"/>
      <c r="NF540" s="104"/>
      <c r="NG540" s="104"/>
      <c r="NH540" s="104"/>
      <c r="NI540" s="104"/>
      <c r="NJ540" s="104"/>
      <c r="NK540" s="104"/>
      <c r="NL540" s="104"/>
      <c r="NM540" s="104"/>
      <c r="NN540" s="104"/>
      <c r="NO540" s="104"/>
      <c r="NP540" s="104"/>
      <c r="NQ540" s="104"/>
      <c r="NR540" s="104"/>
      <c r="NS540" s="104"/>
      <c r="NT540" s="104"/>
      <c r="NU540" s="104"/>
    </row>
    <row r="541" spans="1:385" s="172" customFormat="1" ht="21.75" customHeight="1">
      <c r="A541" s="321"/>
      <c r="B541" s="173">
        <v>65</v>
      </c>
      <c r="C541" s="188" t="s">
        <v>1018</v>
      </c>
      <c r="D541" s="189" t="s">
        <v>800</v>
      </c>
      <c r="E541" s="300" t="s">
        <v>1015</v>
      </c>
      <c r="F541" s="189"/>
      <c r="G541" s="179"/>
      <c r="H541" s="173"/>
      <c r="I541" s="190"/>
      <c r="J541" s="190"/>
      <c r="K541" s="189" t="s">
        <v>84</v>
      </c>
      <c r="L541" s="189">
        <v>100</v>
      </c>
      <c r="M541" s="175"/>
      <c r="N541" s="175">
        <f>L541*M541</f>
        <v>0</v>
      </c>
      <c r="O541" s="175">
        <f>N541*0.22</f>
        <v>0</v>
      </c>
      <c r="P541" s="175">
        <f>N541+O541</f>
        <v>0</v>
      </c>
      <c r="Q541" s="175"/>
      <c r="R541" s="175"/>
      <c r="S541" s="121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BN541" s="104"/>
      <c r="BO541" s="104"/>
      <c r="BP541" s="104"/>
      <c r="BQ541" s="104"/>
      <c r="BR541" s="104"/>
      <c r="BS541" s="104"/>
      <c r="BT541" s="104"/>
      <c r="BU541" s="104"/>
      <c r="BV541" s="104"/>
      <c r="BW541" s="104"/>
      <c r="BX541" s="104"/>
      <c r="BY541" s="104"/>
      <c r="BZ541" s="104"/>
      <c r="CA541" s="104"/>
      <c r="CB541" s="104"/>
      <c r="CC541" s="104"/>
      <c r="CD541" s="104"/>
      <c r="CE541" s="104"/>
      <c r="CF541" s="104"/>
      <c r="CG541" s="104"/>
      <c r="CH541" s="104"/>
      <c r="CI541" s="104"/>
      <c r="CJ541" s="104"/>
      <c r="CK541" s="104"/>
      <c r="CL541" s="104"/>
      <c r="CM541" s="104"/>
      <c r="CN541" s="104"/>
      <c r="CO541" s="104"/>
      <c r="CP541" s="104"/>
      <c r="CQ541" s="104"/>
      <c r="CR541" s="104"/>
      <c r="CS541" s="104"/>
      <c r="CT541" s="104"/>
      <c r="CU541" s="104"/>
      <c r="CV541" s="104"/>
      <c r="CW541" s="104"/>
      <c r="CX541" s="104"/>
      <c r="CY541" s="104"/>
      <c r="CZ541" s="104"/>
      <c r="DA541" s="104"/>
      <c r="DB541" s="104"/>
      <c r="DC541" s="104"/>
      <c r="DD541" s="104"/>
      <c r="DE541" s="104"/>
      <c r="DF541" s="104"/>
      <c r="DG541" s="104"/>
      <c r="DH541" s="104"/>
      <c r="DI541" s="104"/>
      <c r="DJ541" s="104"/>
      <c r="DK541" s="104"/>
      <c r="DL541" s="104"/>
      <c r="DM541" s="104"/>
      <c r="DN541" s="104"/>
      <c r="DO541" s="104"/>
      <c r="DP541" s="104"/>
      <c r="DQ541" s="104"/>
      <c r="DR541" s="104"/>
      <c r="DS541" s="104"/>
      <c r="DT541" s="104"/>
      <c r="DU541" s="104"/>
      <c r="DV541" s="104"/>
      <c r="DW541" s="104"/>
      <c r="DX541" s="104"/>
      <c r="DY541" s="104"/>
      <c r="DZ541" s="104"/>
      <c r="EA541" s="104"/>
      <c r="EB541" s="104"/>
      <c r="EC541" s="104"/>
      <c r="ED541" s="104"/>
      <c r="EE541" s="104"/>
      <c r="EF541" s="104"/>
      <c r="EG541" s="104"/>
      <c r="EH541" s="104"/>
      <c r="EI541" s="104"/>
      <c r="EJ541" s="104"/>
      <c r="EK541" s="104"/>
      <c r="EL541" s="104"/>
      <c r="EM541" s="104"/>
      <c r="EN541" s="104"/>
      <c r="EO541" s="104"/>
      <c r="EP541" s="104"/>
      <c r="EQ541" s="104"/>
      <c r="ER541" s="104"/>
      <c r="ES541" s="104"/>
      <c r="ET541" s="104"/>
      <c r="EU541" s="104"/>
      <c r="EV541" s="104"/>
      <c r="EW541" s="104"/>
      <c r="EX541" s="104"/>
      <c r="EY541" s="104"/>
      <c r="EZ541" s="104"/>
      <c r="FA541" s="104"/>
      <c r="FB541" s="104"/>
      <c r="FC541" s="104"/>
      <c r="FD541" s="104"/>
      <c r="FE541" s="104"/>
      <c r="FF541" s="104"/>
      <c r="FG541" s="104"/>
      <c r="FH541" s="104"/>
      <c r="FI541" s="104"/>
      <c r="FJ541" s="104"/>
      <c r="FK541" s="104"/>
      <c r="FL541" s="104"/>
      <c r="FM541" s="104"/>
      <c r="FN541" s="104"/>
      <c r="FO541" s="104"/>
      <c r="FP541" s="104"/>
      <c r="FQ541" s="104"/>
      <c r="FR541" s="104"/>
      <c r="FS541" s="104"/>
      <c r="FT541" s="104"/>
      <c r="FU541" s="104"/>
      <c r="FV541" s="104"/>
      <c r="FW541" s="104"/>
      <c r="FX541" s="104"/>
      <c r="FY541" s="104"/>
      <c r="FZ541" s="104"/>
      <c r="GA541" s="104"/>
      <c r="GB541" s="104"/>
      <c r="GC541" s="104"/>
      <c r="GD541" s="104"/>
      <c r="GE541" s="104"/>
      <c r="GF541" s="104"/>
      <c r="GG541" s="104"/>
      <c r="GH541" s="104"/>
      <c r="GI541" s="104"/>
      <c r="GJ541" s="104"/>
      <c r="GK541" s="104"/>
      <c r="GL541" s="104"/>
      <c r="GM541" s="104"/>
      <c r="GN541" s="104"/>
      <c r="GO541" s="104"/>
      <c r="GP541" s="104"/>
      <c r="GQ541" s="104"/>
      <c r="GR541" s="104"/>
      <c r="GS541" s="104"/>
      <c r="GT541" s="104"/>
      <c r="GU541" s="104"/>
      <c r="GV541" s="104"/>
      <c r="GW541" s="104"/>
      <c r="GX541" s="104"/>
      <c r="GY541" s="104"/>
      <c r="GZ541" s="104"/>
      <c r="HA541" s="104"/>
      <c r="HB541" s="104"/>
      <c r="HC541" s="104"/>
      <c r="HD541" s="104"/>
      <c r="HE541" s="104"/>
      <c r="HF541" s="104"/>
      <c r="HG541" s="104"/>
      <c r="HH541" s="104"/>
      <c r="HI541" s="104"/>
      <c r="HJ541" s="104"/>
      <c r="HK541" s="104"/>
      <c r="HL541" s="104"/>
      <c r="HM541" s="104"/>
      <c r="HN541" s="104"/>
      <c r="HO541" s="104"/>
      <c r="HP541" s="104"/>
      <c r="HQ541" s="104"/>
      <c r="HR541" s="104"/>
      <c r="HS541" s="104"/>
      <c r="HT541" s="104"/>
      <c r="HU541" s="104"/>
      <c r="HV541" s="104"/>
      <c r="HW541" s="104"/>
      <c r="HX541" s="104"/>
      <c r="HY541" s="104"/>
      <c r="HZ541" s="104"/>
      <c r="IA541" s="104"/>
      <c r="IB541" s="104"/>
      <c r="IC541" s="104"/>
      <c r="ID541" s="104"/>
      <c r="IE541" s="104"/>
      <c r="IF541" s="104"/>
      <c r="IG541" s="104"/>
      <c r="IH541" s="104"/>
      <c r="II541" s="104"/>
      <c r="IJ541" s="104"/>
      <c r="IK541" s="104"/>
      <c r="IL541" s="104"/>
      <c r="IM541" s="104"/>
      <c r="IN541" s="104"/>
      <c r="IO541" s="104"/>
      <c r="IP541" s="104"/>
      <c r="IQ541" s="104"/>
      <c r="IR541" s="104"/>
      <c r="IS541" s="104"/>
      <c r="IT541" s="104"/>
      <c r="IU541" s="104"/>
      <c r="IV541" s="104"/>
      <c r="IW541" s="104"/>
      <c r="IX541" s="104"/>
      <c r="IY541" s="104"/>
      <c r="IZ541" s="104"/>
      <c r="JA541" s="104"/>
      <c r="JB541" s="104"/>
      <c r="JC541" s="104"/>
      <c r="JD541" s="104"/>
      <c r="JE541" s="104"/>
      <c r="JF541" s="104"/>
      <c r="JG541" s="104"/>
      <c r="JH541" s="104"/>
      <c r="JI541" s="104"/>
      <c r="JJ541" s="104"/>
      <c r="JK541" s="104"/>
      <c r="JL541" s="104"/>
      <c r="JM541" s="104"/>
      <c r="JN541" s="104"/>
      <c r="JO541" s="104"/>
      <c r="JP541" s="104"/>
      <c r="JQ541" s="104"/>
      <c r="JR541" s="104"/>
      <c r="JS541" s="104"/>
      <c r="JT541" s="104"/>
      <c r="JU541" s="104"/>
      <c r="JV541" s="104"/>
      <c r="JW541" s="104"/>
      <c r="JX541" s="104"/>
      <c r="JY541" s="104"/>
      <c r="JZ541" s="104"/>
      <c r="KA541" s="104"/>
      <c r="KB541" s="104"/>
      <c r="KC541" s="104"/>
      <c r="KD541" s="104"/>
      <c r="KE541" s="104"/>
      <c r="KF541" s="104"/>
      <c r="KG541" s="104"/>
      <c r="KH541" s="104"/>
      <c r="KI541" s="104"/>
      <c r="KJ541" s="104"/>
      <c r="KK541" s="104"/>
      <c r="KL541" s="104"/>
      <c r="KM541" s="104"/>
      <c r="KN541" s="104"/>
      <c r="KO541" s="104"/>
      <c r="KP541" s="104"/>
      <c r="KQ541" s="104"/>
      <c r="KR541" s="104"/>
      <c r="KS541" s="104"/>
      <c r="KT541" s="104"/>
      <c r="KU541" s="104"/>
      <c r="KV541" s="104"/>
      <c r="KW541" s="104"/>
      <c r="KX541" s="104"/>
      <c r="KY541" s="104"/>
      <c r="KZ541" s="104"/>
      <c r="LA541" s="104"/>
      <c r="LB541" s="104"/>
      <c r="LC541" s="104"/>
      <c r="LD541" s="104"/>
      <c r="LE541" s="104"/>
      <c r="LF541" s="104"/>
      <c r="LG541" s="104"/>
      <c r="LH541" s="104"/>
      <c r="LI541" s="104"/>
      <c r="LJ541" s="104"/>
      <c r="LK541" s="104"/>
      <c r="LL541" s="104"/>
      <c r="LM541" s="104"/>
      <c r="LN541" s="104"/>
      <c r="LO541" s="104"/>
      <c r="LP541" s="104"/>
      <c r="LQ541" s="104"/>
      <c r="LR541" s="104"/>
      <c r="LS541" s="104"/>
      <c r="LT541" s="104"/>
      <c r="LU541" s="104"/>
      <c r="LV541" s="104"/>
      <c r="LW541" s="104"/>
      <c r="LX541" s="104"/>
      <c r="LY541" s="104"/>
      <c r="LZ541" s="104"/>
      <c r="MA541" s="104"/>
      <c r="MB541" s="104"/>
      <c r="MC541" s="104"/>
      <c r="MD541" s="104"/>
      <c r="ME541" s="104"/>
      <c r="MF541" s="104"/>
      <c r="MG541" s="104"/>
      <c r="MH541" s="104"/>
      <c r="MI541" s="104"/>
      <c r="MJ541" s="104"/>
      <c r="MK541" s="104"/>
      <c r="ML541" s="104"/>
      <c r="MM541" s="104"/>
      <c r="MN541" s="104"/>
      <c r="MO541" s="104"/>
      <c r="MP541" s="104"/>
      <c r="MQ541" s="104"/>
      <c r="MR541" s="104"/>
      <c r="MS541" s="104"/>
      <c r="MT541" s="104"/>
      <c r="MU541" s="104"/>
      <c r="MV541" s="104"/>
      <c r="MW541" s="104"/>
      <c r="MX541" s="104"/>
      <c r="MY541" s="104"/>
      <c r="MZ541" s="104"/>
      <c r="NA541" s="104"/>
      <c r="NB541" s="104"/>
      <c r="NC541" s="104"/>
      <c r="ND541" s="104"/>
      <c r="NE541" s="104"/>
      <c r="NF541" s="104"/>
      <c r="NG541" s="104"/>
      <c r="NH541" s="104"/>
      <c r="NI541" s="104"/>
      <c r="NJ541" s="104"/>
      <c r="NK541" s="104"/>
      <c r="NL541" s="104"/>
      <c r="NM541" s="104"/>
      <c r="NN541" s="104"/>
      <c r="NO541" s="104"/>
      <c r="NP541" s="104"/>
      <c r="NQ541" s="104"/>
      <c r="NR541" s="104"/>
      <c r="NS541" s="104"/>
      <c r="NT541" s="104"/>
      <c r="NU541" s="104"/>
    </row>
    <row r="542" spans="1:385" s="172" customFormat="1" ht="36" customHeight="1">
      <c r="A542" s="321"/>
      <c r="B542" s="207"/>
      <c r="C542" s="335" t="s">
        <v>1029</v>
      </c>
      <c r="D542" s="332"/>
      <c r="E542" s="332"/>
      <c r="F542" s="332"/>
      <c r="G542" s="333"/>
      <c r="H542" s="207"/>
      <c r="I542" s="206"/>
      <c r="J542" s="206"/>
      <c r="K542" s="332"/>
      <c r="L542" s="332"/>
      <c r="M542" s="334"/>
      <c r="N542" s="334"/>
      <c r="O542" s="334"/>
      <c r="P542" s="334"/>
      <c r="Q542" s="334"/>
      <c r="R542" s="334"/>
      <c r="S542" s="112"/>
      <c r="T542" s="104"/>
      <c r="U542" s="104"/>
      <c r="V542" s="104"/>
      <c r="W542" s="104"/>
      <c r="X542" s="104"/>
      <c r="Y542" s="104"/>
      <c r="Z542" s="104"/>
      <c r="AA542" s="104"/>
      <c r="AB542" s="104"/>
      <c r="AC542" s="104"/>
      <c r="AD542" s="104"/>
      <c r="AE542" s="104"/>
      <c r="AF542" s="104"/>
      <c r="AG542" s="104"/>
      <c r="AH542" s="104"/>
      <c r="AI542" s="104"/>
      <c r="AJ542" s="104"/>
      <c r="AK542" s="104"/>
      <c r="AL542" s="104"/>
      <c r="AM542" s="104"/>
      <c r="AN542" s="104"/>
      <c r="AO542" s="104"/>
      <c r="AP542" s="104"/>
      <c r="AQ542" s="104"/>
      <c r="AR542" s="104"/>
      <c r="AS542" s="104"/>
      <c r="AT542" s="104"/>
      <c r="AU542" s="104"/>
      <c r="AV542" s="104"/>
      <c r="AW542" s="104"/>
      <c r="AX542" s="104"/>
      <c r="AY542" s="104"/>
      <c r="AZ542" s="104"/>
      <c r="BA542" s="104"/>
      <c r="BB542" s="104"/>
      <c r="BC542" s="104"/>
      <c r="BD542" s="104"/>
      <c r="BE542" s="104"/>
      <c r="BF542" s="104"/>
      <c r="BG542" s="104"/>
      <c r="BH542" s="104"/>
      <c r="BI542" s="104"/>
      <c r="BJ542" s="104"/>
      <c r="BK542" s="104"/>
      <c r="BL542" s="104"/>
      <c r="BM542" s="104"/>
      <c r="BN542" s="104"/>
      <c r="BO542" s="104"/>
      <c r="BP542" s="104"/>
      <c r="BQ542" s="104"/>
      <c r="BR542" s="104"/>
      <c r="BS542" s="104"/>
      <c r="BT542" s="104"/>
      <c r="BU542" s="104"/>
      <c r="BV542" s="104"/>
      <c r="BW542" s="104"/>
      <c r="BX542" s="104"/>
      <c r="BY542" s="104"/>
      <c r="BZ542" s="104"/>
      <c r="CA542" s="104"/>
      <c r="CB542" s="104"/>
      <c r="CC542" s="104"/>
      <c r="CD542" s="104"/>
      <c r="CE542" s="104"/>
      <c r="CF542" s="104"/>
      <c r="CG542" s="104"/>
      <c r="CH542" s="104"/>
      <c r="CI542" s="104"/>
      <c r="CJ542" s="104"/>
      <c r="CK542" s="104"/>
      <c r="CL542" s="104"/>
      <c r="CM542" s="104"/>
      <c r="CN542" s="104"/>
      <c r="CO542" s="104"/>
      <c r="CP542" s="104"/>
      <c r="CQ542" s="104"/>
      <c r="CR542" s="104"/>
      <c r="CS542" s="104"/>
      <c r="CT542" s="104"/>
      <c r="CU542" s="104"/>
      <c r="CV542" s="104"/>
      <c r="CW542" s="104"/>
      <c r="CX542" s="104"/>
      <c r="CY542" s="104"/>
      <c r="CZ542" s="104"/>
      <c r="DA542" s="104"/>
      <c r="DB542" s="104"/>
      <c r="DC542" s="104"/>
      <c r="DD542" s="104"/>
      <c r="DE542" s="104"/>
      <c r="DF542" s="104"/>
      <c r="DG542" s="104"/>
      <c r="DH542" s="104"/>
      <c r="DI542" s="104"/>
      <c r="DJ542" s="104"/>
      <c r="DK542" s="104"/>
      <c r="DL542" s="104"/>
      <c r="DM542" s="104"/>
      <c r="DN542" s="104"/>
      <c r="DO542" s="104"/>
      <c r="DP542" s="104"/>
      <c r="DQ542" s="104"/>
      <c r="DR542" s="104"/>
      <c r="DS542" s="104"/>
      <c r="DT542" s="104"/>
      <c r="DU542" s="104"/>
      <c r="DV542" s="104"/>
      <c r="DW542" s="104"/>
      <c r="DX542" s="104"/>
      <c r="DY542" s="104"/>
      <c r="DZ542" s="104"/>
      <c r="EA542" s="104"/>
      <c r="EB542" s="104"/>
      <c r="EC542" s="104"/>
      <c r="ED542" s="104"/>
      <c r="EE542" s="104"/>
      <c r="EF542" s="104"/>
      <c r="EG542" s="104"/>
      <c r="EH542" s="104"/>
      <c r="EI542" s="104"/>
      <c r="EJ542" s="104"/>
      <c r="EK542" s="104"/>
      <c r="EL542" s="104"/>
      <c r="EM542" s="104"/>
      <c r="EN542" s="104"/>
      <c r="EO542" s="104"/>
      <c r="EP542" s="104"/>
      <c r="EQ542" s="104"/>
      <c r="ER542" s="104"/>
      <c r="ES542" s="104"/>
      <c r="ET542" s="104"/>
      <c r="EU542" s="104"/>
      <c r="EV542" s="104"/>
      <c r="EW542" s="104"/>
      <c r="EX542" s="104"/>
      <c r="EY542" s="104"/>
      <c r="EZ542" s="104"/>
      <c r="FA542" s="104"/>
      <c r="FB542" s="104"/>
      <c r="FC542" s="104"/>
      <c r="FD542" s="104"/>
      <c r="FE542" s="104"/>
      <c r="FF542" s="104"/>
      <c r="FG542" s="104"/>
      <c r="FH542" s="104"/>
      <c r="FI542" s="104"/>
      <c r="FJ542" s="104"/>
      <c r="FK542" s="104"/>
      <c r="FL542" s="104"/>
      <c r="FM542" s="104"/>
      <c r="FN542" s="104"/>
      <c r="FO542" s="104"/>
      <c r="FP542" s="104"/>
      <c r="FQ542" s="104"/>
      <c r="FR542" s="104"/>
      <c r="FS542" s="104"/>
      <c r="FT542" s="104"/>
      <c r="FU542" s="104"/>
      <c r="FV542" s="104"/>
      <c r="FW542" s="104"/>
      <c r="FX542" s="104"/>
      <c r="FY542" s="104"/>
      <c r="FZ542" s="104"/>
      <c r="GA542" s="104"/>
      <c r="GB542" s="104"/>
      <c r="GC542" s="104"/>
      <c r="GD542" s="104"/>
      <c r="GE542" s="104"/>
      <c r="GF542" s="104"/>
      <c r="GG542" s="104"/>
      <c r="GH542" s="104"/>
      <c r="GI542" s="104"/>
      <c r="GJ542" s="104"/>
      <c r="GK542" s="104"/>
      <c r="GL542" s="104"/>
      <c r="GM542" s="104"/>
      <c r="GN542" s="104"/>
      <c r="GO542" s="104"/>
      <c r="GP542" s="104"/>
      <c r="GQ542" s="104"/>
      <c r="GR542" s="104"/>
      <c r="GS542" s="104"/>
      <c r="GT542" s="104"/>
      <c r="GU542" s="104"/>
      <c r="GV542" s="104"/>
      <c r="GW542" s="104"/>
      <c r="GX542" s="104"/>
      <c r="GY542" s="104"/>
      <c r="GZ542" s="104"/>
      <c r="HA542" s="104"/>
      <c r="HB542" s="104"/>
      <c r="HC542" s="104"/>
      <c r="HD542" s="104"/>
      <c r="HE542" s="104"/>
      <c r="HF542" s="104"/>
      <c r="HG542" s="104"/>
      <c r="HH542" s="104"/>
      <c r="HI542" s="104"/>
      <c r="HJ542" s="104"/>
      <c r="HK542" s="104"/>
      <c r="HL542" s="104"/>
      <c r="HM542" s="104"/>
      <c r="HN542" s="104"/>
      <c r="HO542" s="104"/>
      <c r="HP542" s="104"/>
      <c r="HQ542" s="104"/>
      <c r="HR542" s="104"/>
      <c r="HS542" s="104"/>
      <c r="HT542" s="104"/>
      <c r="HU542" s="104"/>
      <c r="HV542" s="104"/>
      <c r="HW542" s="104"/>
      <c r="HX542" s="104"/>
      <c r="HY542" s="104"/>
      <c r="HZ542" s="104"/>
      <c r="IA542" s="104"/>
      <c r="IB542" s="104"/>
      <c r="IC542" s="104"/>
      <c r="ID542" s="104"/>
      <c r="IE542" s="104"/>
      <c r="IF542" s="104"/>
      <c r="IG542" s="104"/>
      <c r="IH542" s="104"/>
      <c r="II542" s="104"/>
      <c r="IJ542" s="104"/>
      <c r="IK542" s="104"/>
      <c r="IL542" s="104"/>
      <c r="IM542" s="104"/>
      <c r="IN542" s="104"/>
      <c r="IO542" s="104"/>
      <c r="IP542" s="104"/>
      <c r="IQ542" s="104"/>
      <c r="IR542" s="104"/>
      <c r="IS542" s="104"/>
      <c r="IT542" s="104"/>
      <c r="IU542" s="104"/>
      <c r="IV542" s="104"/>
      <c r="IW542" s="104"/>
      <c r="IX542" s="104"/>
      <c r="IY542" s="104"/>
      <c r="IZ542" s="104"/>
      <c r="JA542" s="104"/>
      <c r="JB542" s="104"/>
      <c r="JC542" s="104"/>
      <c r="JD542" s="104"/>
      <c r="JE542" s="104"/>
      <c r="JF542" s="104"/>
      <c r="JG542" s="104"/>
      <c r="JH542" s="104"/>
      <c r="JI542" s="104"/>
      <c r="JJ542" s="104"/>
      <c r="JK542" s="104"/>
      <c r="JL542" s="104"/>
      <c r="JM542" s="104"/>
      <c r="JN542" s="104"/>
      <c r="JO542" s="104"/>
      <c r="JP542" s="104"/>
      <c r="JQ542" s="104"/>
      <c r="JR542" s="104"/>
      <c r="JS542" s="104"/>
      <c r="JT542" s="104"/>
      <c r="JU542" s="104"/>
      <c r="JV542" s="104"/>
      <c r="JW542" s="104"/>
      <c r="JX542" s="104"/>
      <c r="JY542" s="104"/>
      <c r="JZ542" s="104"/>
      <c r="KA542" s="104"/>
      <c r="KB542" s="104"/>
      <c r="KC542" s="104"/>
      <c r="KD542" s="104"/>
      <c r="KE542" s="104"/>
      <c r="KF542" s="104"/>
      <c r="KG542" s="104"/>
      <c r="KH542" s="104"/>
      <c r="KI542" s="104"/>
      <c r="KJ542" s="104"/>
      <c r="KK542" s="104"/>
      <c r="KL542" s="104"/>
      <c r="KM542" s="104"/>
      <c r="KN542" s="104"/>
      <c r="KO542" s="104"/>
      <c r="KP542" s="104"/>
      <c r="KQ542" s="104"/>
      <c r="KR542" s="104"/>
      <c r="KS542" s="104"/>
      <c r="KT542" s="104"/>
      <c r="KU542" s="104"/>
      <c r="KV542" s="104"/>
      <c r="KW542" s="104"/>
      <c r="KX542" s="104"/>
      <c r="KY542" s="104"/>
      <c r="KZ542" s="104"/>
      <c r="LA542" s="104"/>
      <c r="LB542" s="104"/>
      <c r="LC542" s="104"/>
      <c r="LD542" s="104"/>
      <c r="LE542" s="104"/>
      <c r="LF542" s="104"/>
      <c r="LG542" s="104"/>
      <c r="LH542" s="104"/>
      <c r="LI542" s="104"/>
      <c r="LJ542" s="104"/>
      <c r="LK542" s="104"/>
      <c r="LL542" s="104"/>
      <c r="LM542" s="104"/>
      <c r="LN542" s="104"/>
      <c r="LO542" s="104"/>
      <c r="LP542" s="104"/>
      <c r="LQ542" s="104"/>
      <c r="LR542" s="104"/>
      <c r="LS542" s="104"/>
      <c r="LT542" s="104"/>
      <c r="LU542" s="104"/>
      <c r="LV542" s="104"/>
      <c r="LW542" s="104"/>
      <c r="LX542" s="104"/>
      <c r="LY542" s="104"/>
      <c r="LZ542" s="104"/>
      <c r="MA542" s="104"/>
      <c r="MB542" s="104"/>
      <c r="MC542" s="104"/>
      <c r="MD542" s="104"/>
      <c r="ME542" s="104"/>
      <c r="MF542" s="104"/>
      <c r="MG542" s="104"/>
      <c r="MH542" s="104"/>
      <c r="MI542" s="104"/>
      <c r="MJ542" s="104"/>
      <c r="MK542" s="104"/>
      <c r="ML542" s="104"/>
      <c r="MM542" s="104"/>
      <c r="MN542" s="104"/>
      <c r="MO542" s="104"/>
      <c r="MP542" s="104"/>
      <c r="MQ542" s="104"/>
      <c r="MR542" s="104"/>
      <c r="MS542" s="104"/>
      <c r="MT542" s="104"/>
      <c r="MU542" s="104"/>
      <c r="MV542" s="104"/>
      <c r="MW542" s="104"/>
      <c r="MX542" s="104"/>
      <c r="MY542" s="104"/>
      <c r="MZ542" s="104"/>
      <c r="NA542" s="104"/>
      <c r="NB542" s="104"/>
      <c r="NC542" s="104"/>
      <c r="ND542" s="104"/>
      <c r="NE542" s="104"/>
      <c r="NF542" s="104"/>
      <c r="NG542" s="104"/>
      <c r="NH542" s="104"/>
      <c r="NI542" s="104"/>
      <c r="NJ542" s="104"/>
      <c r="NK542" s="104"/>
      <c r="NL542" s="104"/>
      <c r="NM542" s="104"/>
      <c r="NN542" s="104"/>
      <c r="NO542" s="104"/>
      <c r="NP542" s="104"/>
      <c r="NQ542" s="104"/>
      <c r="NR542" s="104"/>
      <c r="NS542" s="104"/>
      <c r="NT542" s="104"/>
      <c r="NU542" s="104"/>
    </row>
    <row r="543" spans="1:385" s="172" customFormat="1" ht="36" customHeight="1">
      <c r="A543" s="321"/>
      <c r="B543" s="173">
        <v>66</v>
      </c>
      <c r="C543" s="337" t="s">
        <v>1022</v>
      </c>
      <c r="D543" s="328" t="s">
        <v>1033</v>
      </c>
      <c r="E543" s="189" t="s">
        <v>1020</v>
      </c>
      <c r="F543" s="189" t="s">
        <v>1028</v>
      </c>
      <c r="G543" s="179"/>
      <c r="H543" s="173"/>
      <c r="I543" s="190"/>
      <c r="J543" s="190"/>
      <c r="K543" s="183" t="s">
        <v>161</v>
      </c>
      <c r="L543" s="183">
        <v>10</v>
      </c>
      <c r="M543" s="175"/>
      <c r="N543" s="175"/>
      <c r="O543" s="175"/>
      <c r="P543" s="175"/>
      <c r="Q543" s="175"/>
      <c r="R543" s="175"/>
      <c r="S543" s="121"/>
      <c r="T543" s="104"/>
      <c r="U543" s="104"/>
      <c r="V543" s="104"/>
      <c r="W543" s="104"/>
      <c r="X543" s="104"/>
      <c r="Y543" s="104"/>
      <c r="Z543" s="104"/>
      <c r="AA543" s="104"/>
      <c r="AB543" s="104"/>
      <c r="AC543" s="104"/>
      <c r="AD543" s="104"/>
      <c r="AE543" s="104"/>
      <c r="AF543" s="104"/>
      <c r="AG543" s="104"/>
      <c r="AH543" s="104"/>
      <c r="AI543" s="104"/>
      <c r="AJ543" s="104"/>
      <c r="AK543" s="104"/>
      <c r="AL543" s="104"/>
      <c r="AM543" s="104"/>
      <c r="AN543" s="104"/>
      <c r="AO543" s="104"/>
      <c r="AP543" s="104"/>
      <c r="AQ543" s="104"/>
      <c r="AR543" s="104"/>
      <c r="AS543" s="104"/>
      <c r="AT543" s="104"/>
      <c r="AU543" s="104"/>
      <c r="AV543" s="104"/>
      <c r="AW543" s="104"/>
      <c r="AX543" s="104"/>
      <c r="AY543" s="104"/>
      <c r="AZ543" s="104"/>
      <c r="BA543" s="104"/>
      <c r="BB543" s="104"/>
      <c r="BC543" s="104"/>
      <c r="BD543" s="104"/>
      <c r="BE543" s="104"/>
      <c r="BF543" s="104"/>
      <c r="BG543" s="104"/>
      <c r="BH543" s="104"/>
      <c r="BI543" s="104"/>
      <c r="BJ543" s="104"/>
      <c r="BK543" s="104"/>
      <c r="BL543" s="104"/>
      <c r="BM543" s="104"/>
      <c r="BN543" s="104"/>
      <c r="BO543" s="104"/>
      <c r="BP543" s="104"/>
      <c r="BQ543" s="104"/>
      <c r="BR543" s="104"/>
      <c r="BS543" s="104"/>
      <c r="BT543" s="104"/>
      <c r="BU543" s="104"/>
      <c r="BV543" s="104"/>
      <c r="BW543" s="104"/>
      <c r="BX543" s="104"/>
      <c r="BY543" s="104"/>
      <c r="BZ543" s="104"/>
      <c r="CA543" s="104"/>
      <c r="CB543" s="104"/>
      <c r="CC543" s="104"/>
      <c r="CD543" s="104"/>
      <c r="CE543" s="104"/>
      <c r="CF543" s="104"/>
      <c r="CG543" s="104"/>
      <c r="CH543" s="104"/>
      <c r="CI543" s="104"/>
      <c r="CJ543" s="104"/>
      <c r="CK543" s="104"/>
      <c r="CL543" s="104"/>
      <c r="CM543" s="104"/>
      <c r="CN543" s="104"/>
      <c r="CO543" s="104"/>
      <c r="CP543" s="104"/>
      <c r="CQ543" s="104"/>
      <c r="CR543" s="104"/>
      <c r="CS543" s="104"/>
      <c r="CT543" s="104"/>
      <c r="CU543" s="104"/>
      <c r="CV543" s="104"/>
      <c r="CW543" s="104"/>
      <c r="CX543" s="104"/>
      <c r="CY543" s="104"/>
      <c r="CZ543" s="104"/>
      <c r="DA543" s="104"/>
      <c r="DB543" s="104"/>
      <c r="DC543" s="104"/>
      <c r="DD543" s="104"/>
      <c r="DE543" s="104"/>
      <c r="DF543" s="104"/>
      <c r="DG543" s="104"/>
      <c r="DH543" s="104"/>
      <c r="DI543" s="104"/>
      <c r="DJ543" s="104"/>
      <c r="DK543" s="104"/>
      <c r="DL543" s="104"/>
      <c r="DM543" s="104"/>
      <c r="DN543" s="104"/>
      <c r="DO543" s="104"/>
      <c r="DP543" s="104"/>
      <c r="DQ543" s="104"/>
      <c r="DR543" s="104"/>
      <c r="DS543" s="104"/>
      <c r="DT543" s="104"/>
      <c r="DU543" s="104"/>
      <c r="DV543" s="104"/>
      <c r="DW543" s="104"/>
      <c r="DX543" s="104"/>
      <c r="DY543" s="104"/>
      <c r="DZ543" s="104"/>
      <c r="EA543" s="104"/>
      <c r="EB543" s="104"/>
      <c r="EC543" s="104"/>
      <c r="ED543" s="104"/>
      <c r="EE543" s="104"/>
      <c r="EF543" s="104"/>
      <c r="EG543" s="104"/>
      <c r="EH543" s="104"/>
      <c r="EI543" s="104"/>
      <c r="EJ543" s="104"/>
      <c r="EK543" s="104"/>
      <c r="EL543" s="104"/>
      <c r="EM543" s="104"/>
      <c r="EN543" s="104"/>
      <c r="EO543" s="104"/>
      <c r="EP543" s="104"/>
      <c r="EQ543" s="104"/>
      <c r="ER543" s="104"/>
      <c r="ES543" s="104"/>
      <c r="ET543" s="104"/>
      <c r="EU543" s="104"/>
      <c r="EV543" s="104"/>
      <c r="EW543" s="104"/>
      <c r="EX543" s="104"/>
      <c r="EY543" s="104"/>
      <c r="EZ543" s="104"/>
      <c r="FA543" s="104"/>
      <c r="FB543" s="104"/>
      <c r="FC543" s="104"/>
      <c r="FD543" s="104"/>
      <c r="FE543" s="104"/>
      <c r="FF543" s="104"/>
      <c r="FG543" s="104"/>
      <c r="FH543" s="104"/>
      <c r="FI543" s="104"/>
      <c r="FJ543" s="104"/>
      <c r="FK543" s="104"/>
      <c r="FL543" s="104"/>
      <c r="FM543" s="104"/>
      <c r="FN543" s="104"/>
      <c r="FO543" s="104"/>
      <c r="FP543" s="104"/>
      <c r="FQ543" s="104"/>
      <c r="FR543" s="104"/>
      <c r="FS543" s="104"/>
      <c r="FT543" s="104"/>
      <c r="FU543" s="104"/>
      <c r="FV543" s="104"/>
      <c r="FW543" s="104"/>
      <c r="FX543" s="104"/>
      <c r="FY543" s="104"/>
      <c r="FZ543" s="104"/>
      <c r="GA543" s="104"/>
      <c r="GB543" s="104"/>
      <c r="GC543" s="104"/>
      <c r="GD543" s="104"/>
      <c r="GE543" s="104"/>
      <c r="GF543" s="104"/>
      <c r="GG543" s="104"/>
      <c r="GH543" s="104"/>
      <c r="GI543" s="104"/>
      <c r="GJ543" s="104"/>
      <c r="GK543" s="104"/>
      <c r="GL543" s="104"/>
      <c r="GM543" s="104"/>
      <c r="GN543" s="104"/>
      <c r="GO543" s="104"/>
      <c r="GP543" s="104"/>
      <c r="GQ543" s="104"/>
      <c r="GR543" s="104"/>
      <c r="GS543" s="104"/>
      <c r="GT543" s="104"/>
      <c r="GU543" s="104"/>
      <c r="GV543" s="104"/>
      <c r="GW543" s="104"/>
      <c r="GX543" s="104"/>
      <c r="GY543" s="104"/>
      <c r="GZ543" s="104"/>
      <c r="HA543" s="104"/>
      <c r="HB543" s="104"/>
      <c r="HC543" s="104"/>
      <c r="HD543" s="104"/>
      <c r="HE543" s="104"/>
      <c r="HF543" s="104"/>
      <c r="HG543" s="104"/>
      <c r="HH543" s="104"/>
      <c r="HI543" s="104"/>
      <c r="HJ543" s="104"/>
      <c r="HK543" s="104"/>
      <c r="HL543" s="104"/>
      <c r="HM543" s="104"/>
      <c r="HN543" s="104"/>
      <c r="HO543" s="104"/>
      <c r="HP543" s="104"/>
      <c r="HQ543" s="104"/>
      <c r="HR543" s="104"/>
      <c r="HS543" s="104"/>
      <c r="HT543" s="104"/>
      <c r="HU543" s="104"/>
      <c r="HV543" s="104"/>
      <c r="HW543" s="104"/>
      <c r="HX543" s="104"/>
      <c r="HY543" s="104"/>
      <c r="HZ543" s="104"/>
      <c r="IA543" s="104"/>
      <c r="IB543" s="104"/>
      <c r="IC543" s="104"/>
      <c r="ID543" s="104"/>
      <c r="IE543" s="104"/>
      <c r="IF543" s="104"/>
      <c r="IG543" s="104"/>
      <c r="IH543" s="104"/>
      <c r="II543" s="104"/>
      <c r="IJ543" s="104"/>
      <c r="IK543" s="104"/>
      <c r="IL543" s="104"/>
      <c r="IM543" s="104"/>
      <c r="IN543" s="104"/>
      <c r="IO543" s="104"/>
      <c r="IP543" s="104"/>
      <c r="IQ543" s="104"/>
      <c r="IR543" s="104"/>
      <c r="IS543" s="104"/>
      <c r="IT543" s="104"/>
      <c r="IU543" s="104"/>
      <c r="IV543" s="104"/>
      <c r="IW543" s="104"/>
      <c r="IX543" s="104"/>
      <c r="IY543" s="104"/>
      <c r="IZ543" s="104"/>
      <c r="JA543" s="104"/>
      <c r="JB543" s="104"/>
      <c r="JC543" s="104"/>
      <c r="JD543" s="104"/>
      <c r="JE543" s="104"/>
      <c r="JF543" s="104"/>
      <c r="JG543" s="104"/>
      <c r="JH543" s="104"/>
      <c r="JI543" s="104"/>
      <c r="JJ543" s="104"/>
      <c r="JK543" s="104"/>
      <c r="JL543" s="104"/>
      <c r="JM543" s="104"/>
      <c r="JN543" s="104"/>
      <c r="JO543" s="104"/>
      <c r="JP543" s="104"/>
      <c r="JQ543" s="104"/>
      <c r="JR543" s="104"/>
      <c r="JS543" s="104"/>
      <c r="JT543" s="104"/>
      <c r="JU543" s="104"/>
      <c r="JV543" s="104"/>
      <c r="JW543" s="104"/>
      <c r="JX543" s="104"/>
      <c r="JY543" s="104"/>
      <c r="JZ543" s="104"/>
      <c r="KA543" s="104"/>
      <c r="KB543" s="104"/>
      <c r="KC543" s="104"/>
      <c r="KD543" s="104"/>
      <c r="KE543" s="104"/>
      <c r="KF543" s="104"/>
      <c r="KG543" s="104"/>
      <c r="KH543" s="104"/>
      <c r="KI543" s="104"/>
      <c r="KJ543" s="104"/>
      <c r="KK543" s="104"/>
      <c r="KL543" s="104"/>
      <c r="KM543" s="104"/>
      <c r="KN543" s="104"/>
      <c r="KO543" s="104"/>
      <c r="KP543" s="104"/>
      <c r="KQ543" s="104"/>
      <c r="KR543" s="104"/>
      <c r="KS543" s="104"/>
      <c r="KT543" s="104"/>
      <c r="KU543" s="104"/>
      <c r="KV543" s="104"/>
      <c r="KW543" s="104"/>
      <c r="KX543" s="104"/>
      <c r="KY543" s="104"/>
      <c r="KZ543" s="104"/>
      <c r="LA543" s="104"/>
      <c r="LB543" s="104"/>
      <c r="LC543" s="104"/>
      <c r="LD543" s="104"/>
      <c r="LE543" s="104"/>
      <c r="LF543" s="104"/>
      <c r="LG543" s="104"/>
      <c r="LH543" s="104"/>
      <c r="LI543" s="104"/>
      <c r="LJ543" s="104"/>
      <c r="LK543" s="104"/>
      <c r="LL543" s="104"/>
      <c r="LM543" s="104"/>
      <c r="LN543" s="104"/>
      <c r="LO543" s="104"/>
      <c r="LP543" s="104"/>
      <c r="LQ543" s="104"/>
      <c r="LR543" s="104"/>
      <c r="LS543" s="104"/>
      <c r="LT543" s="104"/>
      <c r="LU543" s="104"/>
      <c r="LV543" s="104"/>
      <c r="LW543" s="104"/>
      <c r="LX543" s="104"/>
      <c r="LY543" s="104"/>
      <c r="LZ543" s="104"/>
      <c r="MA543" s="104"/>
      <c r="MB543" s="104"/>
      <c r="MC543" s="104"/>
      <c r="MD543" s="104"/>
      <c r="ME543" s="104"/>
      <c r="MF543" s="104"/>
      <c r="MG543" s="104"/>
      <c r="MH543" s="104"/>
      <c r="MI543" s="104"/>
      <c r="MJ543" s="104"/>
      <c r="MK543" s="104"/>
      <c r="ML543" s="104"/>
      <c r="MM543" s="104"/>
      <c r="MN543" s="104"/>
      <c r="MO543" s="104"/>
      <c r="MP543" s="104"/>
      <c r="MQ543" s="104"/>
      <c r="MR543" s="104"/>
      <c r="MS543" s="104"/>
      <c r="MT543" s="104"/>
      <c r="MU543" s="104"/>
      <c r="MV543" s="104"/>
      <c r="MW543" s="104"/>
      <c r="MX543" s="104"/>
      <c r="MY543" s="104"/>
      <c r="MZ543" s="104"/>
      <c r="NA543" s="104"/>
      <c r="NB543" s="104"/>
      <c r="NC543" s="104"/>
      <c r="ND543" s="104"/>
      <c r="NE543" s="104"/>
      <c r="NF543" s="104"/>
      <c r="NG543" s="104"/>
      <c r="NH543" s="104"/>
      <c r="NI543" s="104"/>
      <c r="NJ543" s="104"/>
      <c r="NK543" s="104"/>
      <c r="NL543" s="104"/>
      <c r="NM543" s="104"/>
      <c r="NN543" s="104"/>
      <c r="NO543" s="104"/>
      <c r="NP543" s="104"/>
      <c r="NQ543" s="104"/>
      <c r="NR543" s="104"/>
      <c r="NS543" s="104"/>
      <c r="NT543" s="104"/>
      <c r="NU543" s="104"/>
    </row>
    <row r="544" spans="1:385" s="172" customFormat="1" ht="36" customHeight="1">
      <c r="A544" s="321"/>
      <c r="B544" s="173">
        <v>67</v>
      </c>
      <c r="C544" s="337" t="s">
        <v>1023</v>
      </c>
      <c r="D544" s="328" t="s">
        <v>1033</v>
      </c>
      <c r="E544" s="189" t="s">
        <v>1021</v>
      </c>
      <c r="F544" s="189" t="s">
        <v>1028</v>
      </c>
      <c r="G544" s="179"/>
      <c r="H544" s="173"/>
      <c r="I544" s="190"/>
      <c r="J544" s="190"/>
      <c r="K544" s="183" t="s">
        <v>161</v>
      </c>
      <c r="L544" s="183">
        <v>10</v>
      </c>
      <c r="M544" s="175"/>
      <c r="N544" s="175"/>
      <c r="O544" s="175"/>
      <c r="P544" s="175"/>
      <c r="Q544" s="175"/>
      <c r="R544" s="175"/>
      <c r="S544" s="121"/>
      <c r="T544" s="104"/>
      <c r="U544" s="104"/>
      <c r="V544" s="104"/>
      <c r="W544" s="104"/>
      <c r="X544" s="104"/>
      <c r="Y544" s="104"/>
      <c r="Z544" s="104"/>
      <c r="AA544" s="104"/>
      <c r="AB544" s="104"/>
      <c r="AC544" s="104"/>
      <c r="AD544" s="104"/>
      <c r="AE544" s="104"/>
      <c r="AF544" s="104"/>
      <c r="AG544" s="104"/>
      <c r="AH544" s="104"/>
      <c r="AI544" s="104"/>
      <c r="AJ544" s="104"/>
      <c r="AK544" s="104"/>
      <c r="AL544" s="104"/>
      <c r="AM544" s="104"/>
      <c r="AN544" s="104"/>
      <c r="AO544" s="104"/>
      <c r="AP544" s="104"/>
      <c r="AQ544" s="104"/>
      <c r="AR544" s="104"/>
      <c r="AS544" s="104"/>
      <c r="AT544" s="104"/>
      <c r="AU544" s="104"/>
      <c r="AV544" s="104"/>
      <c r="AW544" s="104"/>
      <c r="AX544" s="104"/>
      <c r="AY544" s="104"/>
      <c r="AZ544" s="104"/>
      <c r="BA544" s="104"/>
      <c r="BB544" s="104"/>
      <c r="BC544" s="104"/>
      <c r="BD544" s="104"/>
      <c r="BE544" s="104"/>
      <c r="BF544" s="104"/>
      <c r="BG544" s="104"/>
      <c r="BH544" s="104"/>
      <c r="BI544" s="104"/>
      <c r="BJ544" s="104"/>
      <c r="BK544" s="104"/>
      <c r="BL544" s="104"/>
      <c r="BM544" s="104"/>
      <c r="BN544" s="104"/>
      <c r="BO544" s="104"/>
      <c r="BP544" s="104"/>
      <c r="BQ544" s="104"/>
      <c r="BR544" s="104"/>
      <c r="BS544" s="104"/>
      <c r="BT544" s="104"/>
      <c r="BU544" s="104"/>
      <c r="BV544" s="104"/>
      <c r="BW544" s="104"/>
      <c r="BX544" s="104"/>
      <c r="BY544" s="104"/>
      <c r="BZ544" s="104"/>
      <c r="CA544" s="104"/>
      <c r="CB544" s="104"/>
      <c r="CC544" s="104"/>
      <c r="CD544" s="104"/>
      <c r="CE544" s="104"/>
      <c r="CF544" s="104"/>
      <c r="CG544" s="104"/>
      <c r="CH544" s="104"/>
      <c r="CI544" s="104"/>
      <c r="CJ544" s="104"/>
      <c r="CK544" s="104"/>
      <c r="CL544" s="104"/>
      <c r="CM544" s="104"/>
      <c r="CN544" s="104"/>
      <c r="CO544" s="104"/>
      <c r="CP544" s="104"/>
      <c r="CQ544" s="104"/>
      <c r="CR544" s="104"/>
      <c r="CS544" s="104"/>
      <c r="CT544" s="104"/>
      <c r="CU544" s="104"/>
      <c r="CV544" s="104"/>
      <c r="CW544" s="104"/>
      <c r="CX544" s="104"/>
      <c r="CY544" s="104"/>
      <c r="CZ544" s="104"/>
      <c r="DA544" s="104"/>
      <c r="DB544" s="104"/>
      <c r="DC544" s="104"/>
      <c r="DD544" s="104"/>
      <c r="DE544" s="104"/>
      <c r="DF544" s="104"/>
      <c r="DG544" s="104"/>
      <c r="DH544" s="104"/>
      <c r="DI544" s="104"/>
      <c r="DJ544" s="104"/>
      <c r="DK544" s="104"/>
      <c r="DL544" s="104"/>
      <c r="DM544" s="104"/>
      <c r="DN544" s="104"/>
      <c r="DO544" s="104"/>
      <c r="DP544" s="104"/>
      <c r="DQ544" s="104"/>
      <c r="DR544" s="104"/>
      <c r="DS544" s="104"/>
      <c r="DT544" s="104"/>
      <c r="DU544" s="104"/>
      <c r="DV544" s="104"/>
      <c r="DW544" s="104"/>
      <c r="DX544" s="104"/>
      <c r="DY544" s="104"/>
      <c r="DZ544" s="104"/>
      <c r="EA544" s="104"/>
      <c r="EB544" s="104"/>
      <c r="EC544" s="104"/>
      <c r="ED544" s="104"/>
      <c r="EE544" s="104"/>
      <c r="EF544" s="104"/>
      <c r="EG544" s="104"/>
      <c r="EH544" s="104"/>
      <c r="EI544" s="104"/>
      <c r="EJ544" s="104"/>
      <c r="EK544" s="104"/>
      <c r="EL544" s="104"/>
      <c r="EM544" s="104"/>
      <c r="EN544" s="104"/>
      <c r="EO544" s="104"/>
      <c r="EP544" s="104"/>
      <c r="EQ544" s="104"/>
      <c r="ER544" s="104"/>
      <c r="ES544" s="104"/>
      <c r="ET544" s="104"/>
      <c r="EU544" s="104"/>
      <c r="EV544" s="104"/>
      <c r="EW544" s="104"/>
      <c r="EX544" s="104"/>
      <c r="EY544" s="104"/>
      <c r="EZ544" s="104"/>
      <c r="FA544" s="104"/>
      <c r="FB544" s="104"/>
      <c r="FC544" s="104"/>
      <c r="FD544" s="104"/>
      <c r="FE544" s="104"/>
      <c r="FF544" s="104"/>
      <c r="FG544" s="104"/>
      <c r="FH544" s="104"/>
      <c r="FI544" s="104"/>
      <c r="FJ544" s="104"/>
      <c r="FK544" s="104"/>
      <c r="FL544" s="104"/>
      <c r="FM544" s="104"/>
      <c r="FN544" s="104"/>
      <c r="FO544" s="104"/>
      <c r="FP544" s="104"/>
      <c r="FQ544" s="104"/>
      <c r="FR544" s="104"/>
      <c r="FS544" s="104"/>
      <c r="FT544" s="104"/>
      <c r="FU544" s="104"/>
      <c r="FV544" s="104"/>
      <c r="FW544" s="104"/>
      <c r="FX544" s="104"/>
      <c r="FY544" s="104"/>
      <c r="FZ544" s="104"/>
      <c r="GA544" s="104"/>
      <c r="GB544" s="104"/>
      <c r="GC544" s="104"/>
      <c r="GD544" s="104"/>
      <c r="GE544" s="104"/>
      <c r="GF544" s="104"/>
      <c r="GG544" s="104"/>
      <c r="GH544" s="104"/>
      <c r="GI544" s="104"/>
      <c r="GJ544" s="104"/>
      <c r="GK544" s="104"/>
      <c r="GL544" s="104"/>
      <c r="GM544" s="104"/>
      <c r="GN544" s="104"/>
      <c r="GO544" s="104"/>
      <c r="GP544" s="104"/>
      <c r="GQ544" s="104"/>
      <c r="GR544" s="104"/>
      <c r="GS544" s="104"/>
      <c r="GT544" s="104"/>
      <c r="GU544" s="104"/>
      <c r="GV544" s="104"/>
      <c r="GW544" s="104"/>
      <c r="GX544" s="104"/>
      <c r="GY544" s="104"/>
      <c r="GZ544" s="104"/>
      <c r="HA544" s="104"/>
      <c r="HB544" s="104"/>
      <c r="HC544" s="104"/>
      <c r="HD544" s="104"/>
      <c r="HE544" s="104"/>
      <c r="HF544" s="104"/>
      <c r="HG544" s="104"/>
      <c r="HH544" s="104"/>
      <c r="HI544" s="104"/>
      <c r="HJ544" s="104"/>
      <c r="HK544" s="104"/>
      <c r="HL544" s="104"/>
      <c r="HM544" s="104"/>
      <c r="HN544" s="104"/>
      <c r="HO544" s="104"/>
      <c r="HP544" s="104"/>
      <c r="HQ544" s="104"/>
      <c r="HR544" s="104"/>
      <c r="HS544" s="104"/>
      <c r="HT544" s="104"/>
      <c r="HU544" s="104"/>
      <c r="HV544" s="104"/>
      <c r="HW544" s="104"/>
      <c r="HX544" s="104"/>
      <c r="HY544" s="104"/>
      <c r="HZ544" s="104"/>
      <c r="IA544" s="104"/>
      <c r="IB544" s="104"/>
      <c r="IC544" s="104"/>
      <c r="ID544" s="104"/>
      <c r="IE544" s="104"/>
      <c r="IF544" s="104"/>
      <c r="IG544" s="104"/>
      <c r="IH544" s="104"/>
      <c r="II544" s="104"/>
      <c r="IJ544" s="104"/>
      <c r="IK544" s="104"/>
      <c r="IL544" s="104"/>
      <c r="IM544" s="104"/>
      <c r="IN544" s="104"/>
      <c r="IO544" s="104"/>
      <c r="IP544" s="104"/>
      <c r="IQ544" s="104"/>
      <c r="IR544" s="104"/>
      <c r="IS544" s="104"/>
      <c r="IT544" s="104"/>
      <c r="IU544" s="104"/>
      <c r="IV544" s="104"/>
      <c r="IW544" s="104"/>
      <c r="IX544" s="104"/>
      <c r="IY544" s="104"/>
      <c r="IZ544" s="104"/>
      <c r="JA544" s="104"/>
      <c r="JB544" s="104"/>
      <c r="JC544" s="104"/>
      <c r="JD544" s="104"/>
      <c r="JE544" s="104"/>
      <c r="JF544" s="104"/>
      <c r="JG544" s="104"/>
      <c r="JH544" s="104"/>
      <c r="JI544" s="104"/>
      <c r="JJ544" s="104"/>
      <c r="JK544" s="104"/>
      <c r="JL544" s="104"/>
      <c r="JM544" s="104"/>
      <c r="JN544" s="104"/>
      <c r="JO544" s="104"/>
      <c r="JP544" s="104"/>
      <c r="JQ544" s="104"/>
      <c r="JR544" s="104"/>
      <c r="JS544" s="104"/>
      <c r="JT544" s="104"/>
      <c r="JU544" s="104"/>
      <c r="JV544" s="104"/>
      <c r="JW544" s="104"/>
      <c r="JX544" s="104"/>
      <c r="JY544" s="104"/>
      <c r="JZ544" s="104"/>
      <c r="KA544" s="104"/>
      <c r="KB544" s="104"/>
      <c r="KC544" s="104"/>
      <c r="KD544" s="104"/>
      <c r="KE544" s="104"/>
      <c r="KF544" s="104"/>
      <c r="KG544" s="104"/>
      <c r="KH544" s="104"/>
      <c r="KI544" s="104"/>
      <c r="KJ544" s="104"/>
      <c r="KK544" s="104"/>
      <c r="KL544" s="104"/>
      <c r="KM544" s="104"/>
      <c r="KN544" s="104"/>
      <c r="KO544" s="104"/>
      <c r="KP544" s="104"/>
      <c r="KQ544" s="104"/>
      <c r="KR544" s="104"/>
      <c r="KS544" s="104"/>
      <c r="KT544" s="104"/>
      <c r="KU544" s="104"/>
      <c r="KV544" s="104"/>
      <c r="KW544" s="104"/>
      <c r="KX544" s="104"/>
      <c r="KY544" s="104"/>
      <c r="KZ544" s="104"/>
      <c r="LA544" s="104"/>
      <c r="LB544" s="104"/>
      <c r="LC544" s="104"/>
      <c r="LD544" s="104"/>
      <c r="LE544" s="104"/>
      <c r="LF544" s="104"/>
      <c r="LG544" s="104"/>
      <c r="LH544" s="104"/>
      <c r="LI544" s="104"/>
      <c r="LJ544" s="104"/>
      <c r="LK544" s="104"/>
      <c r="LL544" s="104"/>
      <c r="LM544" s="104"/>
      <c r="LN544" s="104"/>
      <c r="LO544" s="104"/>
      <c r="LP544" s="104"/>
      <c r="LQ544" s="104"/>
      <c r="LR544" s="104"/>
      <c r="LS544" s="104"/>
      <c r="LT544" s="104"/>
      <c r="LU544" s="104"/>
      <c r="LV544" s="104"/>
      <c r="LW544" s="104"/>
      <c r="LX544" s="104"/>
      <c r="LY544" s="104"/>
      <c r="LZ544" s="104"/>
      <c r="MA544" s="104"/>
      <c r="MB544" s="104"/>
      <c r="MC544" s="104"/>
      <c r="MD544" s="104"/>
      <c r="ME544" s="104"/>
      <c r="MF544" s="104"/>
      <c r="MG544" s="104"/>
      <c r="MH544" s="104"/>
      <c r="MI544" s="104"/>
      <c r="MJ544" s="104"/>
      <c r="MK544" s="104"/>
      <c r="ML544" s="104"/>
      <c r="MM544" s="104"/>
      <c r="MN544" s="104"/>
      <c r="MO544" s="104"/>
      <c r="MP544" s="104"/>
      <c r="MQ544" s="104"/>
      <c r="MR544" s="104"/>
      <c r="MS544" s="104"/>
      <c r="MT544" s="104"/>
      <c r="MU544" s="104"/>
      <c r="MV544" s="104"/>
      <c r="MW544" s="104"/>
      <c r="MX544" s="104"/>
      <c r="MY544" s="104"/>
      <c r="MZ544" s="104"/>
      <c r="NA544" s="104"/>
      <c r="NB544" s="104"/>
      <c r="NC544" s="104"/>
      <c r="ND544" s="104"/>
      <c r="NE544" s="104"/>
      <c r="NF544" s="104"/>
      <c r="NG544" s="104"/>
      <c r="NH544" s="104"/>
      <c r="NI544" s="104"/>
      <c r="NJ544" s="104"/>
      <c r="NK544" s="104"/>
      <c r="NL544" s="104"/>
      <c r="NM544" s="104"/>
      <c r="NN544" s="104"/>
      <c r="NO544" s="104"/>
      <c r="NP544" s="104"/>
      <c r="NQ544" s="104"/>
      <c r="NR544" s="104"/>
      <c r="NS544" s="104"/>
      <c r="NT544" s="104"/>
      <c r="NU544" s="104"/>
    </row>
    <row r="545" spans="1:385" s="172" customFormat="1" ht="36" customHeight="1">
      <c r="A545" s="321"/>
      <c r="B545" s="173">
        <v>68</v>
      </c>
      <c r="C545" s="337" t="s">
        <v>1026</v>
      </c>
      <c r="D545" s="328" t="s">
        <v>1033</v>
      </c>
      <c r="E545" s="189" t="s">
        <v>1024</v>
      </c>
      <c r="F545" s="189" t="s">
        <v>1028</v>
      </c>
      <c r="G545" s="179"/>
      <c r="H545" s="173"/>
      <c r="I545" s="190"/>
      <c r="J545" s="190"/>
      <c r="K545" s="183" t="s">
        <v>161</v>
      </c>
      <c r="L545" s="183">
        <v>10</v>
      </c>
      <c r="M545" s="175"/>
      <c r="N545" s="175"/>
      <c r="O545" s="175"/>
      <c r="P545" s="175"/>
      <c r="Q545" s="175"/>
      <c r="R545" s="175"/>
      <c r="S545" s="121"/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104"/>
      <c r="AH545" s="104"/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BM545" s="104"/>
      <c r="BN545" s="104"/>
      <c r="BO545" s="104"/>
      <c r="BP545" s="104"/>
      <c r="BQ545" s="104"/>
      <c r="BR545" s="104"/>
      <c r="BS545" s="104"/>
      <c r="BT545" s="104"/>
      <c r="BU545" s="104"/>
      <c r="BV545" s="104"/>
      <c r="BW545" s="104"/>
      <c r="BX545" s="104"/>
      <c r="BY545" s="104"/>
      <c r="BZ545" s="104"/>
      <c r="CA545" s="104"/>
      <c r="CB545" s="104"/>
      <c r="CC545" s="104"/>
      <c r="CD545" s="104"/>
      <c r="CE545" s="104"/>
      <c r="CF545" s="104"/>
      <c r="CG545" s="104"/>
      <c r="CH545" s="104"/>
      <c r="CI545" s="104"/>
      <c r="CJ545" s="104"/>
      <c r="CK545" s="104"/>
      <c r="CL545" s="104"/>
      <c r="CM545" s="104"/>
      <c r="CN545" s="104"/>
      <c r="CO545" s="104"/>
      <c r="CP545" s="104"/>
      <c r="CQ545" s="104"/>
      <c r="CR545" s="104"/>
      <c r="CS545" s="104"/>
      <c r="CT545" s="104"/>
      <c r="CU545" s="104"/>
      <c r="CV545" s="104"/>
      <c r="CW545" s="104"/>
      <c r="CX545" s="104"/>
      <c r="CY545" s="104"/>
      <c r="CZ545" s="104"/>
      <c r="DA545" s="104"/>
      <c r="DB545" s="104"/>
      <c r="DC545" s="104"/>
      <c r="DD545" s="104"/>
      <c r="DE545" s="104"/>
      <c r="DF545" s="104"/>
      <c r="DG545" s="104"/>
      <c r="DH545" s="104"/>
      <c r="DI545" s="104"/>
      <c r="DJ545" s="104"/>
      <c r="DK545" s="104"/>
      <c r="DL545" s="104"/>
      <c r="DM545" s="104"/>
      <c r="DN545" s="104"/>
      <c r="DO545" s="104"/>
      <c r="DP545" s="104"/>
      <c r="DQ545" s="104"/>
      <c r="DR545" s="104"/>
      <c r="DS545" s="104"/>
      <c r="DT545" s="104"/>
      <c r="DU545" s="104"/>
      <c r="DV545" s="104"/>
      <c r="DW545" s="104"/>
      <c r="DX545" s="104"/>
      <c r="DY545" s="104"/>
      <c r="DZ545" s="104"/>
      <c r="EA545" s="104"/>
      <c r="EB545" s="104"/>
      <c r="EC545" s="104"/>
      <c r="ED545" s="104"/>
      <c r="EE545" s="104"/>
      <c r="EF545" s="104"/>
      <c r="EG545" s="104"/>
      <c r="EH545" s="104"/>
      <c r="EI545" s="104"/>
      <c r="EJ545" s="104"/>
      <c r="EK545" s="104"/>
      <c r="EL545" s="104"/>
      <c r="EM545" s="104"/>
      <c r="EN545" s="104"/>
      <c r="EO545" s="104"/>
      <c r="EP545" s="104"/>
      <c r="EQ545" s="104"/>
      <c r="ER545" s="104"/>
      <c r="ES545" s="104"/>
      <c r="ET545" s="104"/>
      <c r="EU545" s="104"/>
      <c r="EV545" s="104"/>
      <c r="EW545" s="104"/>
      <c r="EX545" s="104"/>
      <c r="EY545" s="104"/>
      <c r="EZ545" s="104"/>
      <c r="FA545" s="104"/>
      <c r="FB545" s="104"/>
      <c r="FC545" s="104"/>
      <c r="FD545" s="104"/>
      <c r="FE545" s="104"/>
      <c r="FF545" s="104"/>
      <c r="FG545" s="104"/>
      <c r="FH545" s="104"/>
      <c r="FI545" s="104"/>
      <c r="FJ545" s="104"/>
      <c r="FK545" s="104"/>
      <c r="FL545" s="104"/>
      <c r="FM545" s="104"/>
      <c r="FN545" s="104"/>
      <c r="FO545" s="104"/>
      <c r="FP545" s="104"/>
      <c r="FQ545" s="104"/>
      <c r="FR545" s="104"/>
      <c r="FS545" s="104"/>
      <c r="FT545" s="104"/>
      <c r="FU545" s="104"/>
      <c r="FV545" s="104"/>
      <c r="FW545" s="104"/>
      <c r="FX545" s="104"/>
      <c r="FY545" s="104"/>
      <c r="FZ545" s="104"/>
      <c r="GA545" s="104"/>
      <c r="GB545" s="104"/>
      <c r="GC545" s="104"/>
      <c r="GD545" s="104"/>
      <c r="GE545" s="104"/>
      <c r="GF545" s="104"/>
      <c r="GG545" s="104"/>
      <c r="GH545" s="104"/>
      <c r="GI545" s="104"/>
      <c r="GJ545" s="104"/>
      <c r="GK545" s="104"/>
      <c r="GL545" s="104"/>
      <c r="GM545" s="104"/>
      <c r="GN545" s="104"/>
      <c r="GO545" s="104"/>
      <c r="GP545" s="104"/>
      <c r="GQ545" s="104"/>
      <c r="GR545" s="104"/>
      <c r="GS545" s="104"/>
      <c r="GT545" s="104"/>
      <c r="GU545" s="104"/>
      <c r="GV545" s="104"/>
      <c r="GW545" s="104"/>
      <c r="GX545" s="104"/>
      <c r="GY545" s="104"/>
      <c r="GZ545" s="104"/>
      <c r="HA545" s="104"/>
      <c r="HB545" s="104"/>
      <c r="HC545" s="104"/>
      <c r="HD545" s="104"/>
      <c r="HE545" s="104"/>
      <c r="HF545" s="104"/>
      <c r="HG545" s="104"/>
      <c r="HH545" s="104"/>
      <c r="HI545" s="104"/>
      <c r="HJ545" s="104"/>
      <c r="HK545" s="104"/>
      <c r="HL545" s="104"/>
      <c r="HM545" s="104"/>
      <c r="HN545" s="104"/>
      <c r="HO545" s="104"/>
      <c r="HP545" s="104"/>
      <c r="HQ545" s="104"/>
      <c r="HR545" s="104"/>
      <c r="HS545" s="104"/>
      <c r="HT545" s="104"/>
      <c r="HU545" s="104"/>
      <c r="HV545" s="104"/>
      <c r="HW545" s="104"/>
      <c r="HX545" s="104"/>
      <c r="HY545" s="104"/>
      <c r="HZ545" s="104"/>
      <c r="IA545" s="104"/>
      <c r="IB545" s="104"/>
      <c r="IC545" s="104"/>
      <c r="ID545" s="104"/>
      <c r="IE545" s="104"/>
      <c r="IF545" s="104"/>
      <c r="IG545" s="104"/>
      <c r="IH545" s="104"/>
      <c r="II545" s="104"/>
      <c r="IJ545" s="104"/>
      <c r="IK545" s="104"/>
      <c r="IL545" s="104"/>
      <c r="IM545" s="104"/>
      <c r="IN545" s="104"/>
      <c r="IO545" s="104"/>
      <c r="IP545" s="104"/>
      <c r="IQ545" s="104"/>
      <c r="IR545" s="104"/>
      <c r="IS545" s="104"/>
      <c r="IT545" s="104"/>
      <c r="IU545" s="104"/>
      <c r="IV545" s="104"/>
      <c r="IW545" s="104"/>
      <c r="IX545" s="104"/>
      <c r="IY545" s="104"/>
      <c r="IZ545" s="104"/>
      <c r="JA545" s="104"/>
      <c r="JB545" s="104"/>
      <c r="JC545" s="104"/>
      <c r="JD545" s="104"/>
      <c r="JE545" s="104"/>
      <c r="JF545" s="104"/>
      <c r="JG545" s="104"/>
      <c r="JH545" s="104"/>
      <c r="JI545" s="104"/>
      <c r="JJ545" s="104"/>
      <c r="JK545" s="104"/>
      <c r="JL545" s="104"/>
      <c r="JM545" s="104"/>
      <c r="JN545" s="104"/>
      <c r="JO545" s="104"/>
      <c r="JP545" s="104"/>
      <c r="JQ545" s="104"/>
      <c r="JR545" s="104"/>
      <c r="JS545" s="104"/>
      <c r="JT545" s="104"/>
      <c r="JU545" s="104"/>
      <c r="JV545" s="104"/>
      <c r="JW545" s="104"/>
      <c r="JX545" s="104"/>
      <c r="JY545" s="104"/>
      <c r="JZ545" s="104"/>
      <c r="KA545" s="104"/>
      <c r="KB545" s="104"/>
      <c r="KC545" s="104"/>
      <c r="KD545" s="104"/>
      <c r="KE545" s="104"/>
      <c r="KF545" s="104"/>
      <c r="KG545" s="104"/>
      <c r="KH545" s="104"/>
      <c r="KI545" s="104"/>
      <c r="KJ545" s="104"/>
      <c r="KK545" s="104"/>
      <c r="KL545" s="104"/>
      <c r="KM545" s="104"/>
      <c r="KN545" s="104"/>
      <c r="KO545" s="104"/>
      <c r="KP545" s="104"/>
      <c r="KQ545" s="104"/>
      <c r="KR545" s="104"/>
      <c r="KS545" s="104"/>
      <c r="KT545" s="104"/>
      <c r="KU545" s="104"/>
      <c r="KV545" s="104"/>
      <c r="KW545" s="104"/>
      <c r="KX545" s="104"/>
      <c r="KY545" s="104"/>
      <c r="KZ545" s="104"/>
      <c r="LA545" s="104"/>
      <c r="LB545" s="104"/>
      <c r="LC545" s="104"/>
      <c r="LD545" s="104"/>
      <c r="LE545" s="104"/>
      <c r="LF545" s="104"/>
      <c r="LG545" s="104"/>
      <c r="LH545" s="104"/>
      <c r="LI545" s="104"/>
      <c r="LJ545" s="104"/>
      <c r="LK545" s="104"/>
      <c r="LL545" s="104"/>
      <c r="LM545" s="104"/>
      <c r="LN545" s="104"/>
      <c r="LO545" s="104"/>
      <c r="LP545" s="104"/>
      <c r="LQ545" s="104"/>
      <c r="LR545" s="104"/>
      <c r="LS545" s="104"/>
      <c r="LT545" s="104"/>
      <c r="LU545" s="104"/>
      <c r="LV545" s="104"/>
      <c r="LW545" s="104"/>
      <c r="LX545" s="104"/>
      <c r="LY545" s="104"/>
      <c r="LZ545" s="104"/>
      <c r="MA545" s="104"/>
      <c r="MB545" s="104"/>
      <c r="MC545" s="104"/>
      <c r="MD545" s="104"/>
      <c r="ME545" s="104"/>
      <c r="MF545" s="104"/>
      <c r="MG545" s="104"/>
      <c r="MH545" s="104"/>
      <c r="MI545" s="104"/>
      <c r="MJ545" s="104"/>
      <c r="MK545" s="104"/>
      <c r="ML545" s="104"/>
      <c r="MM545" s="104"/>
      <c r="MN545" s="104"/>
      <c r="MO545" s="104"/>
      <c r="MP545" s="104"/>
      <c r="MQ545" s="104"/>
      <c r="MR545" s="104"/>
      <c r="MS545" s="104"/>
      <c r="MT545" s="104"/>
      <c r="MU545" s="104"/>
      <c r="MV545" s="104"/>
      <c r="MW545" s="104"/>
      <c r="MX545" s="104"/>
      <c r="MY545" s="104"/>
      <c r="MZ545" s="104"/>
      <c r="NA545" s="104"/>
      <c r="NB545" s="104"/>
      <c r="NC545" s="104"/>
      <c r="ND545" s="104"/>
      <c r="NE545" s="104"/>
      <c r="NF545" s="104"/>
      <c r="NG545" s="104"/>
      <c r="NH545" s="104"/>
      <c r="NI545" s="104"/>
      <c r="NJ545" s="104"/>
      <c r="NK545" s="104"/>
      <c r="NL545" s="104"/>
      <c r="NM545" s="104"/>
      <c r="NN545" s="104"/>
      <c r="NO545" s="104"/>
      <c r="NP545" s="104"/>
      <c r="NQ545" s="104"/>
      <c r="NR545" s="104"/>
      <c r="NS545" s="104"/>
      <c r="NT545" s="104"/>
      <c r="NU545" s="104"/>
    </row>
    <row r="546" spans="1:385" s="172" customFormat="1" ht="36" customHeight="1">
      <c r="A546" s="321"/>
      <c r="B546" s="173">
        <v>69</v>
      </c>
      <c r="C546" s="337" t="s">
        <v>1027</v>
      </c>
      <c r="D546" s="328" t="s">
        <v>1033</v>
      </c>
      <c r="E546" s="189" t="s">
        <v>1025</v>
      </c>
      <c r="F546" s="189" t="s">
        <v>1028</v>
      </c>
      <c r="G546" s="179"/>
      <c r="H546" s="173"/>
      <c r="I546" s="190"/>
      <c r="J546" s="190"/>
      <c r="K546" s="183" t="s">
        <v>161</v>
      </c>
      <c r="L546" s="183">
        <v>10</v>
      </c>
      <c r="M546" s="175"/>
      <c r="N546" s="175"/>
      <c r="O546" s="175"/>
      <c r="P546" s="175"/>
      <c r="Q546" s="175"/>
      <c r="R546" s="175"/>
      <c r="S546" s="121"/>
      <c r="T546" s="104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104"/>
      <c r="AH546" s="104"/>
      <c r="AI546" s="104"/>
      <c r="AJ546" s="104"/>
      <c r="AK546" s="104"/>
      <c r="AL546" s="104"/>
      <c r="AM546" s="104"/>
      <c r="AN546" s="104"/>
      <c r="AO546" s="104"/>
      <c r="AP546" s="104"/>
      <c r="AQ546" s="104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BO546" s="104"/>
      <c r="BP546" s="104"/>
      <c r="BQ546" s="104"/>
      <c r="BR546" s="104"/>
      <c r="BS546" s="104"/>
      <c r="BT546" s="104"/>
      <c r="BU546" s="104"/>
      <c r="BV546" s="104"/>
      <c r="BW546" s="104"/>
      <c r="BX546" s="104"/>
      <c r="BY546" s="104"/>
      <c r="BZ546" s="104"/>
      <c r="CA546" s="104"/>
      <c r="CB546" s="104"/>
      <c r="CC546" s="104"/>
      <c r="CD546" s="104"/>
      <c r="CE546" s="104"/>
      <c r="CF546" s="104"/>
      <c r="CG546" s="104"/>
      <c r="CH546" s="104"/>
      <c r="CI546" s="104"/>
      <c r="CJ546" s="104"/>
      <c r="CK546" s="104"/>
      <c r="CL546" s="104"/>
      <c r="CM546" s="104"/>
      <c r="CN546" s="104"/>
      <c r="CO546" s="104"/>
      <c r="CP546" s="104"/>
      <c r="CQ546" s="104"/>
      <c r="CR546" s="104"/>
      <c r="CS546" s="104"/>
      <c r="CT546" s="104"/>
      <c r="CU546" s="104"/>
      <c r="CV546" s="104"/>
      <c r="CW546" s="104"/>
      <c r="CX546" s="104"/>
      <c r="CY546" s="104"/>
      <c r="CZ546" s="104"/>
      <c r="DA546" s="104"/>
      <c r="DB546" s="104"/>
      <c r="DC546" s="104"/>
      <c r="DD546" s="104"/>
      <c r="DE546" s="104"/>
      <c r="DF546" s="104"/>
      <c r="DG546" s="104"/>
      <c r="DH546" s="104"/>
      <c r="DI546" s="104"/>
      <c r="DJ546" s="104"/>
      <c r="DK546" s="104"/>
      <c r="DL546" s="104"/>
      <c r="DM546" s="104"/>
      <c r="DN546" s="104"/>
      <c r="DO546" s="104"/>
      <c r="DP546" s="104"/>
      <c r="DQ546" s="104"/>
      <c r="DR546" s="104"/>
      <c r="DS546" s="104"/>
      <c r="DT546" s="104"/>
      <c r="DU546" s="104"/>
      <c r="DV546" s="104"/>
      <c r="DW546" s="104"/>
      <c r="DX546" s="104"/>
      <c r="DY546" s="104"/>
      <c r="DZ546" s="104"/>
      <c r="EA546" s="104"/>
      <c r="EB546" s="104"/>
      <c r="EC546" s="104"/>
      <c r="ED546" s="104"/>
      <c r="EE546" s="104"/>
      <c r="EF546" s="104"/>
      <c r="EG546" s="104"/>
      <c r="EH546" s="104"/>
      <c r="EI546" s="104"/>
      <c r="EJ546" s="104"/>
      <c r="EK546" s="104"/>
      <c r="EL546" s="104"/>
      <c r="EM546" s="104"/>
      <c r="EN546" s="104"/>
      <c r="EO546" s="104"/>
      <c r="EP546" s="104"/>
      <c r="EQ546" s="104"/>
      <c r="ER546" s="104"/>
      <c r="ES546" s="104"/>
      <c r="ET546" s="104"/>
      <c r="EU546" s="104"/>
      <c r="EV546" s="104"/>
      <c r="EW546" s="104"/>
      <c r="EX546" s="104"/>
      <c r="EY546" s="104"/>
      <c r="EZ546" s="104"/>
      <c r="FA546" s="104"/>
      <c r="FB546" s="104"/>
      <c r="FC546" s="104"/>
      <c r="FD546" s="104"/>
      <c r="FE546" s="104"/>
      <c r="FF546" s="104"/>
      <c r="FG546" s="104"/>
      <c r="FH546" s="104"/>
      <c r="FI546" s="104"/>
      <c r="FJ546" s="104"/>
      <c r="FK546" s="104"/>
      <c r="FL546" s="104"/>
      <c r="FM546" s="104"/>
      <c r="FN546" s="104"/>
      <c r="FO546" s="104"/>
      <c r="FP546" s="104"/>
      <c r="FQ546" s="104"/>
      <c r="FR546" s="104"/>
      <c r="FS546" s="104"/>
      <c r="FT546" s="104"/>
      <c r="FU546" s="104"/>
      <c r="FV546" s="104"/>
      <c r="FW546" s="104"/>
      <c r="FX546" s="104"/>
      <c r="FY546" s="104"/>
      <c r="FZ546" s="104"/>
      <c r="GA546" s="104"/>
      <c r="GB546" s="104"/>
      <c r="GC546" s="104"/>
      <c r="GD546" s="104"/>
      <c r="GE546" s="104"/>
      <c r="GF546" s="104"/>
      <c r="GG546" s="104"/>
      <c r="GH546" s="104"/>
      <c r="GI546" s="104"/>
      <c r="GJ546" s="104"/>
      <c r="GK546" s="104"/>
      <c r="GL546" s="104"/>
      <c r="GM546" s="104"/>
      <c r="GN546" s="104"/>
      <c r="GO546" s="104"/>
      <c r="GP546" s="104"/>
      <c r="GQ546" s="104"/>
      <c r="GR546" s="104"/>
      <c r="GS546" s="104"/>
      <c r="GT546" s="104"/>
      <c r="GU546" s="104"/>
      <c r="GV546" s="104"/>
      <c r="GW546" s="104"/>
      <c r="GX546" s="104"/>
      <c r="GY546" s="104"/>
      <c r="GZ546" s="104"/>
      <c r="HA546" s="104"/>
      <c r="HB546" s="104"/>
      <c r="HC546" s="104"/>
      <c r="HD546" s="104"/>
      <c r="HE546" s="104"/>
      <c r="HF546" s="104"/>
      <c r="HG546" s="104"/>
      <c r="HH546" s="104"/>
      <c r="HI546" s="104"/>
      <c r="HJ546" s="104"/>
      <c r="HK546" s="104"/>
      <c r="HL546" s="104"/>
      <c r="HM546" s="104"/>
      <c r="HN546" s="104"/>
      <c r="HO546" s="104"/>
      <c r="HP546" s="104"/>
      <c r="HQ546" s="104"/>
      <c r="HR546" s="104"/>
      <c r="HS546" s="104"/>
      <c r="HT546" s="104"/>
      <c r="HU546" s="104"/>
      <c r="HV546" s="104"/>
      <c r="HW546" s="104"/>
      <c r="HX546" s="104"/>
      <c r="HY546" s="104"/>
      <c r="HZ546" s="104"/>
      <c r="IA546" s="104"/>
      <c r="IB546" s="104"/>
      <c r="IC546" s="104"/>
      <c r="ID546" s="104"/>
      <c r="IE546" s="104"/>
      <c r="IF546" s="104"/>
      <c r="IG546" s="104"/>
      <c r="IH546" s="104"/>
      <c r="II546" s="104"/>
      <c r="IJ546" s="104"/>
      <c r="IK546" s="104"/>
      <c r="IL546" s="104"/>
      <c r="IM546" s="104"/>
      <c r="IN546" s="104"/>
      <c r="IO546" s="104"/>
      <c r="IP546" s="104"/>
      <c r="IQ546" s="104"/>
      <c r="IR546" s="104"/>
      <c r="IS546" s="104"/>
      <c r="IT546" s="104"/>
      <c r="IU546" s="104"/>
      <c r="IV546" s="104"/>
      <c r="IW546" s="104"/>
      <c r="IX546" s="104"/>
      <c r="IY546" s="104"/>
      <c r="IZ546" s="104"/>
      <c r="JA546" s="104"/>
      <c r="JB546" s="104"/>
      <c r="JC546" s="104"/>
      <c r="JD546" s="104"/>
      <c r="JE546" s="104"/>
      <c r="JF546" s="104"/>
      <c r="JG546" s="104"/>
      <c r="JH546" s="104"/>
      <c r="JI546" s="104"/>
      <c r="JJ546" s="104"/>
      <c r="JK546" s="104"/>
      <c r="JL546" s="104"/>
      <c r="JM546" s="104"/>
      <c r="JN546" s="104"/>
      <c r="JO546" s="104"/>
      <c r="JP546" s="104"/>
      <c r="JQ546" s="104"/>
      <c r="JR546" s="104"/>
      <c r="JS546" s="104"/>
      <c r="JT546" s="104"/>
      <c r="JU546" s="104"/>
      <c r="JV546" s="104"/>
      <c r="JW546" s="104"/>
      <c r="JX546" s="104"/>
      <c r="JY546" s="104"/>
      <c r="JZ546" s="104"/>
      <c r="KA546" s="104"/>
      <c r="KB546" s="104"/>
      <c r="KC546" s="104"/>
      <c r="KD546" s="104"/>
      <c r="KE546" s="104"/>
      <c r="KF546" s="104"/>
      <c r="KG546" s="104"/>
      <c r="KH546" s="104"/>
      <c r="KI546" s="104"/>
      <c r="KJ546" s="104"/>
      <c r="KK546" s="104"/>
      <c r="KL546" s="104"/>
      <c r="KM546" s="104"/>
      <c r="KN546" s="104"/>
      <c r="KO546" s="104"/>
      <c r="KP546" s="104"/>
      <c r="KQ546" s="104"/>
      <c r="KR546" s="104"/>
      <c r="KS546" s="104"/>
      <c r="KT546" s="104"/>
      <c r="KU546" s="104"/>
      <c r="KV546" s="104"/>
      <c r="KW546" s="104"/>
      <c r="KX546" s="104"/>
      <c r="KY546" s="104"/>
      <c r="KZ546" s="104"/>
      <c r="LA546" s="104"/>
      <c r="LB546" s="104"/>
      <c r="LC546" s="104"/>
      <c r="LD546" s="104"/>
      <c r="LE546" s="104"/>
      <c r="LF546" s="104"/>
      <c r="LG546" s="104"/>
      <c r="LH546" s="104"/>
      <c r="LI546" s="104"/>
      <c r="LJ546" s="104"/>
      <c r="LK546" s="104"/>
      <c r="LL546" s="104"/>
      <c r="LM546" s="104"/>
      <c r="LN546" s="104"/>
      <c r="LO546" s="104"/>
      <c r="LP546" s="104"/>
      <c r="LQ546" s="104"/>
      <c r="LR546" s="104"/>
      <c r="LS546" s="104"/>
      <c r="LT546" s="104"/>
      <c r="LU546" s="104"/>
      <c r="LV546" s="104"/>
      <c r="LW546" s="104"/>
      <c r="LX546" s="104"/>
      <c r="LY546" s="104"/>
      <c r="LZ546" s="104"/>
      <c r="MA546" s="104"/>
      <c r="MB546" s="104"/>
      <c r="MC546" s="104"/>
      <c r="MD546" s="104"/>
      <c r="ME546" s="104"/>
      <c r="MF546" s="104"/>
      <c r="MG546" s="104"/>
      <c r="MH546" s="104"/>
      <c r="MI546" s="104"/>
      <c r="MJ546" s="104"/>
      <c r="MK546" s="104"/>
      <c r="ML546" s="104"/>
      <c r="MM546" s="104"/>
      <c r="MN546" s="104"/>
      <c r="MO546" s="104"/>
      <c r="MP546" s="104"/>
      <c r="MQ546" s="104"/>
      <c r="MR546" s="104"/>
      <c r="MS546" s="104"/>
      <c r="MT546" s="104"/>
      <c r="MU546" s="104"/>
      <c r="MV546" s="104"/>
      <c r="MW546" s="104"/>
      <c r="MX546" s="104"/>
      <c r="MY546" s="104"/>
      <c r="MZ546" s="104"/>
      <c r="NA546" s="104"/>
      <c r="NB546" s="104"/>
      <c r="NC546" s="104"/>
      <c r="ND546" s="104"/>
      <c r="NE546" s="104"/>
      <c r="NF546" s="104"/>
      <c r="NG546" s="104"/>
      <c r="NH546" s="104"/>
      <c r="NI546" s="104"/>
      <c r="NJ546" s="104"/>
      <c r="NK546" s="104"/>
      <c r="NL546" s="104"/>
      <c r="NM546" s="104"/>
      <c r="NN546" s="104"/>
      <c r="NO546" s="104"/>
      <c r="NP546" s="104"/>
      <c r="NQ546" s="104"/>
      <c r="NR546" s="104"/>
      <c r="NS546" s="104"/>
      <c r="NT546" s="104"/>
      <c r="NU546" s="104"/>
    </row>
    <row r="547" spans="1:385" s="104" customFormat="1" ht="18.5">
      <c r="A547" s="321"/>
      <c r="B547" s="173">
        <v>70</v>
      </c>
      <c r="C547" s="337" t="s">
        <v>1030</v>
      </c>
      <c r="D547" s="328" t="s">
        <v>1033</v>
      </c>
      <c r="E547" s="189" t="s">
        <v>1031</v>
      </c>
      <c r="F547" s="189" t="s">
        <v>1032</v>
      </c>
      <c r="G547" s="179"/>
      <c r="H547" s="173"/>
      <c r="I547" s="190"/>
      <c r="J547" s="190"/>
      <c r="K547" s="183" t="s">
        <v>161</v>
      </c>
      <c r="L547" s="183">
        <v>10</v>
      </c>
      <c r="M547" s="175"/>
      <c r="N547" s="175"/>
      <c r="O547" s="175"/>
      <c r="P547" s="175"/>
      <c r="Q547" s="175"/>
      <c r="R547" s="175"/>
      <c r="S547" s="121"/>
    </row>
    <row r="548" spans="1:385" s="104" customFormat="1" ht="19.899999999999999" customHeight="1">
      <c r="A548" s="370" t="s">
        <v>809</v>
      </c>
      <c r="B548" s="370"/>
      <c r="C548" s="370"/>
      <c r="D548" s="366"/>
      <c r="E548" s="370"/>
      <c r="F548" s="370"/>
      <c r="G548" s="370"/>
      <c r="H548" s="370"/>
      <c r="I548" s="370"/>
      <c r="J548" s="371"/>
      <c r="K548" s="370"/>
      <c r="L548" s="370"/>
      <c r="M548" s="370"/>
      <c r="N548" s="175"/>
      <c r="O548" s="175"/>
      <c r="P548" s="175"/>
      <c r="Q548" s="175"/>
      <c r="R548" s="175"/>
      <c r="S548" s="121"/>
    </row>
    <row r="549" spans="1:385" s="104" customFormat="1" ht="15.5">
      <c r="A549" s="370" t="s">
        <v>810</v>
      </c>
      <c r="B549" s="370"/>
      <c r="C549" s="370"/>
      <c r="D549" s="366"/>
      <c r="E549" s="370"/>
      <c r="F549" s="370"/>
      <c r="G549" s="370"/>
      <c r="H549" s="370"/>
      <c r="I549" s="370"/>
      <c r="J549" s="371"/>
      <c r="K549" s="370"/>
      <c r="L549" s="370"/>
      <c r="M549" s="370"/>
      <c r="N549" s="175"/>
      <c r="O549" s="175"/>
      <c r="P549" s="175"/>
      <c r="Q549" s="175"/>
      <c r="R549" s="175"/>
      <c r="S549" s="121"/>
    </row>
    <row r="550" spans="1:385" s="104" customFormat="1" ht="15.5">
      <c r="A550" s="370" t="s">
        <v>811</v>
      </c>
      <c r="B550" s="370"/>
      <c r="C550" s="370"/>
      <c r="D550" s="366"/>
      <c r="E550" s="370"/>
      <c r="F550" s="370"/>
      <c r="G550" s="370"/>
      <c r="H550" s="370"/>
      <c r="I550" s="370"/>
      <c r="J550" s="371"/>
      <c r="K550" s="370"/>
      <c r="L550" s="370"/>
      <c r="M550" s="370"/>
      <c r="N550" s="97">
        <f>N7+N30+N511+N515</f>
        <v>0</v>
      </c>
      <c r="O550" s="97">
        <f>O7+O30+O511+O515</f>
        <v>0</v>
      </c>
      <c r="P550" s="97">
        <f>P7+P30+P511+P515</f>
        <v>0</v>
      </c>
      <c r="Q550" s="204"/>
      <c r="R550" s="204"/>
      <c r="S550" s="232"/>
    </row>
    <row r="551" spans="1:385" s="104" customFormat="1">
      <c r="A551" s="369">
        <v>2</v>
      </c>
      <c r="B551" s="205"/>
      <c r="C551" s="206" t="s">
        <v>984</v>
      </c>
      <c r="D551" s="206"/>
      <c r="E551" s="207"/>
      <c r="F551" s="207"/>
      <c r="G551" s="207"/>
      <c r="H551" s="207"/>
      <c r="I551" s="208"/>
      <c r="J551" s="207"/>
      <c r="K551" s="209"/>
      <c r="L551" s="207"/>
      <c r="M551" s="272"/>
      <c r="N551" s="210"/>
      <c r="O551" s="210"/>
      <c r="P551" s="210"/>
      <c r="Q551" s="112"/>
      <c r="R551" s="211"/>
      <c r="S551" s="112"/>
    </row>
    <row r="552" spans="1:385" s="104" customFormat="1">
      <c r="A552" s="369"/>
      <c r="B552" s="212">
        <v>1</v>
      </c>
      <c r="C552" s="213" t="s">
        <v>186</v>
      </c>
      <c r="D552" s="217"/>
      <c r="E552" s="214"/>
      <c r="F552" s="214"/>
      <c r="G552" s="214"/>
      <c r="H552" s="214"/>
      <c r="I552" s="215"/>
      <c r="J552" s="214"/>
      <c r="K552" s="216" t="s">
        <v>78</v>
      </c>
      <c r="L552" s="217">
        <v>37</v>
      </c>
      <c r="M552" s="273"/>
      <c r="N552" s="256">
        <f>L552*SUM(N553:N558)</f>
        <v>0</v>
      </c>
      <c r="O552" s="256">
        <f>SUM(O553:O558)</f>
        <v>0</v>
      </c>
      <c r="P552" s="256">
        <f t="shared" ref="P552:P577" si="95">N552+O552</f>
        <v>0</v>
      </c>
      <c r="Q552" s="218"/>
      <c r="R552" s="219"/>
      <c r="S552" s="218"/>
    </row>
    <row r="553" spans="1:385" s="104" customFormat="1" ht="65">
      <c r="A553" s="369"/>
      <c r="B553" s="177">
        <v>1.1000000000000001</v>
      </c>
      <c r="C553" s="174" t="s">
        <v>187</v>
      </c>
      <c r="D553" s="300" t="s">
        <v>934</v>
      </c>
      <c r="E553" s="173" t="s">
        <v>203</v>
      </c>
      <c r="F553" s="173" t="s">
        <v>217</v>
      </c>
      <c r="G553" s="173"/>
      <c r="H553" s="173"/>
      <c r="I553" s="220"/>
      <c r="J553" s="173"/>
      <c r="K553" s="221" t="s">
        <v>161</v>
      </c>
      <c r="L553" s="173">
        <v>1</v>
      </c>
      <c r="M553" s="170"/>
      <c r="N553" s="222">
        <f>M553</f>
        <v>0</v>
      </c>
      <c r="O553" s="222">
        <v>0</v>
      </c>
      <c r="P553" s="222">
        <f t="shared" si="95"/>
        <v>0</v>
      </c>
      <c r="Q553" s="121"/>
      <c r="R553" s="223"/>
      <c r="S553" s="121"/>
    </row>
    <row r="554" spans="1:385" s="104" customFormat="1" ht="39">
      <c r="A554" s="369"/>
      <c r="B554" s="177">
        <v>1.2</v>
      </c>
      <c r="C554" s="174" t="s">
        <v>104</v>
      </c>
      <c r="D554" s="300" t="s">
        <v>934</v>
      </c>
      <c r="E554" s="173" t="s">
        <v>105</v>
      </c>
      <c r="F554" s="173" t="s">
        <v>217</v>
      </c>
      <c r="G554" s="173"/>
      <c r="H554" s="173"/>
      <c r="I554" s="220"/>
      <c r="J554" s="173"/>
      <c r="K554" s="221" t="s">
        <v>161</v>
      </c>
      <c r="L554" s="173">
        <v>1</v>
      </c>
      <c r="M554" s="170"/>
      <c r="N554" s="222">
        <f t="shared" ref="N554:N558" si="96">M554</f>
        <v>0</v>
      </c>
      <c r="O554" s="222">
        <v>0</v>
      </c>
      <c r="P554" s="222">
        <f t="shared" si="95"/>
        <v>0</v>
      </c>
      <c r="Q554" s="121"/>
      <c r="R554" s="223"/>
      <c r="S554" s="121"/>
    </row>
    <row r="555" spans="1:385" s="104" customFormat="1">
      <c r="A555" s="369"/>
      <c r="B555" s="177">
        <v>1.3</v>
      </c>
      <c r="C555" s="174" t="s">
        <v>188</v>
      </c>
      <c r="D555" s="300" t="s">
        <v>934</v>
      </c>
      <c r="E555" s="173" t="s">
        <v>204</v>
      </c>
      <c r="F555" s="173" t="s">
        <v>111</v>
      </c>
      <c r="G555" s="173"/>
      <c r="H555" s="173"/>
      <c r="I555" s="220"/>
      <c r="J555" s="173"/>
      <c r="K555" s="221" t="s">
        <v>161</v>
      </c>
      <c r="L555" s="173">
        <v>1</v>
      </c>
      <c r="M555" s="170"/>
      <c r="N555" s="222">
        <f t="shared" si="96"/>
        <v>0</v>
      </c>
      <c r="O555" s="222">
        <v>0</v>
      </c>
      <c r="P555" s="222">
        <f t="shared" si="95"/>
        <v>0</v>
      </c>
      <c r="Q555" s="121"/>
      <c r="R555" s="223"/>
      <c r="S555" s="121"/>
    </row>
    <row r="556" spans="1:385" s="104" customFormat="1" ht="26">
      <c r="A556" s="369"/>
      <c r="B556" s="177">
        <v>1.4</v>
      </c>
      <c r="C556" s="174" t="s">
        <v>189</v>
      </c>
      <c r="D556" s="300" t="s">
        <v>935</v>
      </c>
      <c r="E556" s="173" t="s">
        <v>205</v>
      </c>
      <c r="F556" s="173" t="s">
        <v>111</v>
      </c>
      <c r="G556" s="173"/>
      <c r="H556" s="173"/>
      <c r="I556" s="220"/>
      <c r="J556" s="173"/>
      <c r="K556" s="221" t="s">
        <v>161</v>
      </c>
      <c r="L556" s="173">
        <v>1</v>
      </c>
      <c r="M556" s="170"/>
      <c r="N556" s="222">
        <f t="shared" si="96"/>
        <v>0</v>
      </c>
      <c r="O556" s="222">
        <f t="shared" ref="O556:O557" si="97">N556*0.22</f>
        <v>0</v>
      </c>
      <c r="P556" s="222">
        <f t="shared" si="95"/>
        <v>0</v>
      </c>
      <c r="Q556" s="121"/>
      <c r="R556" s="223"/>
      <c r="S556" s="121"/>
    </row>
    <row r="557" spans="1:385" s="104" customFormat="1" ht="26">
      <c r="A557" s="369"/>
      <c r="B557" s="177">
        <v>1.5</v>
      </c>
      <c r="C557" s="174" t="s">
        <v>190</v>
      </c>
      <c r="D557" s="300" t="s">
        <v>935</v>
      </c>
      <c r="E557" s="173" t="s">
        <v>206</v>
      </c>
      <c r="F557" s="173" t="s">
        <v>111</v>
      </c>
      <c r="G557" s="173"/>
      <c r="H557" s="173"/>
      <c r="I557" s="220"/>
      <c r="J557" s="173"/>
      <c r="K557" s="221" t="s">
        <v>161</v>
      </c>
      <c r="L557" s="173">
        <v>1</v>
      </c>
      <c r="M557" s="170"/>
      <c r="N557" s="222">
        <f t="shared" si="96"/>
        <v>0</v>
      </c>
      <c r="O557" s="222">
        <f t="shared" si="97"/>
        <v>0</v>
      </c>
      <c r="P557" s="222">
        <f t="shared" si="95"/>
        <v>0</v>
      </c>
      <c r="Q557" s="121"/>
      <c r="R557" s="223"/>
      <c r="S557" s="121"/>
    </row>
    <row r="558" spans="1:385" s="104" customFormat="1" ht="26">
      <c r="A558" s="369"/>
      <c r="B558" s="177">
        <v>1.6</v>
      </c>
      <c r="C558" s="174" t="s">
        <v>191</v>
      </c>
      <c r="D558" s="173" t="s">
        <v>934</v>
      </c>
      <c r="E558" s="173" t="s">
        <v>207</v>
      </c>
      <c r="F558" s="173" t="s">
        <v>111</v>
      </c>
      <c r="G558" s="173"/>
      <c r="H558" s="173"/>
      <c r="I558" s="220"/>
      <c r="J558" s="173"/>
      <c r="K558" s="221" t="s">
        <v>161</v>
      </c>
      <c r="L558" s="173">
        <v>1</v>
      </c>
      <c r="M558" s="170"/>
      <c r="N558" s="222">
        <f t="shared" si="96"/>
        <v>0</v>
      </c>
      <c r="O558" s="222">
        <v>0</v>
      </c>
      <c r="P558" s="222">
        <f t="shared" si="95"/>
        <v>0</v>
      </c>
      <c r="Q558" s="121"/>
      <c r="R558" s="223"/>
      <c r="S558" s="121"/>
    </row>
    <row r="559" spans="1:385" s="104" customFormat="1">
      <c r="A559" s="369"/>
      <c r="B559" s="224">
        <v>2</v>
      </c>
      <c r="C559" s="213" t="s">
        <v>341</v>
      </c>
      <c r="D559" s="217"/>
      <c r="E559" s="214"/>
      <c r="F559" s="214"/>
      <c r="G559" s="214"/>
      <c r="H559" s="214"/>
      <c r="I559" s="225"/>
      <c r="J559" s="214"/>
      <c r="K559" s="216" t="s">
        <v>78</v>
      </c>
      <c r="L559" s="217">
        <v>2</v>
      </c>
      <c r="M559" s="273"/>
      <c r="N559" s="228">
        <f>SUM(N560:N568)*L559</f>
        <v>0</v>
      </c>
      <c r="O559" s="228">
        <f>SUM(O560:O568)</f>
        <v>0</v>
      </c>
      <c r="P559" s="228">
        <f t="shared" si="95"/>
        <v>0</v>
      </c>
      <c r="Q559" s="218"/>
      <c r="R559" s="219"/>
      <c r="S559" s="218"/>
    </row>
    <row r="560" spans="1:385" s="104" customFormat="1">
      <c r="A560" s="369"/>
      <c r="B560" s="177">
        <v>2.1</v>
      </c>
      <c r="C560" s="174" t="s">
        <v>192</v>
      </c>
      <c r="D560" s="173" t="s">
        <v>934</v>
      </c>
      <c r="E560" s="173" t="s">
        <v>208</v>
      </c>
      <c r="F560" s="173" t="s">
        <v>110</v>
      </c>
      <c r="G560" s="173"/>
      <c r="H560" s="173"/>
      <c r="I560" s="220"/>
      <c r="J560" s="173"/>
      <c r="K560" s="221" t="s">
        <v>161</v>
      </c>
      <c r="L560" s="173">
        <v>1</v>
      </c>
      <c r="M560" s="170"/>
      <c r="N560" s="222">
        <f>L560*M560</f>
        <v>0</v>
      </c>
      <c r="O560" s="222">
        <v>0</v>
      </c>
      <c r="P560" s="222">
        <f t="shared" si="95"/>
        <v>0</v>
      </c>
      <c r="Q560" s="121"/>
      <c r="R560" s="223"/>
      <c r="S560" s="121"/>
    </row>
    <row r="561" spans="1:19" s="104" customFormat="1" ht="26">
      <c r="A561" s="369"/>
      <c r="B561" s="177">
        <v>2.2000000000000002</v>
      </c>
      <c r="C561" s="174" t="s">
        <v>193</v>
      </c>
      <c r="D561" s="173" t="s">
        <v>935</v>
      </c>
      <c r="E561" s="173" t="s">
        <v>209</v>
      </c>
      <c r="F561" s="173" t="s">
        <v>110</v>
      </c>
      <c r="G561" s="173"/>
      <c r="H561" s="173"/>
      <c r="I561" s="220"/>
      <c r="J561" s="173"/>
      <c r="K561" s="221" t="s">
        <v>161</v>
      </c>
      <c r="L561" s="173">
        <v>1</v>
      </c>
      <c r="M561" s="170"/>
      <c r="N561" s="222">
        <f t="shared" ref="N561:N577" si="98">L561*M561</f>
        <v>0</v>
      </c>
      <c r="O561" s="222">
        <f t="shared" ref="O561" si="99">N561*0.22</f>
        <v>0</v>
      </c>
      <c r="P561" s="222">
        <f t="shared" si="95"/>
        <v>0</v>
      </c>
      <c r="Q561" s="121"/>
      <c r="R561" s="223"/>
      <c r="S561" s="121"/>
    </row>
    <row r="562" spans="1:19" s="104" customFormat="1" ht="26">
      <c r="A562" s="369"/>
      <c r="B562" s="177">
        <v>2.2999999999999998</v>
      </c>
      <c r="C562" s="174" t="s">
        <v>194</v>
      </c>
      <c r="D562" s="173" t="s">
        <v>934</v>
      </c>
      <c r="E562" s="173" t="s">
        <v>210</v>
      </c>
      <c r="F562" s="173" t="s">
        <v>109</v>
      </c>
      <c r="G562" s="173"/>
      <c r="H562" s="173"/>
      <c r="I562" s="220"/>
      <c r="J562" s="173"/>
      <c r="K562" s="221" t="s">
        <v>161</v>
      </c>
      <c r="L562" s="173">
        <v>1</v>
      </c>
      <c r="M562" s="170"/>
      <c r="N562" s="259">
        <f t="shared" si="98"/>
        <v>0</v>
      </c>
      <c r="O562" s="259">
        <v>0</v>
      </c>
      <c r="P562" s="259">
        <f t="shared" si="95"/>
        <v>0</v>
      </c>
      <c r="Q562" s="121"/>
      <c r="R562" s="223"/>
      <c r="S562" s="121"/>
    </row>
    <row r="563" spans="1:19" s="104" customFormat="1" ht="78">
      <c r="A563" s="369"/>
      <c r="B563" s="177">
        <v>2.4</v>
      </c>
      <c r="C563" s="174" t="s">
        <v>195</v>
      </c>
      <c r="D563" s="173" t="s">
        <v>934</v>
      </c>
      <c r="E563" s="173" t="s">
        <v>106</v>
      </c>
      <c r="F563" s="173" t="s">
        <v>217</v>
      </c>
      <c r="G563" s="173"/>
      <c r="H563" s="173"/>
      <c r="I563" s="220"/>
      <c r="J563" s="173"/>
      <c r="K563" s="221" t="s">
        <v>161</v>
      </c>
      <c r="L563" s="173">
        <v>1</v>
      </c>
      <c r="M563" s="170"/>
      <c r="N563" s="222">
        <f t="shared" si="98"/>
        <v>0</v>
      </c>
      <c r="O563" s="222">
        <v>0</v>
      </c>
      <c r="P563" s="222">
        <f t="shared" si="95"/>
        <v>0</v>
      </c>
      <c r="Q563" s="121"/>
      <c r="R563" s="223"/>
      <c r="S563" s="121"/>
    </row>
    <row r="564" spans="1:19" s="104" customFormat="1" ht="39">
      <c r="A564" s="369"/>
      <c r="B564" s="177">
        <v>2.5</v>
      </c>
      <c r="C564" s="174" t="s">
        <v>196</v>
      </c>
      <c r="D564" s="173" t="s">
        <v>934</v>
      </c>
      <c r="E564" s="173" t="s">
        <v>105</v>
      </c>
      <c r="F564" s="173" t="s">
        <v>217</v>
      </c>
      <c r="G564" s="173"/>
      <c r="H564" s="173"/>
      <c r="I564" s="220"/>
      <c r="J564" s="173"/>
      <c r="K564" s="221" t="s">
        <v>161</v>
      </c>
      <c r="L564" s="173">
        <v>8</v>
      </c>
      <c r="M564" s="170"/>
      <c r="N564" s="222">
        <f t="shared" si="98"/>
        <v>0</v>
      </c>
      <c r="O564" s="222">
        <v>0</v>
      </c>
      <c r="P564" s="222">
        <f t="shared" si="95"/>
        <v>0</v>
      </c>
      <c r="Q564" s="121"/>
      <c r="R564" s="223"/>
      <c r="S564" s="121"/>
    </row>
    <row r="565" spans="1:19" s="104" customFormat="1" ht="65">
      <c r="A565" s="369"/>
      <c r="B565" s="177">
        <v>2.6</v>
      </c>
      <c r="C565" s="174" t="s">
        <v>197</v>
      </c>
      <c r="D565" s="173" t="s">
        <v>934</v>
      </c>
      <c r="E565" s="173" t="s">
        <v>211</v>
      </c>
      <c r="F565" s="173" t="s">
        <v>217</v>
      </c>
      <c r="G565" s="173"/>
      <c r="H565" s="173"/>
      <c r="I565" s="220"/>
      <c r="J565" s="173"/>
      <c r="K565" s="221" t="s">
        <v>161</v>
      </c>
      <c r="L565" s="173">
        <v>8</v>
      </c>
      <c r="M565" s="170"/>
      <c r="N565" s="222">
        <f t="shared" si="98"/>
        <v>0</v>
      </c>
      <c r="O565" s="222">
        <v>0</v>
      </c>
      <c r="P565" s="222">
        <f t="shared" si="95"/>
        <v>0</v>
      </c>
      <c r="Q565" s="121"/>
      <c r="R565" s="223"/>
      <c r="S565" s="121"/>
    </row>
    <row r="566" spans="1:19" s="104" customFormat="1" ht="26">
      <c r="A566" s="369"/>
      <c r="B566" s="177">
        <v>2.7</v>
      </c>
      <c r="C566" s="174" t="s">
        <v>198</v>
      </c>
      <c r="D566" s="173" t="s">
        <v>935</v>
      </c>
      <c r="E566" s="173" t="s">
        <v>212</v>
      </c>
      <c r="F566" s="173" t="s">
        <v>111</v>
      </c>
      <c r="G566" s="173"/>
      <c r="H566" s="173"/>
      <c r="I566" s="220"/>
      <c r="J566" s="173"/>
      <c r="K566" s="221" t="s">
        <v>161</v>
      </c>
      <c r="L566" s="173">
        <v>8</v>
      </c>
      <c r="M566" s="170"/>
      <c r="N566" s="222">
        <f t="shared" si="98"/>
        <v>0</v>
      </c>
      <c r="O566" s="222">
        <f t="shared" ref="O566" si="100">N566*0.22</f>
        <v>0</v>
      </c>
      <c r="P566" s="222">
        <f t="shared" si="95"/>
        <v>0</v>
      </c>
      <c r="Q566" s="121"/>
      <c r="R566" s="223"/>
      <c r="S566" s="121"/>
    </row>
    <row r="567" spans="1:19" s="104" customFormat="1">
      <c r="A567" s="369"/>
      <c r="B567" s="177">
        <v>2.8</v>
      </c>
      <c r="C567" s="174" t="s">
        <v>199</v>
      </c>
      <c r="D567" s="173" t="s">
        <v>934</v>
      </c>
      <c r="E567" s="173" t="s">
        <v>213</v>
      </c>
      <c r="F567" s="173" t="s">
        <v>111</v>
      </c>
      <c r="G567" s="173"/>
      <c r="H567" s="173"/>
      <c r="I567" s="220"/>
      <c r="J567" s="173"/>
      <c r="K567" s="221" t="s">
        <v>161</v>
      </c>
      <c r="L567" s="173">
        <v>8</v>
      </c>
      <c r="M567" s="170"/>
      <c r="N567" s="222">
        <f t="shared" si="98"/>
        <v>0</v>
      </c>
      <c r="O567" s="222">
        <v>0</v>
      </c>
      <c r="P567" s="222">
        <f t="shared" si="95"/>
        <v>0</v>
      </c>
      <c r="Q567" s="121"/>
      <c r="R567" s="223"/>
      <c r="S567" s="121"/>
    </row>
    <row r="568" spans="1:19" s="104" customFormat="1" ht="26">
      <c r="A568" s="369"/>
      <c r="B568" s="177">
        <v>2.9</v>
      </c>
      <c r="C568" s="174" t="s">
        <v>200</v>
      </c>
      <c r="D568" s="173" t="s">
        <v>934</v>
      </c>
      <c r="E568" s="173" t="s">
        <v>218</v>
      </c>
      <c r="F568" s="173" t="s">
        <v>111</v>
      </c>
      <c r="G568" s="173"/>
      <c r="H568" s="173"/>
      <c r="I568" s="220"/>
      <c r="J568" s="173"/>
      <c r="K568" s="221" t="s">
        <v>161</v>
      </c>
      <c r="L568" s="173">
        <v>8</v>
      </c>
      <c r="M568" s="170"/>
      <c r="N568" s="222">
        <f t="shared" si="98"/>
        <v>0</v>
      </c>
      <c r="O568" s="222">
        <v>0</v>
      </c>
      <c r="P568" s="222">
        <f t="shared" si="95"/>
        <v>0</v>
      </c>
      <c r="Q568" s="121"/>
      <c r="R568" s="223"/>
      <c r="S568" s="121"/>
    </row>
    <row r="569" spans="1:19" s="104" customFormat="1">
      <c r="A569" s="369"/>
      <c r="B569" s="224">
        <v>3</v>
      </c>
      <c r="C569" s="213" t="s">
        <v>342</v>
      </c>
      <c r="D569" s="217"/>
      <c r="E569" s="217"/>
      <c r="F569" s="217"/>
      <c r="G569" s="217"/>
      <c r="H569" s="217"/>
      <c r="I569" s="227"/>
      <c r="J569" s="217"/>
      <c r="K569" s="216" t="s">
        <v>78</v>
      </c>
      <c r="L569" s="217">
        <v>1</v>
      </c>
      <c r="M569" s="274"/>
      <c r="N569" s="228">
        <f>SUM(N570:N574)*1</f>
        <v>0</v>
      </c>
      <c r="O569" s="228">
        <f>SUM(O570:O574)</f>
        <v>0</v>
      </c>
      <c r="P569" s="228">
        <f t="shared" si="95"/>
        <v>0</v>
      </c>
      <c r="Q569" s="229"/>
      <c r="R569" s="230"/>
      <c r="S569" s="229"/>
    </row>
    <row r="570" spans="1:19" s="104" customFormat="1" ht="65">
      <c r="A570" s="369"/>
      <c r="B570" s="177">
        <v>3.1</v>
      </c>
      <c r="C570" s="174" t="s">
        <v>201</v>
      </c>
      <c r="D570" s="173" t="s">
        <v>934</v>
      </c>
      <c r="E570" s="173" t="s">
        <v>214</v>
      </c>
      <c r="F570" s="173" t="s">
        <v>217</v>
      </c>
      <c r="G570" s="173"/>
      <c r="H570" s="173"/>
      <c r="I570" s="220"/>
      <c r="J570" s="173"/>
      <c r="K570" s="221" t="s">
        <v>161</v>
      </c>
      <c r="L570" s="173">
        <v>1</v>
      </c>
      <c r="M570" s="170"/>
      <c r="N570" s="257">
        <f t="shared" si="98"/>
        <v>0</v>
      </c>
      <c r="O570" s="257">
        <v>0</v>
      </c>
      <c r="P570" s="257">
        <f t="shared" si="95"/>
        <v>0</v>
      </c>
      <c r="Q570" s="121"/>
      <c r="R570" s="223"/>
      <c r="S570" s="121"/>
    </row>
    <row r="571" spans="1:19" s="104" customFormat="1" ht="39">
      <c r="A571" s="369"/>
      <c r="B571" s="177">
        <v>3.2</v>
      </c>
      <c r="C571" s="174" t="s">
        <v>104</v>
      </c>
      <c r="D571" s="173" t="s">
        <v>934</v>
      </c>
      <c r="E571" s="173" t="s">
        <v>105</v>
      </c>
      <c r="F571" s="173" t="s">
        <v>217</v>
      </c>
      <c r="G571" s="173"/>
      <c r="H571" s="173"/>
      <c r="I571" s="220"/>
      <c r="J571" s="173"/>
      <c r="K571" s="221" t="s">
        <v>161</v>
      </c>
      <c r="L571" s="173">
        <v>1</v>
      </c>
      <c r="M571" s="170"/>
      <c r="N571" s="257">
        <f t="shared" si="98"/>
        <v>0</v>
      </c>
      <c r="O571" s="257">
        <v>0</v>
      </c>
      <c r="P571" s="257">
        <f t="shared" si="95"/>
        <v>0</v>
      </c>
      <c r="Q571" s="121"/>
      <c r="R571" s="223"/>
      <c r="S571" s="121"/>
    </row>
    <row r="572" spans="1:19" s="104" customFormat="1">
      <c r="A572" s="369"/>
      <c r="B572" s="177">
        <v>3.3</v>
      </c>
      <c r="C572" s="174" t="s">
        <v>202</v>
      </c>
      <c r="D572" s="173" t="s">
        <v>934</v>
      </c>
      <c r="E572" s="173" t="s">
        <v>215</v>
      </c>
      <c r="F572" s="173" t="s">
        <v>111</v>
      </c>
      <c r="G572" s="173"/>
      <c r="H572" s="173"/>
      <c r="I572" s="220"/>
      <c r="J572" s="173"/>
      <c r="K572" s="221" t="s">
        <v>161</v>
      </c>
      <c r="L572" s="173">
        <v>1</v>
      </c>
      <c r="M572" s="170"/>
      <c r="N572" s="257">
        <f t="shared" si="98"/>
        <v>0</v>
      </c>
      <c r="O572" s="257">
        <v>0</v>
      </c>
      <c r="P572" s="257">
        <f t="shared" si="95"/>
        <v>0</v>
      </c>
      <c r="Q572" s="121"/>
      <c r="R572" s="223"/>
      <c r="S572" s="121"/>
    </row>
    <row r="573" spans="1:19" s="104" customFormat="1" ht="26">
      <c r="A573" s="369"/>
      <c r="B573" s="177">
        <v>3.4</v>
      </c>
      <c r="C573" s="174" t="s">
        <v>222</v>
      </c>
      <c r="D573" s="173" t="s">
        <v>935</v>
      </c>
      <c r="E573" s="173" t="s">
        <v>223</v>
      </c>
      <c r="F573" s="173" t="s">
        <v>111</v>
      </c>
      <c r="G573" s="173"/>
      <c r="H573" s="173"/>
      <c r="I573" s="220"/>
      <c r="J573" s="173"/>
      <c r="K573" s="221" t="s">
        <v>161</v>
      </c>
      <c r="L573" s="173">
        <v>1</v>
      </c>
      <c r="M573" s="170"/>
      <c r="N573" s="257">
        <f t="shared" si="98"/>
        <v>0</v>
      </c>
      <c r="O573" s="257">
        <f t="shared" ref="O573" si="101">N573*0.22</f>
        <v>0</v>
      </c>
      <c r="P573" s="257">
        <f t="shared" si="95"/>
        <v>0</v>
      </c>
      <c r="Q573" s="121"/>
      <c r="R573" s="223"/>
      <c r="S573" s="121"/>
    </row>
    <row r="574" spans="1:19" s="104" customFormat="1" ht="26">
      <c r="A574" s="369"/>
      <c r="B574" s="177">
        <v>3.5</v>
      </c>
      <c r="C574" s="174" t="s">
        <v>219</v>
      </c>
      <c r="D574" s="173" t="s">
        <v>934</v>
      </c>
      <c r="E574" s="173" t="s">
        <v>216</v>
      </c>
      <c r="F574" s="173" t="s">
        <v>111</v>
      </c>
      <c r="G574" s="173"/>
      <c r="H574" s="173"/>
      <c r="I574" s="220"/>
      <c r="J574" s="173"/>
      <c r="K574" s="221" t="s">
        <v>161</v>
      </c>
      <c r="L574" s="173">
        <v>1</v>
      </c>
      <c r="M574" s="170"/>
      <c r="N574" s="257">
        <f t="shared" si="98"/>
        <v>0</v>
      </c>
      <c r="O574" s="257">
        <v>0</v>
      </c>
      <c r="P574" s="257">
        <f t="shared" si="95"/>
        <v>0</v>
      </c>
      <c r="Q574" s="121"/>
      <c r="R574" s="223"/>
      <c r="S574" s="121"/>
    </row>
    <row r="575" spans="1:19">
      <c r="A575" s="369"/>
      <c r="B575" s="224">
        <v>4</v>
      </c>
      <c r="C575" s="213" t="s">
        <v>339</v>
      </c>
      <c r="D575" s="217"/>
      <c r="E575" s="214"/>
      <c r="F575" s="214"/>
      <c r="G575" s="214"/>
      <c r="H575" s="214"/>
      <c r="I575" s="225"/>
      <c r="J575" s="214"/>
      <c r="K575" s="216" t="s">
        <v>78</v>
      </c>
      <c r="L575" s="217">
        <v>1</v>
      </c>
      <c r="M575" s="273"/>
      <c r="N575" s="226">
        <f>SUM(N576:N577)*L575</f>
        <v>0</v>
      </c>
      <c r="O575" s="226">
        <f>SUM(O576:O577)</f>
        <v>0</v>
      </c>
      <c r="P575" s="226">
        <f t="shared" si="95"/>
        <v>0</v>
      </c>
      <c r="Q575" s="218"/>
      <c r="R575" s="219"/>
      <c r="S575" s="218"/>
    </row>
    <row r="576" spans="1:19" ht="26" hidden="1">
      <c r="A576" s="369"/>
      <c r="B576" s="177">
        <v>4.0999999999999996</v>
      </c>
      <c r="C576" s="174" t="s">
        <v>338</v>
      </c>
      <c r="D576" s="173" t="s">
        <v>934</v>
      </c>
      <c r="E576" s="173" t="s">
        <v>107</v>
      </c>
      <c r="F576" s="173"/>
      <c r="G576" s="173"/>
      <c r="H576" s="173"/>
      <c r="I576" s="220"/>
      <c r="J576" s="173"/>
      <c r="K576" s="221" t="s">
        <v>161</v>
      </c>
      <c r="L576" s="173">
        <v>37</v>
      </c>
      <c r="M576" s="170"/>
      <c r="N576" s="257">
        <f t="shared" si="98"/>
        <v>0</v>
      </c>
      <c r="O576" s="257">
        <v>0</v>
      </c>
      <c r="P576" s="257">
        <f t="shared" si="95"/>
        <v>0</v>
      </c>
      <c r="Q576" s="121"/>
      <c r="R576" s="223"/>
      <c r="S576" s="121"/>
    </row>
    <row r="577" spans="1:19" ht="26" hidden="1">
      <c r="A577" s="369"/>
      <c r="B577" s="177" t="s">
        <v>367</v>
      </c>
      <c r="C577" s="174" t="s">
        <v>340</v>
      </c>
      <c r="D577" s="173" t="s">
        <v>934</v>
      </c>
      <c r="E577" s="173" t="s">
        <v>108</v>
      </c>
      <c r="F577" s="173"/>
      <c r="G577" s="173"/>
      <c r="H577" s="173"/>
      <c r="I577" s="220"/>
      <c r="J577" s="173"/>
      <c r="K577" s="221" t="s">
        <v>161</v>
      </c>
      <c r="L577" s="173">
        <v>17</v>
      </c>
      <c r="M577" s="170"/>
      <c r="N577" s="257">
        <f t="shared" si="98"/>
        <v>0</v>
      </c>
      <c r="O577" s="257">
        <v>0</v>
      </c>
      <c r="P577" s="257">
        <f t="shared" si="95"/>
        <v>0</v>
      </c>
      <c r="Q577" s="121"/>
      <c r="R577" s="223"/>
      <c r="S577" s="121"/>
    </row>
    <row r="578" spans="1:19" ht="15.5" hidden="1">
      <c r="A578" s="370" t="s">
        <v>812</v>
      </c>
      <c r="B578" s="370"/>
      <c r="C578" s="370"/>
      <c r="D578" s="366"/>
      <c r="E578" s="370"/>
      <c r="F578" s="370"/>
      <c r="G578" s="370"/>
      <c r="H578" s="370"/>
      <c r="I578" s="370"/>
      <c r="J578" s="371"/>
      <c r="K578" s="370"/>
      <c r="L578" s="370"/>
      <c r="M578" s="370"/>
      <c r="N578" s="257"/>
      <c r="O578" s="257"/>
      <c r="P578" s="257"/>
      <c r="Q578" s="121"/>
      <c r="R578" s="223"/>
      <c r="S578" s="121"/>
    </row>
    <row r="579" spans="1:19" ht="15.5" hidden="1">
      <c r="A579" s="370" t="s">
        <v>112</v>
      </c>
      <c r="B579" s="370"/>
      <c r="C579" s="370"/>
      <c r="D579" s="366"/>
      <c r="E579" s="370"/>
      <c r="F579" s="370"/>
      <c r="G579" s="370"/>
      <c r="H579" s="370"/>
      <c r="I579" s="370"/>
      <c r="J579" s="371"/>
      <c r="K579" s="370"/>
      <c r="L579" s="370"/>
      <c r="M579" s="370"/>
      <c r="N579" s="97">
        <f>N552+N559+N569+N575</f>
        <v>0</v>
      </c>
      <c r="O579" s="97">
        <f>O552+O559+O569+O575</f>
        <v>0</v>
      </c>
      <c r="P579" s="97">
        <f t="shared" ref="P579" si="102">P552+P559+P569+P575</f>
        <v>0</v>
      </c>
      <c r="Q579" s="98"/>
      <c r="R579" s="98"/>
      <c r="S579" s="96"/>
    </row>
    <row r="580" spans="1:19" ht="15.5" hidden="1">
      <c r="A580" s="99"/>
      <c r="B580" s="99"/>
      <c r="C580" s="99"/>
      <c r="D580" s="326"/>
      <c r="E580" s="99"/>
      <c r="F580" s="99"/>
      <c r="G580" s="99"/>
      <c r="H580" s="99"/>
      <c r="I580" s="99"/>
      <c r="J580" s="99"/>
      <c r="K580" s="99"/>
      <c r="L580" s="99"/>
      <c r="M580" s="99"/>
      <c r="N580" s="281"/>
      <c r="O580" s="281"/>
      <c r="P580" s="281"/>
      <c r="Q580" s="281"/>
      <c r="R580" s="281"/>
    </row>
    <row r="581" spans="1:19" ht="15.5" hidden="1">
      <c r="A581" s="282"/>
      <c r="B581" s="282"/>
      <c r="C581" s="285" t="s">
        <v>813</v>
      </c>
      <c r="D581" s="285"/>
      <c r="E581" s="282"/>
      <c r="F581" s="282"/>
      <c r="G581" s="282"/>
      <c r="H581" s="282"/>
      <c r="I581" s="282"/>
      <c r="J581" s="282"/>
      <c r="K581" s="282"/>
      <c r="L581" s="282"/>
      <c r="M581" s="282"/>
      <c r="N581" s="283"/>
      <c r="O581" s="283"/>
      <c r="P581" s="283"/>
      <c r="Q581" s="283"/>
      <c r="R581" s="283"/>
      <c r="S581" s="284"/>
    </row>
    <row r="582" spans="1:19" ht="15.5" hidden="1">
      <c r="A582" s="365">
        <v>3</v>
      </c>
      <c r="B582" s="292"/>
      <c r="C582" s="293" t="s">
        <v>814</v>
      </c>
      <c r="D582" s="330"/>
      <c r="E582" s="148" t="s">
        <v>815</v>
      </c>
      <c r="F582" s="292"/>
      <c r="G582" s="292"/>
      <c r="H582" s="292"/>
      <c r="I582" s="292"/>
      <c r="J582" s="292"/>
      <c r="K582" s="292"/>
      <c r="L582" s="292"/>
      <c r="M582" s="292"/>
      <c r="N582" s="294"/>
      <c r="O582" s="294"/>
      <c r="P582" s="294"/>
      <c r="Q582" s="294"/>
      <c r="R582" s="294"/>
      <c r="S582" s="295"/>
    </row>
    <row r="583" spans="1:19" ht="15.5" hidden="1">
      <c r="A583" s="365"/>
      <c r="B583" s="280"/>
      <c r="C583" s="296" t="s">
        <v>833</v>
      </c>
      <c r="D583" s="297" t="s">
        <v>932</v>
      </c>
      <c r="E583" s="288">
        <v>103894</v>
      </c>
      <c r="F583" s="280"/>
      <c r="G583" s="280"/>
      <c r="H583" s="280"/>
      <c r="I583" s="280"/>
      <c r="J583" s="280"/>
      <c r="K583" s="297" t="s">
        <v>57</v>
      </c>
      <c r="L583" s="289" t="s">
        <v>162</v>
      </c>
      <c r="M583" s="280"/>
      <c r="N583" s="298"/>
      <c r="O583" s="298"/>
      <c r="P583" s="298"/>
      <c r="Q583" s="298"/>
      <c r="R583" s="298"/>
      <c r="S583" s="299"/>
    </row>
    <row r="584" spans="1:19" ht="15.5" hidden="1">
      <c r="A584" s="365"/>
      <c r="B584" s="280"/>
      <c r="C584" s="296" t="s">
        <v>919</v>
      </c>
      <c r="D584" s="297" t="s">
        <v>932</v>
      </c>
      <c r="E584" s="289" t="s">
        <v>268</v>
      </c>
      <c r="F584" s="280"/>
      <c r="G584" s="280"/>
      <c r="H584" s="280"/>
      <c r="I584" s="280"/>
      <c r="J584" s="280"/>
      <c r="K584" s="297" t="s">
        <v>57</v>
      </c>
      <c r="L584" s="289" t="s">
        <v>162</v>
      </c>
      <c r="M584" s="280"/>
      <c r="N584" s="298"/>
      <c r="O584" s="298"/>
      <c r="P584" s="298"/>
      <c r="Q584" s="298"/>
      <c r="R584" s="298"/>
      <c r="S584" s="299"/>
    </row>
    <row r="585" spans="1:19" ht="15.5" hidden="1">
      <c r="A585" s="365"/>
      <c r="B585" s="280"/>
      <c r="C585" s="296" t="s">
        <v>834</v>
      </c>
      <c r="D585" s="297" t="s">
        <v>932</v>
      </c>
      <c r="E585" s="289">
        <v>249197</v>
      </c>
      <c r="F585" s="280"/>
      <c r="G585" s="280"/>
      <c r="H585" s="280"/>
      <c r="I585" s="280"/>
      <c r="J585" s="280"/>
      <c r="K585" s="297" t="s">
        <v>57</v>
      </c>
      <c r="L585" s="289" t="s">
        <v>162</v>
      </c>
      <c r="M585" s="280"/>
      <c r="N585" s="298"/>
      <c r="O585" s="298"/>
      <c r="P585" s="298"/>
      <c r="Q585" s="298"/>
      <c r="R585" s="298"/>
      <c r="S585" s="299"/>
    </row>
    <row r="586" spans="1:19" ht="15.5" hidden="1">
      <c r="A586" s="365"/>
      <c r="B586" s="280"/>
      <c r="C586" s="296" t="s">
        <v>271</v>
      </c>
      <c r="D586" s="297" t="s">
        <v>932</v>
      </c>
      <c r="E586" s="289" t="s">
        <v>899</v>
      </c>
      <c r="F586" s="280"/>
      <c r="G586" s="280"/>
      <c r="H586" s="280"/>
      <c r="I586" s="280"/>
      <c r="J586" s="280"/>
      <c r="K586" s="297" t="s">
        <v>57</v>
      </c>
      <c r="L586" s="289" t="s">
        <v>162</v>
      </c>
      <c r="M586" s="280"/>
      <c r="N586" s="298"/>
      <c r="O586" s="298"/>
      <c r="P586" s="298"/>
      <c r="Q586" s="298"/>
      <c r="R586" s="298"/>
      <c r="S586" s="299"/>
    </row>
    <row r="587" spans="1:19" ht="15.5" hidden="1">
      <c r="A587" s="365"/>
      <c r="B587" s="280"/>
      <c r="C587" s="296" t="s">
        <v>872</v>
      </c>
      <c r="D587" s="297" t="s">
        <v>932</v>
      </c>
      <c r="E587" s="289" t="s">
        <v>873</v>
      </c>
      <c r="F587" s="280"/>
      <c r="G587" s="280"/>
      <c r="H587" s="280"/>
      <c r="I587" s="280"/>
      <c r="J587" s="280"/>
      <c r="K587" s="297" t="s">
        <v>57</v>
      </c>
      <c r="L587" s="289" t="s">
        <v>181</v>
      </c>
      <c r="M587" s="280"/>
      <c r="N587" s="298"/>
      <c r="O587" s="298"/>
      <c r="P587" s="298"/>
      <c r="Q587" s="298"/>
      <c r="R587" s="298"/>
      <c r="S587" s="299"/>
    </row>
    <row r="588" spans="1:19" ht="31" hidden="1">
      <c r="A588" s="365"/>
      <c r="B588" s="280"/>
      <c r="C588" s="296" t="s">
        <v>920</v>
      </c>
      <c r="D588" s="297" t="s">
        <v>933</v>
      </c>
      <c r="E588" s="289">
        <v>11040000091</v>
      </c>
      <c r="F588" s="280"/>
      <c r="G588" s="280"/>
      <c r="H588" s="280"/>
      <c r="I588" s="280"/>
      <c r="J588" s="280"/>
      <c r="K588" s="297" t="s">
        <v>57</v>
      </c>
      <c r="L588" s="289" t="s">
        <v>354</v>
      </c>
      <c r="M588" s="280"/>
      <c r="N588" s="298"/>
      <c r="O588" s="298"/>
      <c r="P588" s="298"/>
      <c r="Q588" s="298"/>
      <c r="R588" s="298"/>
      <c r="S588" s="299"/>
    </row>
    <row r="589" spans="1:19" ht="31" hidden="1">
      <c r="A589" s="365"/>
      <c r="B589" s="280"/>
      <c r="C589" s="296" t="s">
        <v>921</v>
      </c>
      <c r="D589" s="297" t="s">
        <v>933</v>
      </c>
      <c r="E589" s="289">
        <v>11040000147</v>
      </c>
      <c r="F589" s="280"/>
      <c r="G589" s="280"/>
      <c r="H589" s="280"/>
      <c r="I589" s="280"/>
      <c r="J589" s="280"/>
      <c r="K589" s="297" t="s">
        <v>57</v>
      </c>
      <c r="L589" s="289" t="s">
        <v>167</v>
      </c>
      <c r="M589" s="280"/>
      <c r="N589" s="298"/>
      <c r="O589" s="298"/>
      <c r="P589" s="298"/>
      <c r="Q589" s="298"/>
      <c r="R589" s="298"/>
      <c r="S589" s="299"/>
    </row>
    <row r="590" spans="1:19" ht="15.5" hidden="1">
      <c r="A590" s="365"/>
      <c r="B590" s="280"/>
      <c r="C590" s="296" t="s">
        <v>922</v>
      </c>
      <c r="D590" s="297" t="s">
        <v>933</v>
      </c>
      <c r="E590" s="289">
        <v>11060000239</v>
      </c>
      <c r="F590" s="280"/>
      <c r="G590" s="280"/>
      <c r="H590" s="280"/>
      <c r="I590" s="280"/>
      <c r="J590" s="280"/>
      <c r="K590" s="297" t="s">
        <v>57</v>
      </c>
      <c r="L590" s="289">
        <v>14</v>
      </c>
      <c r="M590" s="280"/>
      <c r="N590" s="298"/>
      <c r="O590" s="298"/>
      <c r="P590" s="298"/>
      <c r="Q590" s="298"/>
      <c r="R590" s="298"/>
      <c r="S590" s="299"/>
    </row>
    <row r="591" spans="1:19" ht="31" hidden="1">
      <c r="A591" s="365"/>
      <c r="B591" s="280"/>
      <c r="C591" s="296" t="s">
        <v>923</v>
      </c>
      <c r="D591" s="297" t="s">
        <v>933</v>
      </c>
      <c r="E591" s="289">
        <v>92118900579</v>
      </c>
      <c r="F591" s="280"/>
      <c r="G591" s="280"/>
      <c r="H591" s="280"/>
      <c r="I591" s="280"/>
      <c r="J591" s="280"/>
      <c r="K591" s="297" t="s">
        <v>57</v>
      </c>
      <c r="L591" s="289" t="s">
        <v>167</v>
      </c>
      <c r="M591" s="280"/>
      <c r="N591" s="298"/>
      <c r="O591" s="298"/>
      <c r="P591" s="298"/>
      <c r="Q591" s="298"/>
      <c r="R591" s="298"/>
      <c r="S591" s="299"/>
    </row>
    <row r="592" spans="1:19" ht="15.5" hidden="1">
      <c r="A592" s="365"/>
      <c r="B592" s="280"/>
      <c r="C592" s="296" t="s">
        <v>924</v>
      </c>
      <c r="D592" s="297" t="s">
        <v>933</v>
      </c>
      <c r="E592" s="289">
        <v>11060000404</v>
      </c>
      <c r="F592" s="280"/>
      <c r="G592" s="280"/>
      <c r="H592" s="280"/>
      <c r="I592" s="280"/>
      <c r="J592" s="280"/>
      <c r="K592" s="297" t="s">
        <v>57</v>
      </c>
      <c r="L592" s="289" t="s">
        <v>167</v>
      </c>
      <c r="M592" s="280"/>
      <c r="N592" s="298"/>
      <c r="O592" s="298"/>
      <c r="P592" s="298"/>
      <c r="Q592" s="298"/>
      <c r="R592" s="298"/>
      <c r="S592" s="299"/>
    </row>
    <row r="593" spans="1:19" ht="31" hidden="1">
      <c r="A593" s="365"/>
      <c r="B593" s="280"/>
      <c r="C593" s="296" t="s">
        <v>925</v>
      </c>
      <c r="D593" s="297" t="s">
        <v>933</v>
      </c>
      <c r="E593" s="289">
        <v>11040000035</v>
      </c>
      <c r="F593" s="280"/>
      <c r="G593" s="280"/>
      <c r="H593" s="280"/>
      <c r="I593" s="280"/>
      <c r="J593" s="280"/>
      <c r="K593" s="297" t="s">
        <v>57</v>
      </c>
      <c r="L593" s="289">
        <v>24</v>
      </c>
      <c r="M593" s="280"/>
      <c r="N593" s="298"/>
      <c r="O593" s="298"/>
      <c r="P593" s="298"/>
      <c r="Q593" s="298"/>
      <c r="R593" s="298"/>
      <c r="S593" s="299"/>
    </row>
    <row r="594" spans="1:19" ht="15.5" hidden="1">
      <c r="A594" s="365"/>
      <c r="B594" s="280"/>
      <c r="C594" s="296" t="s">
        <v>926</v>
      </c>
      <c r="D594" s="297" t="s">
        <v>933</v>
      </c>
      <c r="E594" s="289">
        <v>11060000380</v>
      </c>
      <c r="F594" s="280"/>
      <c r="G594" s="280"/>
      <c r="H594" s="280"/>
      <c r="I594" s="280"/>
      <c r="J594" s="280"/>
      <c r="K594" s="297" t="s">
        <v>57</v>
      </c>
      <c r="L594" s="289">
        <v>2</v>
      </c>
      <c r="M594" s="280"/>
      <c r="N594" s="298"/>
      <c r="O594" s="298"/>
      <c r="P594" s="298"/>
      <c r="Q594" s="298"/>
      <c r="R594" s="298"/>
      <c r="S594" s="299"/>
    </row>
    <row r="595" spans="1:19" ht="15.5" hidden="1">
      <c r="A595" s="365"/>
      <c r="B595" s="280"/>
      <c r="C595" s="296" t="s">
        <v>927</v>
      </c>
      <c r="D595" s="297" t="s">
        <v>933</v>
      </c>
      <c r="E595" s="289">
        <v>11060000373</v>
      </c>
      <c r="F595" s="280"/>
      <c r="G595" s="280"/>
      <c r="H595" s="280"/>
      <c r="I595" s="280"/>
      <c r="J595" s="280"/>
      <c r="K595" s="297" t="s">
        <v>57</v>
      </c>
      <c r="L595" s="289">
        <v>1</v>
      </c>
      <c r="M595" s="280"/>
      <c r="N595" s="298"/>
      <c r="O595" s="298"/>
      <c r="P595" s="298"/>
      <c r="Q595" s="298"/>
      <c r="R595" s="298"/>
      <c r="S595" s="299"/>
    </row>
    <row r="596" spans="1:19" ht="31" hidden="1">
      <c r="A596" s="365"/>
      <c r="B596" s="280"/>
      <c r="C596" s="296" t="s">
        <v>816</v>
      </c>
      <c r="D596" s="297" t="s">
        <v>933</v>
      </c>
      <c r="E596" s="289" t="s">
        <v>817</v>
      </c>
      <c r="F596" s="280"/>
      <c r="G596" s="280"/>
      <c r="H596" s="280"/>
      <c r="I596" s="280"/>
      <c r="J596" s="280"/>
      <c r="K596" s="297" t="s">
        <v>57</v>
      </c>
      <c r="L596" s="289" t="s">
        <v>167</v>
      </c>
      <c r="M596" s="280"/>
      <c r="N596" s="298"/>
      <c r="O596" s="298"/>
      <c r="P596" s="298"/>
      <c r="Q596" s="298"/>
      <c r="R596" s="298"/>
      <c r="S596" s="299"/>
    </row>
    <row r="597" spans="1:19" ht="31" hidden="1">
      <c r="A597" s="365"/>
      <c r="B597" s="280"/>
      <c r="C597" s="296" t="s">
        <v>890</v>
      </c>
      <c r="D597" s="297" t="s">
        <v>933</v>
      </c>
      <c r="E597" s="289" t="s">
        <v>891</v>
      </c>
      <c r="F597" s="280"/>
      <c r="G597" s="280"/>
      <c r="H597" s="280"/>
      <c r="I597" s="280"/>
      <c r="J597" s="280"/>
      <c r="K597" s="297" t="s">
        <v>57</v>
      </c>
      <c r="L597" s="289" t="s">
        <v>41</v>
      </c>
      <c r="M597" s="280"/>
      <c r="N597" s="298"/>
      <c r="O597" s="298"/>
      <c r="P597" s="298"/>
      <c r="Q597" s="298"/>
      <c r="R597" s="298"/>
      <c r="S597" s="299"/>
    </row>
    <row r="598" spans="1:19" ht="15.5" hidden="1">
      <c r="A598" s="365"/>
      <c r="B598" s="280"/>
      <c r="C598" s="296" t="s">
        <v>825</v>
      </c>
      <c r="D598" s="297" t="s">
        <v>933</v>
      </c>
      <c r="E598" s="289" t="s">
        <v>826</v>
      </c>
      <c r="F598" s="280"/>
      <c r="G598" s="280"/>
      <c r="H598" s="280"/>
      <c r="I598" s="280"/>
      <c r="J598" s="280"/>
      <c r="K598" s="297" t="s">
        <v>57</v>
      </c>
      <c r="L598" s="289" t="s">
        <v>163</v>
      </c>
      <c r="M598" s="280"/>
      <c r="N598" s="298"/>
      <c r="O598" s="298"/>
      <c r="P598" s="298"/>
      <c r="Q598" s="298"/>
      <c r="R598" s="298"/>
      <c r="S598" s="299"/>
    </row>
    <row r="599" spans="1:19" ht="15.5" hidden="1">
      <c r="A599" s="365"/>
      <c r="B599" s="280"/>
      <c r="C599" s="296" t="s">
        <v>822</v>
      </c>
      <c r="D599" s="297" t="s">
        <v>933</v>
      </c>
      <c r="E599" s="289" t="s">
        <v>823</v>
      </c>
      <c r="F599" s="280"/>
      <c r="G599" s="280"/>
      <c r="H599" s="280"/>
      <c r="I599" s="280"/>
      <c r="J599" s="280"/>
      <c r="K599" s="297" t="s">
        <v>57</v>
      </c>
      <c r="L599" s="289" t="s">
        <v>167</v>
      </c>
      <c r="M599" s="280"/>
      <c r="N599" s="298"/>
      <c r="O599" s="298"/>
      <c r="P599" s="298"/>
      <c r="Q599" s="298"/>
      <c r="R599" s="298"/>
      <c r="S599" s="299"/>
    </row>
    <row r="600" spans="1:19" ht="15.5" hidden="1">
      <c r="A600" s="365"/>
      <c r="B600" s="280"/>
      <c r="C600" s="296" t="s">
        <v>827</v>
      </c>
      <c r="D600" s="297" t="s">
        <v>933</v>
      </c>
      <c r="E600" s="289" t="s">
        <v>828</v>
      </c>
      <c r="F600" s="280"/>
      <c r="G600" s="280"/>
      <c r="H600" s="280"/>
      <c r="I600" s="280"/>
      <c r="J600" s="280"/>
      <c r="K600" s="297" t="s">
        <v>57</v>
      </c>
      <c r="L600" s="289" t="s">
        <v>163</v>
      </c>
      <c r="M600" s="280"/>
      <c r="N600" s="298"/>
      <c r="O600" s="298"/>
      <c r="P600" s="298"/>
      <c r="Q600" s="298"/>
      <c r="R600" s="298"/>
      <c r="S600" s="299"/>
    </row>
    <row r="601" spans="1:19" ht="31" hidden="1">
      <c r="A601" s="365"/>
      <c r="B601" s="280"/>
      <c r="C601" s="296" t="s">
        <v>835</v>
      </c>
      <c r="D601" s="297" t="s">
        <v>933</v>
      </c>
      <c r="E601" s="289" t="s">
        <v>836</v>
      </c>
      <c r="F601" s="280"/>
      <c r="G601" s="280"/>
      <c r="H601" s="280"/>
      <c r="I601" s="280"/>
      <c r="J601" s="280"/>
      <c r="K601" s="297" t="s">
        <v>57</v>
      </c>
      <c r="L601" s="289" t="s">
        <v>181</v>
      </c>
      <c r="M601" s="280"/>
      <c r="N601" s="298"/>
      <c r="O601" s="298"/>
      <c r="P601" s="298"/>
      <c r="Q601" s="298"/>
      <c r="R601" s="298"/>
      <c r="S601" s="299"/>
    </row>
    <row r="602" spans="1:19" ht="31" hidden="1">
      <c r="A602" s="365"/>
      <c r="B602" s="280"/>
      <c r="C602" s="296" t="s">
        <v>892</v>
      </c>
      <c r="D602" s="297" t="s">
        <v>933</v>
      </c>
      <c r="E602" s="289" t="s">
        <v>893</v>
      </c>
      <c r="F602" s="280"/>
      <c r="G602" s="280"/>
      <c r="H602" s="280"/>
      <c r="I602" s="280"/>
      <c r="J602" s="280"/>
      <c r="K602" s="297" t="s">
        <v>57</v>
      </c>
      <c r="L602" s="289" t="s">
        <v>162</v>
      </c>
      <c r="M602" s="280"/>
      <c r="N602" s="298"/>
      <c r="O602" s="298"/>
      <c r="P602" s="298"/>
      <c r="Q602" s="298"/>
      <c r="R602" s="298"/>
      <c r="S602" s="299"/>
    </row>
    <row r="603" spans="1:19" ht="15.5" hidden="1">
      <c r="A603" s="365"/>
      <c r="B603" s="280"/>
      <c r="C603" s="296" t="s">
        <v>832</v>
      </c>
      <c r="D603" s="297" t="s">
        <v>933</v>
      </c>
      <c r="E603" s="289" t="s">
        <v>831</v>
      </c>
      <c r="F603" s="280"/>
      <c r="G603" s="280"/>
      <c r="H603" s="280"/>
      <c r="I603" s="280"/>
      <c r="J603" s="280"/>
      <c r="K603" s="297" t="s">
        <v>57</v>
      </c>
      <c r="L603" s="289" t="s">
        <v>164</v>
      </c>
      <c r="M603" s="280"/>
      <c r="N603" s="298"/>
      <c r="O603" s="298"/>
      <c r="P603" s="298"/>
      <c r="Q603" s="298"/>
      <c r="R603" s="298"/>
      <c r="S603" s="299"/>
    </row>
    <row r="604" spans="1:19" ht="15.5" hidden="1">
      <c r="A604" s="365"/>
      <c r="B604" s="280"/>
      <c r="C604" s="296" t="s">
        <v>829</v>
      </c>
      <c r="D604" s="297" t="s">
        <v>933</v>
      </c>
      <c r="E604" s="290" t="s">
        <v>830</v>
      </c>
      <c r="F604" s="280"/>
      <c r="G604" s="280"/>
      <c r="H604" s="280"/>
      <c r="I604" s="280"/>
      <c r="J604" s="280"/>
      <c r="K604" s="297" t="s">
        <v>57</v>
      </c>
      <c r="L604" s="291">
        <v>5</v>
      </c>
      <c r="M604" s="280"/>
      <c r="N604" s="298"/>
      <c r="O604" s="298"/>
      <c r="P604" s="298"/>
      <c r="Q604" s="298"/>
      <c r="R604" s="298"/>
      <c r="S604" s="299"/>
    </row>
    <row r="605" spans="1:19" ht="15.5" hidden="1">
      <c r="A605" s="365"/>
      <c r="B605" s="280"/>
      <c r="C605" s="296" t="s">
        <v>894</v>
      </c>
      <c r="D605" s="297" t="s">
        <v>933</v>
      </c>
      <c r="E605" s="290" t="s">
        <v>895</v>
      </c>
      <c r="F605" s="280"/>
      <c r="G605" s="280"/>
      <c r="H605" s="280"/>
      <c r="I605" s="280"/>
      <c r="J605" s="280"/>
      <c r="K605" s="297" t="s">
        <v>57</v>
      </c>
      <c r="L605" s="291">
        <v>2</v>
      </c>
      <c r="M605" s="280"/>
      <c r="N605" s="298"/>
      <c r="O605" s="298"/>
      <c r="P605" s="298"/>
      <c r="Q605" s="298"/>
      <c r="R605" s="298"/>
      <c r="S605" s="299"/>
    </row>
    <row r="606" spans="1:19" ht="31" hidden="1">
      <c r="A606" s="365"/>
      <c r="B606" s="280"/>
      <c r="C606" s="296" t="s">
        <v>820</v>
      </c>
      <c r="D606" s="297" t="s">
        <v>933</v>
      </c>
      <c r="E606" s="289" t="s">
        <v>274</v>
      </c>
      <c r="F606" s="280"/>
      <c r="G606" s="280"/>
      <c r="H606" s="280"/>
      <c r="I606" s="280"/>
      <c r="J606" s="280"/>
      <c r="K606" s="297" t="s">
        <v>57</v>
      </c>
      <c r="L606" s="290" t="s">
        <v>352</v>
      </c>
      <c r="M606" s="280"/>
      <c r="N606" s="298"/>
      <c r="O606" s="298"/>
      <c r="P606" s="298"/>
      <c r="Q606" s="298"/>
      <c r="R606" s="298"/>
      <c r="S606" s="299"/>
    </row>
    <row r="607" spans="1:19" ht="15.5" hidden="1">
      <c r="A607" s="365"/>
      <c r="B607" s="280"/>
      <c r="C607" s="296" t="s">
        <v>818</v>
      </c>
      <c r="D607" s="297" t="s">
        <v>933</v>
      </c>
      <c r="E607" s="289" t="s">
        <v>819</v>
      </c>
      <c r="F607" s="280"/>
      <c r="G607" s="280"/>
      <c r="H607" s="280"/>
      <c r="I607" s="280"/>
      <c r="J607" s="280"/>
      <c r="K607" s="297" t="s">
        <v>57</v>
      </c>
      <c r="L607" s="290" t="s">
        <v>167</v>
      </c>
      <c r="M607" s="280"/>
      <c r="N607" s="298"/>
      <c r="O607" s="298"/>
      <c r="P607" s="298"/>
      <c r="Q607" s="298"/>
      <c r="R607" s="298"/>
      <c r="S607" s="299"/>
    </row>
    <row r="608" spans="1:19" ht="15.5" hidden="1">
      <c r="A608" s="365"/>
      <c r="B608" s="280"/>
      <c r="C608" s="296" t="s">
        <v>888</v>
      </c>
      <c r="D608" s="297" t="s">
        <v>933</v>
      </c>
      <c r="E608" s="289" t="s">
        <v>824</v>
      </c>
      <c r="F608" s="280"/>
      <c r="G608" s="280"/>
      <c r="H608" s="280"/>
      <c r="I608" s="280"/>
      <c r="J608" s="280"/>
      <c r="K608" s="297" t="s">
        <v>57</v>
      </c>
      <c r="L608" s="290" t="s">
        <v>162</v>
      </c>
      <c r="M608" s="280"/>
      <c r="N608" s="298"/>
      <c r="O608" s="298"/>
      <c r="P608" s="298"/>
      <c r="Q608" s="298"/>
      <c r="R608" s="298"/>
      <c r="S608" s="299"/>
    </row>
    <row r="609" spans="1:19" ht="15.5" hidden="1">
      <c r="A609" s="365"/>
      <c r="B609" s="280"/>
      <c r="C609" s="296" t="s">
        <v>887</v>
      </c>
      <c r="D609" s="297" t="s">
        <v>933</v>
      </c>
      <c r="E609" s="289" t="s">
        <v>889</v>
      </c>
      <c r="F609" s="280"/>
      <c r="G609" s="280"/>
      <c r="H609" s="280"/>
      <c r="I609" s="280"/>
      <c r="J609" s="280"/>
      <c r="K609" s="297" t="s">
        <v>57</v>
      </c>
      <c r="L609" s="289" t="s">
        <v>41</v>
      </c>
      <c r="M609" s="280"/>
      <c r="N609" s="298"/>
      <c r="O609" s="298"/>
      <c r="P609" s="298"/>
      <c r="Q609" s="298"/>
      <c r="R609" s="298"/>
      <c r="S609" s="299"/>
    </row>
    <row r="610" spans="1:19" ht="31" hidden="1">
      <c r="A610" s="365"/>
      <c r="B610" s="280"/>
      <c r="C610" s="296" t="s">
        <v>885</v>
      </c>
      <c r="D610" s="297" t="s">
        <v>932</v>
      </c>
      <c r="E610" s="289" t="s">
        <v>886</v>
      </c>
      <c r="F610" s="280"/>
      <c r="G610" s="280"/>
      <c r="H610" s="280"/>
      <c r="I610" s="280"/>
      <c r="J610" s="280"/>
      <c r="K610" s="297" t="s">
        <v>57</v>
      </c>
      <c r="L610" s="289" t="s">
        <v>162</v>
      </c>
      <c r="M610" s="280"/>
      <c r="N610" s="298"/>
      <c r="O610" s="298"/>
      <c r="P610" s="298"/>
      <c r="Q610" s="298"/>
      <c r="R610" s="298"/>
      <c r="S610" s="299"/>
    </row>
    <row r="611" spans="1:19" ht="31" hidden="1">
      <c r="A611" s="365"/>
      <c r="B611" s="280"/>
      <c r="C611" s="296" t="s">
        <v>896</v>
      </c>
      <c r="D611" s="297" t="s">
        <v>932</v>
      </c>
      <c r="E611" s="289" t="s">
        <v>897</v>
      </c>
      <c r="F611" s="280"/>
      <c r="G611" s="280"/>
      <c r="H611" s="280"/>
      <c r="I611" s="280"/>
      <c r="J611" s="280"/>
      <c r="K611" s="297" t="s">
        <v>57</v>
      </c>
      <c r="L611" s="289">
        <v>1</v>
      </c>
      <c r="M611" s="280"/>
      <c r="N611" s="298"/>
      <c r="O611" s="298"/>
      <c r="P611" s="298"/>
      <c r="Q611" s="298"/>
      <c r="R611" s="298"/>
      <c r="S611" s="299"/>
    </row>
    <row r="612" spans="1:19" ht="31" hidden="1">
      <c r="A612" s="365"/>
      <c r="B612" s="280"/>
      <c r="C612" s="296" t="s">
        <v>898</v>
      </c>
      <c r="D612" s="297" t="s">
        <v>932</v>
      </c>
      <c r="E612" s="289" t="s">
        <v>838</v>
      </c>
      <c r="F612" s="280"/>
      <c r="G612" s="280"/>
      <c r="H612" s="280"/>
      <c r="I612" s="280"/>
      <c r="J612" s="280"/>
      <c r="K612" s="297" t="s">
        <v>57</v>
      </c>
      <c r="L612" s="289">
        <v>1</v>
      </c>
      <c r="M612" s="280"/>
      <c r="N612" s="298"/>
      <c r="O612" s="298"/>
      <c r="P612" s="298"/>
      <c r="Q612" s="298"/>
      <c r="R612" s="298"/>
      <c r="S612" s="299"/>
    </row>
    <row r="613" spans="1:19" ht="46.5" hidden="1">
      <c r="A613" s="365"/>
      <c r="B613" s="280"/>
      <c r="C613" s="296" t="s">
        <v>883</v>
      </c>
      <c r="D613" s="297" t="s">
        <v>932</v>
      </c>
      <c r="E613" s="289" t="s">
        <v>884</v>
      </c>
      <c r="F613" s="280"/>
      <c r="G613" s="280"/>
      <c r="H613" s="280"/>
      <c r="I613" s="280"/>
      <c r="J613" s="280"/>
      <c r="K613" s="297" t="s">
        <v>57</v>
      </c>
      <c r="L613" s="289" t="s">
        <v>41</v>
      </c>
      <c r="M613" s="280"/>
      <c r="N613" s="298"/>
      <c r="O613" s="298"/>
      <c r="P613" s="298"/>
      <c r="Q613" s="298"/>
      <c r="R613" s="298"/>
      <c r="S613" s="299"/>
    </row>
    <row r="614" spans="1:19" ht="15.5" hidden="1">
      <c r="A614" s="365"/>
      <c r="B614" s="280"/>
      <c r="C614" s="296" t="s">
        <v>853</v>
      </c>
      <c r="D614" s="297" t="s">
        <v>932</v>
      </c>
      <c r="E614" s="289" t="s">
        <v>854</v>
      </c>
      <c r="F614" s="280"/>
      <c r="G614" s="280"/>
      <c r="H614" s="280"/>
      <c r="I614" s="280"/>
      <c r="J614" s="280"/>
      <c r="K614" s="297" t="s">
        <v>57</v>
      </c>
      <c r="L614" s="289" t="s">
        <v>162</v>
      </c>
      <c r="M614" s="280"/>
      <c r="N614" s="298"/>
      <c r="O614" s="298"/>
      <c r="P614" s="298"/>
      <c r="Q614" s="298"/>
      <c r="R614" s="298"/>
      <c r="S614" s="299"/>
    </row>
    <row r="615" spans="1:19" ht="31" hidden="1">
      <c r="A615" s="365"/>
      <c r="B615" s="280"/>
      <c r="C615" s="296" t="s">
        <v>881</v>
      </c>
      <c r="D615" s="297" t="s">
        <v>932</v>
      </c>
      <c r="E615" s="289" t="s">
        <v>882</v>
      </c>
      <c r="F615" s="280"/>
      <c r="G615" s="280"/>
      <c r="H615" s="280"/>
      <c r="I615" s="280"/>
      <c r="J615" s="280"/>
      <c r="K615" s="297" t="s">
        <v>57</v>
      </c>
      <c r="L615" s="289" t="s">
        <v>162</v>
      </c>
      <c r="M615" s="280"/>
      <c r="N615" s="298"/>
      <c r="O615" s="298"/>
      <c r="P615" s="298"/>
      <c r="Q615" s="298"/>
      <c r="R615" s="298"/>
      <c r="S615" s="299"/>
    </row>
    <row r="616" spans="1:19" ht="15.5" hidden="1">
      <c r="A616" s="365"/>
      <c r="B616" s="280"/>
      <c r="C616" s="296" t="s">
        <v>928</v>
      </c>
      <c r="D616" s="297" t="s">
        <v>932</v>
      </c>
      <c r="E616" s="289" t="s">
        <v>929</v>
      </c>
      <c r="F616" s="280"/>
      <c r="G616" s="280"/>
      <c r="H616" s="280"/>
      <c r="I616" s="280"/>
      <c r="J616" s="280"/>
      <c r="K616" s="297" t="s">
        <v>57</v>
      </c>
      <c r="L616" s="289" t="s">
        <v>41</v>
      </c>
      <c r="M616" s="280"/>
      <c r="N616" s="298"/>
      <c r="O616" s="298"/>
      <c r="P616" s="298"/>
      <c r="Q616" s="298"/>
      <c r="R616" s="298"/>
      <c r="S616" s="299"/>
    </row>
    <row r="617" spans="1:19" ht="15.5" hidden="1">
      <c r="A617" s="365"/>
      <c r="B617" s="280"/>
      <c r="C617" s="296" t="s">
        <v>914</v>
      </c>
      <c r="D617" s="297" t="s">
        <v>932</v>
      </c>
      <c r="E617" s="289" t="s">
        <v>915</v>
      </c>
      <c r="F617" s="280"/>
      <c r="G617" s="280"/>
      <c r="H617" s="280"/>
      <c r="I617" s="280"/>
      <c r="J617" s="280"/>
      <c r="K617" s="297" t="s">
        <v>57</v>
      </c>
      <c r="L617" s="289" t="s">
        <v>343</v>
      </c>
      <c r="M617" s="280"/>
      <c r="N617" s="298"/>
      <c r="O617" s="298"/>
      <c r="P617" s="298"/>
      <c r="Q617" s="298"/>
      <c r="R617" s="298"/>
      <c r="S617" s="299"/>
    </row>
    <row r="618" spans="1:19" ht="46.5" hidden="1">
      <c r="A618" s="365"/>
      <c r="B618" s="280"/>
      <c r="C618" s="296" t="s">
        <v>883</v>
      </c>
      <c r="D618" s="297" t="s">
        <v>932</v>
      </c>
      <c r="E618" s="289" t="s">
        <v>884</v>
      </c>
      <c r="F618" s="280"/>
      <c r="G618" s="280"/>
      <c r="H618" s="280"/>
      <c r="I618" s="280"/>
      <c r="J618" s="280"/>
      <c r="K618" s="297" t="s">
        <v>57</v>
      </c>
      <c r="L618" s="289" t="s">
        <v>41</v>
      </c>
      <c r="M618" s="280"/>
      <c r="N618" s="298"/>
      <c r="O618" s="298"/>
      <c r="P618" s="298"/>
      <c r="Q618" s="298"/>
      <c r="R618" s="298"/>
      <c r="S618" s="299"/>
    </row>
    <row r="619" spans="1:19" ht="15.5" hidden="1">
      <c r="A619" s="365"/>
      <c r="B619" s="280"/>
      <c r="C619" s="296" t="s">
        <v>853</v>
      </c>
      <c r="D619" s="297" t="s">
        <v>932</v>
      </c>
      <c r="E619" s="289" t="s">
        <v>854</v>
      </c>
      <c r="F619" s="280"/>
      <c r="G619" s="280"/>
      <c r="H619" s="280"/>
      <c r="I619" s="280"/>
      <c r="J619" s="280"/>
      <c r="K619" s="297" t="s">
        <v>57</v>
      </c>
      <c r="L619" s="289" t="s">
        <v>162</v>
      </c>
      <c r="M619" s="280"/>
      <c r="N619" s="298"/>
      <c r="O619" s="298"/>
      <c r="P619" s="298"/>
      <c r="Q619" s="298"/>
      <c r="R619" s="298"/>
      <c r="S619" s="299"/>
    </row>
    <row r="620" spans="1:19" ht="31" hidden="1">
      <c r="A620" s="365"/>
      <c r="B620" s="280"/>
      <c r="C620" s="296" t="s">
        <v>881</v>
      </c>
      <c r="D620" s="297" t="s">
        <v>932</v>
      </c>
      <c r="E620" s="289" t="s">
        <v>882</v>
      </c>
      <c r="F620" s="280"/>
      <c r="G620" s="280"/>
      <c r="H620" s="280"/>
      <c r="I620" s="280"/>
      <c r="J620" s="280"/>
      <c r="K620" s="297" t="s">
        <v>57</v>
      </c>
      <c r="L620" s="289" t="s">
        <v>41</v>
      </c>
      <c r="M620" s="280"/>
      <c r="N620" s="298"/>
      <c r="O620" s="298"/>
      <c r="P620" s="298"/>
      <c r="Q620" s="298"/>
      <c r="R620" s="298"/>
      <c r="S620" s="299"/>
    </row>
    <row r="621" spans="1:19" ht="15.5" hidden="1">
      <c r="A621" s="365"/>
      <c r="B621" s="280"/>
      <c r="C621" s="296" t="s">
        <v>928</v>
      </c>
      <c r="D621" s="297" t="s">
        <v>932</v>
      </c>
      <c r="E621" s="289" t="s">
        <v>929</v>
      </c>
      <c r="F621" s="280"/>
      <c r="G621" s="280"/>
      <c r="H621" s="280"/>
      <c r="I621" s="280"/>
      <c r="J621" s="280"/>
      <c r="K621" s="297" t="s">
        <v>57</v>
      </c>
      <c r="L621" s="289" t="s">
        <v>41</v>
      </c>
      <c r="M621" s="280"/>
      <c r="N621" s="298"/>
      <c r="O621" s="298"/>
      <c r="P621" s="298"/>
      <c r="Q621" s="298"/>
      <c r="R621" s="298"/>
      <c r="S621" s="299"/>
    </row>
    <row r="622" spans="1:19" ht="15.5" hidden="1">
      <c r="A622" s="365"/>
      <c r="B622" s="280"/>
      <c r="C622" s="296" t="s">
        <v>914</v>
      </c>
      <c r="D622" s="297" t="s">
        <v>932</v>
      </c>
      <c r="E622" s="289" t="s">
        <v>915</v>
      </c>
      <c r="F622" s="280"/>
      <c r="G622" s="280"/>
      <c r="H622" s="280"/>
      <c r="I622" s="280"/>
      <c r="J622" s="280"/>
      <c r="K622" s="297" t="s">
        <v>57</v>
      </c>
      <c r="L622" s="289" t="s">
        <v>166</v>
      </c>
      <c r="M622" s="280"/>
      <c r="N622" s="298"/>
      <c r="O622" s="298"/>
      <c r="P622" s="298"/>
      <c r="Q622" s="298"/>
      <c r="R622" s="298"/>
      <c r="S622" s="299"/>
    </row>
    <row r="623" spans="1:19" ht="31" hidden="1">
      <c r="A623" s="365"/>
      <c r="B623" s="280"/>
      <c r="C623" s="296" t="s">
        <v>916</v>
      </c>
      <c r="D623" s="297" t="s">
        <v>932</v>
      </c>
      <c r="E623" s="289" t="s">
        <v>880</v>
      </c>
      <c r="F623" s="280"/>
      <c r="G623" s="280"/>
      <c r="H623" s="280"/>
      <c r="I623" s="280"/>
      <c r="J623" s="280"/>
      <c r="K623" s="297" t="s">
        <v>57</v>
      </c>
      <c r="L623" s="289" t="s">
        <v>162</v>
      </c>
      <c r="M623" s="280"/>
      <c r="N623" s="298"/>
      <c r="O623" s="298"/>
      <c r="P623" s="298"/>
      <c r="Q623" s="298"/>
      <c r="R623" s="298"/>
      <c r="S623" s="299"/>
    </row>
    <row r="624" spans="1:19" ht="31" hidden="1">
      <c r="A624" s="365"/>
      <c r="B624" s="280"/>
      <c r="C624" s="296" t="s">
        <v>917</v>
      </c>
      <c r="D624" s="297" t="s">
        <v>932</v>
      </c>
      <c r="E624" s="289" t="s">
        <v>880</v>
      </c>
      <c r="F624" s="280"/>
      <c r="G624" s="280"/>
      <c r="H624" s="280"/>
      <c r="I624" s="280"/>
      <c r="J624" s="280"/>
      <c r="K624" s="297" t="s">
        <v>57</v>
      </c>
      <c r="L624" s="289" t="s">
        <v>41</v>
      </c>
      <c r="M624" s="280"/>
      <c r="N624" s="298"/>
      <c r="O624" s="298"/>
      <c r="P624" s="298"/>
      <c r="Q624" s="298"/>
      <c r="R624" s="298"/>
      <c r="S624" s="299"/>
    </row>
    <row r="625" spans="1:19" ht="15.5" hidden="1">
      <c r="A625" s="365"/>
      <c r="B625" s="280"/>
      <c r="C625" s="296" t="s">
        <v>855</v>
      </c>
      <c r="D625" s="297" t="s">
        <v>932</v>
      </c>
      <c r="E625" s="289" t="s">
        <v>856</v>
      </c>
      <c r="F625" s="280"/>
      <c r="G625" s="280"/>
      <c r="H625" s="280"/>
      <c r="I625" s="280"/>
      <c r="J625" s="280"/>
      <c r="K625" s="297" t="s">
        <v>57</v>
      </c>
      <c r="L625" s="289" t="s">
        <v>41</v>
      </c>
      <c r="M625" s="280"/>
      <c r="N625" s="298"/>
      <c r="O625" s="298"/>
      <c r="P625" s="298"/>
      <c r="Q625" s="298"/>
      <c r="R625" s="298"/>
      <c r="S625" s="299"/>
    </row>
    <row r="626" spans="1:19" ht="15.5" hidden="1">
      <c r="A626" s="365"/>
      <c r="B626" s="280"/>
      <c r="C626" s="296" t="s">
        <v>877</v>
      </c>
      <c r="D626" s="297" t="s">
        <v>932</v>
      </c>
      <c r="E626" s="289" t="s">
        <v>879</v>
      </c>
      <c r="F626" s="280"/>
      <c r="G626" s="280"/>
      <c r="H626" s="280"/>
      <c r="I626" s="280"/>
      <c r="J626" s="280"/>
      <c r="K626" s="297" t="s">
        <v>57</v>
      </c>
      <c r="L626" s="289" t="s">
        <v>164</v>
      </c>
      <c r="M626" s="280"/>
      <c r="N626" s="298"/>
      <c r="O626" s="298"/>
      <c r="P626" s="298"/>
      <c r="Q626" s="298"/>
      <c r="R626" s="298"/>
      <c r="S626" s="299"/>
    </row>
    <row r="627" spans="1:19" ht="15.5" hidden="1">
      <c r="A627" s="365"/>
      <c r="B627" s="280"/>
      <c r="C627" s="296" t="s">
        <v>918</v>
      </c>
      <c r="D627" s="297" t="s">
        <v>932</v>
      </c>
      <c r="E627" s="289" t="s">
        <v>876</v>
      </c>
      <c r="F627" s="280"/>
      <c r="G627" s="280"/>
      <c r="H627" s="280"/>
      <c r="I627" s="280"/>
      <c r="J627" s="280"/>
      <c r="K627" s="297" t="s">
        <v>57</v>
      </c>
      <c r="L627" s="289" t="s">
        <v>163</v>
      </c>
      <c r="M627" s="280"/>
      <c r="N627" s="298"/>
      <c r="O627" s="298"/>
      <c r="P627" s="298"/>
      <c r="Q627" s="298"/>
      <c r="R627" s="298"/>
      <c r="S627" s="299"/>
    </row>
    <row r="628" spans="1:19" ht="25" hidden="1">
      <c r="A628" s="365"/>
      <c r="B628" s="280"/>
      <c r="C628" s="296" t="s">
        <v>861</v>
      </c>
      <c r="D628" s="297" t="s">
        <v>932</v>
      </c>
      <c r="E628" s="289" t="s">
        <v>862</v>
      </c>
      <c r="F628" s="280"/>
      <c r="G628" s="280"/>
      <c r="H628" s="280"/>
      <c r="I628" s="280"/>
      <c r="J628" s="280"/>
      <c r="K628" s="297" t="s">
        <v>57</v>
      </c>
      <c r="L628" s="289" t="s">
        <v>41</v>
      </c>
      <c r="M628" s="280"/>
      <c r="N628" s="298"/>
      <c r="O628" s="298"/>
      <c r="P628" s="298"/>
      <c r="Q628" s="298"/>
      <c r="R628" s="298"/>
      <c r="S628" s="299"/>
    </row>
    <row r="629" spans="1:19" ht="15.5" hidden="1">
      <c r="A629" s="365"/>
      <c r="B629" s="280"/>
      <c r="C629" s="296" t="s">
        <v>863</v>
      </c>
      <c r="D629" s="297" t="s">
        <v>932</v>
      </c>
      <c r="E629" s="289" t="s">
        <v>864</v>
      </c>
      <c r="F629" s="280"/>
      <c r="G629" s="280"/>
      <c r="H629" s="280"/>
      <c r="I629" s="280"/>
      <c r="J629" s="280"/>
      <c r="K629" s="297" t="s">
        <v>57</v>
      </c>
      <c r="L629" s="289" t="s">
        <v>167</v>
      </c>
      <c r="M629" s="280"/>
      <c r="N629" s="298"/>
      <c r="O629" s="298"/>
      <c r="P629" s="298"/>
      <c r="Q629" s="298"/>
      <c r="R629" s="298"/>
      <c r="S629" s="299"/>
    </row>
    <row r="630" spans="1:19" ht="15.5" hidden="1">
      <c r="A630" s="365"/>
      <c r="B630" s="280"/>
      <c r="C630" s="296" t="s">
        <v>858</v>
      </c>
      <c r="D630" s="297" t="s">
        <v>932</v>
      </c>
      <c r="E630" s="289" t="s">
        <v>859</v>
      </c>
      <c r="F630" s="280"/>
      <c r="G630" s="280"/>
      <c r="H630" s="280"/>
      <c r="I630" s="280"/>
      <c r="J630" s="280"/>
      <c r="K630" s="297" t="s">
        <v>57</v>
      </c>
      <c r="L630" s="289" t="s">
        <v>162</v>
      </c>
      <c r="M630" s="280"/>
      <c r="N630" s="298"/>
      <c r="O630" s="298"/>
      <c r="P630" s="298"/>
      <c r="Q630" s="298"/>
      <c r="R630" s="298"/>
      <c r="S630" s="299"/>
    </row>
    <row r="631" spans="1:19" ht="15.5" hidden="1">
      <c r="A631" s="365"/>
      <c r="B631" s="280"/>
      <c r="C631" s="296" t="s">
        <v>877</v>
      </c>
      <c r="D631" s="297" t="s">
        <v>932</v>
      </c>
      <c r="E631" s="289" t="s">
        <v>879</v>
      </c>
      <c r="F631" s="280"/>
      <c r="G631" s="280"/>
      <c r="H631" s="280"/>
      <c r="I631" s="280"/>
      <c r="J631" s="280"/>
      <c r="K631" s="297" t="s">
        <v>57</v>
      </c>
      <c r="L631" s="289" t="s">
        <v>162</v>
      </c>
      <c r="M631" s="280"/>
      <c r="N631" s="298"/>
      <c r="O631" s="298"/>
      <c r="P631" s="298"/>
      <c r="Q631" s="298"/>
      <c r="R631" s="298"/>
      <c r="S631" s="299"/>
    </row>
    <row r="632" spans="1:19" ht="31" hidden="1">
      <c r="A632" s="365"/>
      <c r="B632" s="280"/>
      <c r="C632" s="296" t="s">
        <v>868</v>
      </c>
      <c r="D632" s="297" t="s">
        <v>932</v>
      </c>
      <c r="E632" s="289" t="s">
        <v>867</v>
      </c>
      <c r="F632" s="280"/>
      <c r="G632" s="280"/>
      <c r="H632" s="280"/>
      <c r="I632" s="280"/>
      <c r="J632" s="280"/>
      <c r="K632" s="297" t="s">
        <v>57</v>
      </c>
      <c r="L632" s="289" t="s">
        <v>41</v>
      </c>
      <c r="M632" s="280"/>
      <c r="N632" s="298"/>
      <c r="O632" s="298"/>
      <c r="P632" s="298"/>
      <c r="Q632" s="298"/>
      <c r="R632" s="298"/>
      <c r="S632" s="299"/>
    </row>
    <row r="633" spans="1:19" ht="31" hidden="1">
      <c r="A633" s="365"/>
      <c r="B633" s="280"/>
      <c r="C633" s="296" t="s">
        <v>865</v>
      </c>
      <c r="D633" s="297" t="s">
        <v>933</v>
      </c>
      <c r="E633" s="289" t="s">
        <v>866</v>
      </c>
      <c r="F633" s="280"/>
      <c r="G633" s="280"/>
      <c r="H633" s="280"/>
      <c r="I633" s="280"/>
      <c r="J633" s="280"/>
      <c r="K633" s="297" t="s">
        <v>57</v>
      </c>
      <c r="L633" s="289" t="s">
        <v>41</v>
      </c>
      <c r="M633" s="280"/>
      <c r="N633" s="298"/>
      <c r="O633" s="298"/>
      <c r="P633" s="298"/>
      <c r="Q633" s="298"/>
      <c r="R633" s="298"/>
      <c r="S633" s="299"/>
    </row>
    <row r="634" spans="1:19" ht="31" hidden="1">
      <c r="A634" s="365"/>
      <c r="B634" s="280"/>
      <c r="C634" s="296" t="s">
        <v>841</v>
      </c>
      <c r="D634" s="297" t="s">
        <v>933</v>
      </c>
      <c r="E634" s="290" t="s">
        <v>842</v>
      </c>
      <c r="F634" s="280"/>
      <c r="G634" s="280"/>
      <c r="H634" s="280"/>
      <c r="I634" s="280"/>
      <c r="J634" s="280"/>
      <c r="K634" s="297" t="s">
        <v>57</v>
      </c>
      <c r="L634" s="290" t="s">
        <v>163</v>
      </c>
      <c r="M634" s="280"/>
      <c r="N634" s="298"/>
      <c r="O634" s="298"/>
      <c r="P634" s="298"/>
      <c r="Q634" s="298"/>
      <c r="R634" s="298"/>
      <c r="S634" s="299"/>
    </row>
    <row r="635" spans="1:19" ht="31" hidden="1">
      <c r="A635" s="365"/>
      <c r="B635" s="280"/>
      <c r="C635" s="296" t="s">
        <v>843</v>
      </c>
      <c r="D635" s="297" t="s">
        <v>933</v>
      </c>
      <c r="E635" s="289" t="s">
        <v>844</v>
      </c>
      <c r="F635" s="280"/>
      <c r="G635" s="280"/>
      <c r="H635" s="280"/>
      <c r="I635" s="280"/>
      <c r="J635" s="280"/>
      <c r="K635" s="297" t="s">
        <v>57</v>
      </c>
      <c r="L635" s="289" t="s">
        <v>344</v>
      </c>
      <c r="M635" s="280"/>
      <c r="N635" s="298"/>
      <c r="O635" s="298"/>
      <c r="P635" s="298"/>
      <c r="Q635" s="298"/>
      <c r="R635" s="298"/>
      <c r="S635" s="299"/>
    </row>
    <row r="636" spans="1:19" ht="15.5" hidden="1">
      <c r="A636" s="365"/>
      <c r="B636" s="280"/>
      <c r="C636" s="296" t="s">
        <v>846</v>
      </c>
      <c r="D636" s="297" t="s">
        <v>933</v>
      </c>
      <c r="E636" s="289" t="s">
        <v>845</v>
      </c>
      <c r="F636" s="280"/>
      <c r="G636" s="280"/>
      <c r="H636" s="280"/>
      <c r="I636" s="280"/>
      <c r="J636" s="280"/>
      <c r="K636" s="297" t="s">
        <v>57</v>
      </c>
      <c r="L636" s="289" t="s">
        <v>163</v>
      </c>
      <c r="M636" s="280"/>
      <c r="N636" s="298"/>
      <c r="O636" s="298"/>
      <c r="P636" s="298"/>
      <c r="Q636" s="298"/>
      <c r="R636" s="298"/>
      <c r="S636" s="299"/>
    </row>
    <row r="637" spans="1:19" ht="15.5" hidden="1">
      <c r="A637" s="365"/>
      <c r="B637" s="280"/>
      <c r="C637" s="296" t="s">
        <v>874</v>
      </c>
      <c r="D637" s="297" t="s">
        <v>933</v>
      </c>
      <c r="E637" s="289" t="s">
        <v>875</v>
      </c>
      <c r="F637" s="280"/>
      <c r="G637" s="280"/>
      <c r="H637" s="280"/>
      <c r="I637" s="280"/>
      <c r="J637" s="280"/>
      <c r="K637" s="297" t="s">
        <v>57</v>
      </c>
      <c r="L637" s="289" t="s">
        <v>41</v>
      </c>
      <c r="M637" s="280"/>
      <c r="N637" s="298"/>
      <c r="O637" s="298"/>
      <c r="P637" s="298"/>
      <c r="Q637" s="298"/>
      <c r="R637" s="298"/>
      <c r="S637" s="299"/>
    </row>
    <row r="638" spans="1:19" ht="31" hidden="1">
      <c r="A638" s="365"/>
      <c r="B638" s="280"/>
      <c r="C638" s="296" t="s">
        <v>839</v>
      </c>
      <c r="D638" s="297" t="s">
        <v>933</v>
      </c>
      <c r="E638" s="289" t="s">
        <v>840</v>
      </c>
      <c r="F638" s="280"/>
      <c r="G638" s="280"/>
      <c r="H638" s="280"/>
      <c r="I638" s="280"/>
      <c r="J638" s="280"/>
      <c r="K638" s="297" t="s">
        <v>57</v>
      </c>
      <c r="L638" s="289" t="s">
        <v>164</v>
      </c>
      <c r="M638" s="280"/>
      <c r="N638" s="298"/>
      <c r="O638" s="298"/>
      <c r="P638" s="298"/>
      <c r="Q638" s="298"/>
      <c r="R638" s="298"/>
      <c r="S638" s="299"/>
    </row>
    <row r="639" spans="1:19" ht="15.5" hidden="1">
      <c r="A639" s="365"/>
      <c r="B639" s="280"/>
      <c r="C639" s="296" t="s">
        <v>847</v>
      </c>
      <c r="D639" s="297" t="s">
        <v>933</v>
      </c>
      <c r="E639" s="289" t="s">
        <v>848</v>
      </c>
      <c r="F639" s="280"/>
      <c r="G639" s="280"/>
      <c r="H639" s="280"/>
      <c r="I639" s="280"/>
      <c r="J639" s="280"/>
      <c r="K639" s="297" t="s">
        <v>57</v>
      </c>
      <c r="L639" s="289" t="s">
        <v>162</v>
      </c>
      <c r="M639" s="280"/>
      <c r="N639" s="298"/>
      <c r="O639" s="298"/>
      <c r="P639" s="298"/>
      <c r="Q639" s="298"/>
      <c r="R639" s="298"/>
      <c r="S639" s="299"/>
    </row>
    <row r="640" spans="1:19" ht="25" hidden="1">
      <c r="A640" s="365"/>
      <c r="B640" s="280"/>
      <c r="C640" s="296" t="s">
        <v>870</v>
      </c>
      <c r="D640" s="297" t="s">
        <v>933</v>
      </c>
      <c r="E640" s="289" t="s">
        <v>871</v>
      </c>
      <c r="F640" s="280"/>
      <c r="G640" s="280"/>
      <c r="H640" s="280"/>
      <c r="I640" s="280"/>
      <c r="J640" s="280"/>
      <c r="K640" s="297" t="s">
        <v>57</v>
      </c>
      <c r="L640" s="289" t="s">
        <v>359</v>
      </c>
      <c r="M640" s="280"/>
      <c r="N640" s="298"/>
      <c r="O640" s="298"/>
      <c r="P640" s="298"/>
      <c r="Q640" s="298"/>
      <c r="R640" s="298"/>
      <c r="S640" s="299"/>
    </row>
    <row r="641" spans="1:19" ht="31" hidden="1">
      <c r="A641" s="365"/>
      <c r="B641" s="280"/>
      <c r="C641" s="296" t="s">
        <v>878</v>
      </c>
      <c r="D641" s="297" t="s">
        <v>933</v>
      </c>
      <c r="E641" s="289" t="s">
        <v>869</v>
      </c>
      <c r="F641" s="280"/>
      <c r="G641" s="280"/>
      <c r="H641" s="280"/>
      <c r="I641" s="280"/>
      <c r="J641" s="280"/>
      <c r="K641" s="297" t="s">
        <v>57</v>
      </c>
      <c r="L641" s="289" t="s">
        <v>166</v>
      </c>
      <c r="M641" s="280"/>
      <c r="N641" s="298"/>
      <c r="O641" s="298"/>
      <c r="P641" s="298"/>
      <c r="Q641" s="298"/>
      <c r="R641" s="298"/>
      <c r="S641" s="299"/>
    </row>
    <row r="642" spans="1:19" ht="15.5" hidden="1">
      <c r="A642" s="365"/>
      <c r="B642" s="280"/>
      <c r="C642" s="296" t="s">
        <v>851</v>
      </c>
      <c r="D642" s="297" t="s">
        <v>933</v>
      </c>
      <c r="E642" s="289" t="s">
        <v>849</v>
      </c>
      <c r="F642" s="280"/>
      <c r="G642" s="280"/>
      <c r="H642" s="280"/>
      <c r="I642" s="280"/>
      <c r="J642" s="280"/>
      <c r="K642" s="297" t="s">
        <v>57</v>
      </c>
      <c r="L642" s="289" t="s">
        <v>348</v>
      </c>
      <c r="M642" s="280"/>
      <c r="N642" s="298"/>
      <c r="O642" s="298"/>
      <c r="P642" s="298"/>
      <c r="Q642" s="298"/>
      <c r="R642" s="298"/>
      <c r="S642" s="299"/>
    </row>
    <row r="643" spans="1:19" ht="25" hidden="1">
      <c r="A643" s="365"/>
      <c r="B643" s="280"/>
      <c r="C643" s="296" t="s">
        <v>852</v>
      </c>
      <c r="D643" s="297" t="s">
        <v>933</v>
      </c>
      <c r="E643" s="289" t="s">
        <v>850</v>
      </c>
      <c r="F643" s="280"/>
      <c r="G643" s="280"/>
      <c r="H643" s="280"/>
      <c r="I643" s="280"/>
      <c r="J643" s="280"/>
      <c r="K643" s="297" t="s">
        <v>84</v>
      </c>
      <c r="L643" s="289" t="s">
        <v>41</v>
      </c>
      <c r="M643" s="280"/>
      <c r="N643" s="298"/>
      <c r="O643" s="298"/>
      <c r="P643" s="298"/>
      <c r="Q643" s="298"/>
      <c r="R643" s="298"/>
      <c r="S643" s="299"/>
    </row>
    <row r="644" spans="1:19" ht="25" hidden="1">
      <c r="A644" s="365"/>
      <c r="B644" s="280"/>
      <c r="C644" s="296" t="s">
        <v>900</v>
      </c>
      <c r="D644" s="297" t="s">
        <v>933</v>
      </c>
      <c r="E644" s="289" t="s">
        <v>901</v>
      </c>
      <c r="F644" s="280"/>
      <c r="G644" s="280"/>
      <c r="H644" s="280"/>
      <c r="I644" s="280"/>
      <c r="J644" s="280"/>
      <c r="K644" s="297" t="s">
        <v>84</v>
      </c>
      <c r="L644" s="289">
        <v>5</v>
      </c>
      <c r="M644" s="280"/>
      <c r="N644" s="298"/>
      <c r="O644" s="298"/>
      <c r="P644" s="298"/>
      <c r="Q644" s="298"/>
      <c r="R644" s="298"/>
      <c r="S644" s="299"/>
    </row>
    <row r="645" spans="1:19" ht="15.5" hidden="1">
      <c r="A645" s="365"/>
      <c r="B645" s="280"/>
      <c r="C645" s="296" t="s">
        <v>900</v>
      </c>
      <c r="D645" s="297" t="s">
        <v>933</v>
      </c>
      <c r="E645" s="289" t="s">
        <v>902</v>
      </c>
      <c r="F645" s="280"/>
      <c r="G645" s="280"/>
      <c r="H645" s="280"/>
      <c r="I645" s="280"/>
      <c r="J645" s="280"/>
      <c r="K645" s="297" t="s">
        <v>84</v>
      </c>
      <c r="L645" s="289">
        <v>5</v>
      </c>
      <c r="M645" s="280"/>
      <c r="N645" s="298"/>
      <c r="O645" s="298"/>
      <c r="P645" s="298"/>
      <c r="Q645" s="298"/>
      <c r="R645" s="298"/>
      <c r="S645" s="299"/>
    </row>
    <row r="646" spans="1:19" ht="25" hidden="1">
      <c r="A646" s="365"/>
      <c r="B646" s="280"/>
      <c r="C646" s="296" t="s">
        <v>900</v>
      </c>
      <c r="D646" s="297" t="s">
        <v>933</v>
      </c>
      <c r="E646" s="289" t="s">
        <v>284</v>
      </c>
      <c r="F646" s="280"/>
      <c r="G646" s="280"/>
      <c r="H646" s="280"/>
      <c r="I646" s="280"/>
      <c r="J646" s="280"/>
      <c r="K646" s="297" t="s">
        <v>84</v>
      </c>
      <c r="L646" s="289">
        <v>10</v>
      </c>
      <c r="M646" s="280"/>
      <c r="N646" s="298"/>
      <c r="O646" s="298"/>
      <c r="P646" s="298"/>
      <c r="Q646" s="298"/>
      <c r="R646" s="298"/>
      <c r="S646" s="299"/>
    </row>
    <row r="647" spans="1:19" ht="15.5" hidden="1">
      <c r="A647" s="365"/>
      <c r="B647" s="280"/>
      <c r="C647" s="296" t="s">
        <v>900</v>
      </c>
      <c r="D647" s="297" t="s">
        <v>933</v>
      </c>
      <c r="E647" s="289" t="s">
        <v>285</v>
      </c>
      <c r="F647" s="280"/>
      <c r="G647" s="280"/>
      <c r="H647" s="280"/>
      <c r="I647" s="280"/>
      <c r="J647" s="280"/>
      <c r="K647" s="297" t="s">
        <v>84</v>
      </c>
      <c r="L647" s="289">
        <v>10</v>
      </c>
      <c r="M647" s="280"/>
      <c r="N647" s="298"/>
      <c r="O647" s="298"/>
      <c r="P647" s="298"/>
      <c r="Q647" s="298"/>
      <c r="R647" s="298"/>
      <c r="S647" s="299"/>
    </row>
    <row r="648" spans="1:19" ht="25" hidden="1">
      <c r="A648" s="365"/>
      <c r="B648" s="280"/>
      <c r="C648" s="296" t="s">
        <v>900</v>
      </c>
      <c r="D648" s="297" t="s">
        <v>933</v>
      </c>
      <c r="E648" s="289" t="s">
        <v>903</v>
      </c>
      <c r="F648" s="280"/>
      <c r="G648" s="280"/>
      <c r="H648" s="280"/>
      <c r="I648" s="280"/>
      <c r="J648" s="280"/>
      <c r="K648" s="297" t="s">
        <v>84</v>
      </c>
      <c r="L648" s="289">
        <v>1</v>
      </c>
      <c r="M648" s="280"/>
      <c r="N648" s="298"/>
      <c r="O648" s="298"/>
      <c r="P648" s="298"/>
      <c r="Q648" s="298"/>
      <c r="R648" s="298"/>
      <c r="S648" s="299"/>
    </row>
    <row r="649" spans="1:19" ht="15.5" hidden="1">
      <c r="A649" s="365"/>
      <c r="B649" s="280"/>
      <c r="C649" s="296" t="s">
        <v>900</v>
      </c>
      <c r="D649" s="297" t="s">
        <v>933</v>
      </c>
      <c r="E649" s="289" t="s">
        <v>283</v>
      </c>
      <c r="F649" s="280"/>
      <c r="G649" s="280"/>
      <c r="H649" s="280"/>
      <c r="I649" s="280"/>
      <c r="J649" s="280"/>
      <c r="K649" s="297" t="s">
        <v>84</v>
      </c>
      <c r="L649" s="289">
        <v>1</v>
      </c>
      <c r="M649" s="280"/>
      <c r="N649" s="298"/>
      <c r="O649" s="298"/>
      <c r="P649" s="298"/>
      <c r="Q649" s="298"/>
      <c r="R649" s="298"/>
      <c r="S649" s="299"/>
    </row>
    <row r="650" spans="1:19" ht="25" hidden="1">
      <c r="A650" s="365"/>
      <c r="B650" s="280"/>
      <c r="C650" s="296" t="s">
        <v>900</v>
      </c>
      <c r="D650" s="297" t="s">
        <v>933</v>
      </c>
      <c r="E650" s="289" t="s">
        <v>904</v>
      </c>
      <c r="F650" s="280"/>
      <c r="G650" s="280"/>
      <c r="H650" s="280"/>
      <c r="I650" s="280"/>
      <c r="J650" s="280"/>
      <c r="K650" s="297" t="s">
        <v>84</v>
      </c>
      <c r="L650" s="289">
        <v>15</v>
      </c>
      <c r="M650" s="280"/>
      <c r="N650" s="298"/>
      <c r="O650" s="298"/>
      <c r="P650" s="298"/>
      <c r="Q650" s="298"/>
      <c r="R650" s="298"/>
      <c r="S650" s="299"/>
    </row>
    <row r="651" spans="1:19" ht="15.5" hidden="1">
      <c r="A651" s="365"/>
      <c r="B651" s="280"/>
      <c r="C651" s="296" t="s">
        <v>900</v>
      </c>
      <c r="D651" s="297" t="s">
        <v>933</v>
      </c>
      <c r="E651" s="289" t="s">
        <v>905</v>
      </c>
      <c r="F651" s="280"/>
      <c r="G651" s="280"/>
      <c r="H651" s="280"/>
      <c r="I651" s="280"/>
      <c r="J651" s="280"/>
      <c r="K651" s="297" t="s">
        <v>84</v>
      </c>
      <c r="L651" s="289">
        <v>15</v>
      </c>
      <c r="M651" s="280"/>
      <c r="N651" s="298"/>
      <c r="O651" s="298"/>
      <c r="P651" s="298"/>
      <c r="Q651" s="298"/>
      <c r="R651" s="298"/>
      <c r="S651" s="299"/>
    </row>
    <row r="652" spans="1:19" ht="15.5" hidden="1">
      <c r="A652" s="365"/>
      <c r="B652" s="280"/>
      <c r="C652" s="296" t="s">
        <v>900</v>
      </c>
      <c r="D652" s="297" t="s">
        <v>933</v>
      </c>
      <c r="E652" s="289" t="s">
        <v>778</v>
      </c>
      <c r="F652" s="280"/>
      <c r="G652" s="280"/>
      <c r="H652" s="280"/>
      <c r="I652" s="280"/>
      <c r="J652" s="280"/>
      <c r="K652" s="297" t="s">
        <v>84</v>
      </c>
      <c r="L652" s="289">
        <v>20</v>
      </c>
      <c r="M652" s="280"/>
      <c r="N652" s="298"/>
      <c r="O652" s="298"/>
      <c r="P652" s="298"/>
      <c r="Q652" s="298"/>
      <c r="R652" s="298"/>
      <c r="S652" s="299"/>
    </row>
    <row r="653" spans="1:19" ht="15.5" hidden="1">
      <c r="A653" s="365"/>
      <c r="B653" s="280"/>
      <c r="C653" s="296" t="s">
        <v>900</v>
      </c>
      <c r="D653" s="297" t="s">
        <v>933</v>
      </c>
      <c r="E653" s="289" t="s">
        <v>779</v>
      </c>
      <c r="F653" s="280"/>
      <c r="G653" s="280"/>
      <c r="H653" s="280"/>
      <c r="I653" s="280"/>
      <c r="J653" s="280"/>
      <c r="K653" s="297" t="s">
        <v>84</v>
      </c>
      <c r="L653" s="289">
        <v>20</v>
      </c>
      <c r="M653" s="280"/>
      <c r="N653" s="298"/>
      <c r="O653" s="298"/>
      <c r="P653" s="298"/>
      <c r="Q653" s="298"/>
      <c r="R653" s="298"/>
      <c r="S653" s="299"/>
    </row>
    <row r="654" spans="1:19" ht="15.5" hidden="1">
      <c r="A654" s="365"/>
      <c r="B654" s="280"/>
      <c r="C654" s="296" t="s">
        <v>900</v>
      </c>
      <c r="D654" s="297" t="s">
        <v>933</v>
      </c>
      <c r="E654" s="289" t="s">
        <v>906</v>
      </c>
      <c r="F654" s="280"/>
      <c r="G654" s="280"/>
      <c r="H654" s="280"/>
      <c r="I654" s="280"/>
      <c r="J654" s="280"/>
      <c r="K654" s="297" t="s">
        <v>84</v>
      </c>
      <c r="L654" s="289">
        <v>40</v>
      </c>
      <c r="M654" s="280"/>
      <c r="N654" s="298"/>
      <c r="O654" s="298"/>
      <c r="P654" s="298"/>
      <c r="Q654" s="298"/>
      <c r="R654" s="298"/>
      <c r="S654" s="299"/>
    </row>
    <row r="655" spans="1:19" ht="25" hidden="1">
      <c r="A655" s="365"/>
      <c r="B655" s="280"/>
      <c r="C655" s="296" t="s">
        <v>900</v>
      </c>
      <c r="D655" s="297" t="s">
        <v>933</v>
      </c>
      <c r="E655" s="289" t="s">
        <v>907</v>
      </c>
      <c r="F655" s="280"/>
      <c r="G655" s="280"/>
      <c r="H655" s="280"/>
      <c r="I655" s="280"/>
      <c r="J655" s="280"/>
      <c r="K655" s="297" t="s">
        <v>84</v>
      </c>
      <c r="L655" s="290">
        <v>5</v>
      </c>
      <c r="M655" s="280"/>
      <c r="N655" s="298"/>
      <c r="O655" s="298"/>
      <c r="P655" s="298"/>
      <c r="Q655" s="298"/>
      <c r="R655" s="298"/>
      <c r="S655" s="299"/>
    </row>
    <row r="656" spans="1:19" ht="25" hidden="1">
      <c r="A656" s="365"/>
      <c r="B656" s="280"/>
      <c r="C656" s="296" t="s">
        <v>900</v>
      </c>
      <c r="D656" s="297" t="s">
        <v>933</v>
      </c>
      <c r="E656" s="287" t="s">
        <v>908</v>
      </c>
      <c r="F656" s="280"/>
      <c r="G656" s="280"/>
      <c r="H656" s="280"/>
      <c r="I656" s="280"/>
      <c r="J656" s="280"/>
      <c r="K656" s="297" t="s">
        <v>84</v>
      </c>
      <c r="L656" s="290">
        <v>30</v>
      </c>
      <c r="M656" s="280"/>
      <c r="N656" s="298"/>
      <c r="O656" s="298"/>
      <c r="P656" s="298"/>
      <c r="Q656" s="298"/>
      <c r="R656" s="298"/>
      <c r="S656" s="299"/>
    </row>
    <row r="657" spans="1:19" ht="25" hidden="1">
      <c r="A657" s="365"/>
      <c r="B657" s="280"/>
      <c r="C657" s="296" t="s">
        <v>900</v>
      </c>
      <c r="D657" s="297" t="s">
        <v>933</v>
      </c>
      <c r="E657" s="287" t="s">
        <v>909</v>
      </c>
      <c r="F657" s="280"/>
      <c r="G657" s="280"/>
      <c r="H657" s="280"/>
      <c r="I657" s="280"/>
      <c r="J657" s="280"/>
      <c r="K657" s="297" t="s">
        <v>84</v>
      </c>
      <c r="L657" s="290">
        <v>5</v>
      </c>
      <c r="M657" s="280"/>
      <c r="N657" s="298"/>
      <c r="O657" s="298"/>
      <c r="P657" s="298"/>
      <c r="Q657" s="298"/>
      <c r="R657" s="298"/>
      <c r="S657" s="299"/>
    </row>
    <row r="658" spans="1:19" ht="15.5" hidden="1">
      <c r="A658" s="365"/>
      <c r="B658" s="280"/>
      <c r="C658" s="296" t="s">
        <v>290</v>
      </c>
      <c r="D658" s="297" t="s">
        <v>933</v>
      </c>
      <c r="E658" s="287" t="s">
        <v>910</v>
      </c>
      <c r="F658" s="280"/>
      <c r="G658" s="280"/>
      <c r="H658" s="280"/>
      <c r="I658" s="280"/>
      <c r="J658" s="280"/>
      <c r="K658" s="297" t="s">
        <v>57</v>
      </c>
      <c r="L658" s="290">
        <v>300</v>
      </c>
      <c r="M658" s="280"/>
      <c r="N658" s="298"/>
      <c r="O658" s="298"/>
      <c r="P658" s="298"/>
      <c r="Q658" s="298"/>
      <c r="R658" s="298"/>
      <c r="S658" s="299"/>
    </row>
    <row r="659" spans="1:19" ht="15.5" hidden="1">
      <c r="A659" s="365"/>
      <c r="B659" s="280"/>
      <c r="C659" s="296" t="s">
        <v>290</v>
      </c>
      <c r="D659" s="297" t="s">
        <v>933</v>
      </c>
      <c r="E659" s="287" t="s">
        <v>911</v>
      </c>
      <c r="F659" s="280"/>
      <c r="G659" s="280"/>
      <c r="H659" s="280"/>
      <c r="I659" s="280"/>
      <c r="J659" s="280"/>
      <c r="K659" s="297" t="s">
        <v>57</v>
      </c>
      <c r="L659" s="290">
        <v>150</v>
      </c>
      <c r="M659" s="280"/>
      <c r="N659" s="298"/>
      <c r="O659" s="298"/>
      <c r="P659" s="298"/>
      <c r="Q659" s="298"/>
      <c r="R659" s="298"/>
      <c r="S659" s="299"/>
    </row>
    <row r="660" spans="1:19" ht="15.5" hidden="1">
      <c r="A660" s="365"/>
      <c r="B660" s="280"/>
      <c r="C660" s="296" t="s">
        <v>290</v>
      </c>
      <c r="D660" s="297" t="s">
        <v>933</v>
      </c>
      <c r="E660" s="287" t="s">
        <v>293</v>
      </c>
      <c r="F660" s="280"/>
      <c r="G660" s="280"/>
      <c r="H660" s="280"/>
      <c r="I660" s="280"/>
      <c r="J660" s="280"/>
      <c r="K660" s="297" t="s">
        <v>57</v>
      </c>
      <c r="L660" s="290">
        <v>50</v>
      </c>
      <c r="M660" s="280"/>
      <c r="N660" s="298"/>
      <c r="O660" s="298"/>
      <c r="P660" s="298"/>
      <c r="Q660" s="298"/>
      <c r="R660" s="298"/>
      <c r="S660" s="299"/>
    </row>
    <row r="661" spans="1:19" ht="15.5" hidden="1">
      <c r="A661" s="365"/>
      <c r="B661" s="280"/>
      <c r="C661" s="296" t="s">
        <v>912</v>
      </c>
      <c r="D661" s="297" t="s">
        <v>933</v>
      </c>
      <c r="E661" s="287" t="s">
        <v>913</v>
      </c>
      <c r="F661" s="280"/>
      <c r="G661" s="280"/>
      <c r="H661" s="280"/>
      <c r="I661" s="280"/>
      <c r="J661" s="280"/>
      <c r="K661" s="297" t="s">
        <v>57</v>
      </c>
      <c r="L661" s="290">
        <v>10</v>
      </c>
      <c r="M661" s="280"/>
      <c r="N661" s="298"/>
      <c r="O661" s="298"/>
      <c r="P661" s="298"/>
      <c r="Q661" s="298"/>
      <c r="R661" s="298"/>
      <c r="S661" s="299"/>
    </row>
    <row r="662" spans="1:19" ht="15.5" hidden="1">
      <c r="A662" s="367" t="s">
        <v>931</v>
      </c>
      <c r="B662" s="367"/>
      <c r="C662" s="367"/>
      <c r="D662" s="367"/>
      <c r="E662" s="367"/>
      <c r="F662" s="367"/>
      <c r="G662" s="367"/>
      <c r="H662" s="367"/>
      <c r="I662" s="367"/>
      <c r="J662" s="367"/>
      <c r="K662" s="367"/>
      <c r="L662" s="367"/>
      <c r="M662" s="367"/>
      <c r="N662" s="298"/>
      <c r="O662" s="298"/>
      <c r="P662" s="298"/>
      <c r="Q662" s="298"/>
      <c r="R662" s="298"/>
      <c r="S662" s="299"/>
    </row>
    <row r="663" spans="1:19" ht="15.5" hidden="1">
      <c r="A663" s="366" t="s">
        <v>930</v>
      </c>
      <c r="B663" s="366"/>
      <c r="C663" s="366"/>
      <c r="D663" s="366"/>
      <c r="E663" s="366"/>
      <c r="F663" s="366"/>
      <c r="G663" s="366"/>
      <c r="H663" s="366"/>
      <c r="I663" s="366"/>
      <c r="J663" s="366"/>
      <c r="K663" s="366"/>
      <c r="L663" s="366"/>
      <c r="M663" s="366"/>
      <c r="N663" s="298"/>
      <c r="O663" s="298"/>
      <c r="P663" s="298"/>
      <c r="Q663" s="298"/>
      <c r="R663" s="298"/>
      <c r="S663" s="299"/>
    </row>
    <row r="664" spans="1:19" ht="15.5" hidden="1">
      <c r="A664" s="99"/>
      <c r="B664" s="99"/>
      <c r="C664" s="286"/>
      <c r="D664" s="326"/>
      <c r="E664" s="99"/>
      <c r="F664" s="99"/>
      <c r="G664" s="99"/>
      <c r="H664" s="99"/>
      <c r="I664" s="99"/>
      <c r="J664" s="99"/>
      <c r="K664" s="99"/>
      <c r="L664" s="99"/>
      <c r="M664" s="99"/>
      <c r="N664" s="281"/>
      <c r="O664" s="281"/>
      <c r="P664" s="281"/>
      <c r="Q664" s="281"/>
      <c r="R664" s="281"/>
    </row>
    <row r="665" spans="1:19" ht="15.5" hidden="1">
      <c r="A665" s="368">
        <v>4</v>
      </c>
      <c r="B665" s="317"/>
      <c r="C665" s="318" t="s">
        <v>985</v>
      </c>
      <c r="D665" s="331"/>
      <c r="E665" s="317"/>
      <c r="F665" s="317"/>
      <c r="G665" s="317"/>
      <c r="H665" s="317"/>
      <c r="I665" s="317"/>
      <c r="J665" s="317"/>
      <c r="K665" s="317"/>
      <c r="L665" s="317"/>
      <c r="M665" s="317"/>
      <c r="N665" s="319"/>
      <c r="O665" s="319"/>
      <c r="P665" s="319"/>
      <c r="Q665" s="319"/>
      <c r="R665" s="319"/>
      <c r="S665" s="320"/>
    </row>
    <row r="666" spans="1:19" ht="52" hidden="1">
      <c r="A666" s="368"/>
      <c r="B666" s="280"/>
      <c r="C666" s="309" t="s">
        <v>982</v>
      </c>
      <c r="D666" s="297" t="s">
        <v>934</v>
      </c>
      <c r="E666" s="309" t="s">
        <v>955</v>
      </c>
      <c r="F666" s="310" t="s">
        <v>954</v>
      </c>
      <c r="G666" s="280"/>
      <c r="H666" s="280"/>
      <c r="I666" s="280"/>
      <c r="J666" s="280"/>
      <c r="K666" s="312" t="s">
        <v>161</v>
      </c>
      <c r="L666" s="311">
        <v>1</v>
      </c>
      <c r="M666" s="280"/>
      <c r="N666" s="298"/>
      <c r="O666" s="298"/>
      <c r="P666" s="298"/>
      <c r="Q666" s="298"/>
      <c r="R666" s="298"/>
      <c r="S666" s="299"/>
    </row>
    <row r="667" spans="1:19" ht="52" hidden="1">
      <c r="A667" s="368"/>
      <c r="B667" s="280"/>
      <c r="C667" s="309" t="s">
        <v>982</v>
      </c>
      <c r="D667" s="297" t="s">
        <v>934</v>
      </c>
      <c r="E667" s="309" t="s">
        <v>955</v>
      </c>
      <c r="F667" s="309" t="s">
        <v>954</v>
      </c>
      <c r="G667" s="280"/>
      <c r="H667" s="280"/>
      <c r="I667" s="280"/>
      <c r="J667" s="280"/>
      <c r="K667" s="312" t="s">
        <v>161</v>
      </c>
      <c r="L667" s="311">
        <v>1</v>
      </c>
      <c r="M667" s="280"/>
      <c r="N667" s="298"/>
      <c r="O667" s="298"/>
      <c r="P667" s="298"/>
      <c r="Q667" s="298"/>
      <c r="R667" s="298"/>
      <c r="S667" s="299"/>
    </row>
    <row r="668" spans="1:19" ht="26" hidden="1">
      <c r="A668" s="368"/>
      <c r="B668" s="280"/>
      <c r="C668" s="309" t="s">
        <v>958</v>
      </c>
      <c r="D668" s="297" t="s">
        <v>934</v>
      </c>
      <c r="E668" s="309" t="s">
        <v>957</v>
      </c>
      <c r="F668" s="309" t="s">
        <v>956</v>
      </c>
      <c r="G668" s="280"/>
      <c r="H668" s="280"/>
      <c r="I668" s="280"/>
      <c r="J668" s="280"/>
      <c r="K668" s="313" t="s">
        <v>161</v>
      </c>
      <c r="L668" s="314">
        <v>1</v>
      </c>
      <c r="M668" s="280"/>
      <c r="N668" s="298"/>
      <c r="O668" s="298"/>
      <c r="P668" s="298"/>
      <c r="Q668" s="298"/>
      <c r="R668" s="298"/>
      <c r="S668" s="299"/>
    </row>
    <row r="669" spans="1:19" ht="26" hidden="1">
      <c r="A669" s="368"/>
      <c r="B669" s="280"/>
      <c r="C669" s="309" t="s">
        <v>959</v>
      </c>
      <c r="D669" s="297" t="s">
        <v>934</v>
      </c>
      <c r="E669" s="309" t="s">
        <v>108</v>
      </c>
      <c r="F669" s="309" t="s">
        <v>956</v>
      </c>
      <c r="G669" s="280"/>
      <c r="H669" s="280"/>
      <c r="I669" s="280"/>
      <c r="J669" s="280"/>
      <c r="K669" s="313" t="s">
        <v>161</v>
      </c>
      <c r="L669" s="314">
        <v>3</v>
      </c>
      <c r="M669" s="280"/>
      <c r="N669" s="298"/>
      <c r="O669" s="298"/>
      <c r="P669" s="298"/>
      <c r="Q669" s="298"/>
      <c r="R669" s="298"/>
      <c r="S669" s="299"/>
    </row>
    <row r="670" spans="1:19" ht="26" hidden="1">
      <c r="A670" s="368"/>
      <c r="B670" s="280"/>
      <c r="C670" s="309" t="s">
        <v>961</v>
      </c>
      <c r="D670" s="297" t="s">
        <v>934</v>
      </c>
      <c r="E670" s="309" t="s">
        <v>960</v>
      </c>
      <c r="F670" s="309" t="s">
        <v>857</v>
      </c>
      <c r="G670" s="280"/>
      <c r="H670" s="280"/>
      <c r="I670" s="280"/>
      <c r="J670" s="280"/>
      <c r="K670" s="312" t="s">
        <v>161</v>
      </c>
      <c r="L670" s="311">
        <v>1</v>
      </c>
      <c r="M670" s="280"/>
      <c r="N670" s="298"/>
      <c r="O670" s="298"/>
      <c r="P670" s="298"/>
      <c r="Q670" s="298"/>
      <c r="R670" s="298"/>
      <c r="S670" s="299"/>
    </row>
    <row r="671" spans="1:19" ht="26" hidden="1">
      <c r="A671" s="368"/>
      <c r="B671" s="280"/>
      <c r="C671" s="309" t="s">
        <v>963</v>
      </c>
      <c r="D671" s="297" t="s">
        <v>934</v>
      </c>
      <c r="E671" s="309" t="s">
        <v>962</v>
      </c>
      <c r="F671" s="309" t="s">
        <v>857</v>
      </c>
      <c r="G671" s="280"/>
      <c r="H671" s="280"/>
      <c r="I671" s="280"/>
      <c r="J671" s="280"/>
      <c r="K671" s="312" t="s">
        <v>161</v>
      </c>
      <c r="L671" s="311">
        <v>1</v>
      </c>
      <c r="M671" s="280"/>
      <c r="N671" s="298"/>
      <c r="O671" s="298"/>
      <c r="P671" s="298"/>
      <c r="Q671" s="298"/>
      <c r="R671" s="298"/>
      <c r="S671" s="299"/>
    </row>
    <row r="672" spans="1:19" ht="26" hidden="1">
      <c r="A672" s="368"/>
      <c r="B672" s="280"/>
      <c r="C672" s="309" t="s">
        <v>970</v>
      </c>
      <c r="D672" s="297" t="s">
        <v>934</v>
      </c>
      <c r="E672" s="309" t="s">
        <v>969</v>
      </c>
      <c r="F672" s="309" t="s">
        <v>968</v>
      </c>
      <c r="G672" s="280"/>
      <c r="H672" s="280"/>
      <c r="I672" s="280"/>
      <c r="J672" s="280"/>
      <c r="K672" s="312" t="s">
        <v>161</v>
      </c>
      <c r="L672" s="311">
        <v>1</v>
      </c>
      <c r="M672" s="280"/>
      <c r="N672" s="298"/>
      <c r="O672" s="298"/>
      <c r="P672" s="298"/>
      <c r="Q672" s="298"/>
      <c r="R672" s="298"/>
      <c r="S672" s="299"/>
    </row>
    <row r="673" spans="1:19" ht="39" hidden="1">
      <c r="A673" s="368"/>
      <c r="B673" s="280"/>
      <c r="C673" s="309" t="s">
        <v>972</v>
      </c>
      <c r="D673" s="297" t="s">
        <v>934</v>
      </c>
      <c r="E673" s="309" t="s">
        <v>971</v>
      </c>
      <c r="F673" s="309" t="s">
        <v>968</v>
      </c>
      <c r="G673" s="280"/>
      <c r="H673" s="280"/>
      <c r="I673" s="280"/>
      <c r="J673" s="280"/>
      <c r="K673" s="312" t="s">
        <v>161</v>
      </c>
      <c r="L673" s="311">
        <v>2</v>
      </c>
      <c r="M673" s="280"/>
      <c r="N673" s="298"/>
      <c r="O673" s="298"/>
      <c r="P673" s="298"/>
      <c r="Q673" s="298"/>
      <c r="R673" s="298"/>
      <c r="S673" s="299"/>
    </row>
    <row r="674" spans="1:19" ht="52" hidden="1">
      <c r="A674" s="368"/>
      <c r="B674" s="280"/>
      <c r="C674" s="309" t="s">
        <v>982</v>
      </c>
      <c r="D674" s="297" t="s">
        <v>934</v>
      </c>
      <c r="E674" s="309" t="s">
        <v>955</v>
      </c>
      <c r="F674" s="309" t="s">
        <v>954</v>
      </c>
      <c r="G674" s="280"/>
      <c r="H674" s="280"/>
      <c r="I674" s="280"/>
      <c r="J674" s="280"/>
      <c r="K674" s="312" t="s">
        <v>161</v>
      </c>
      <c r="L674" s="311">
        <v>1</v>
      </c>
      <c r="M674" s="280"/>
      <c r="N674" s="298"/>
      <c r="O674" s="298"/>
      <c r="P674" s="298"/>
      <c r="Q674" s="298"/>
      <c r="R674" s="298"/>
      <c r="S674" s="299"/>
    </row>
    <row r="675" spans="1:19" ht="39" hidden="1">
      <c r="A675" s="368"/>
      <c r="B675" s="280"/>
      <c r="C675" s="309" t="s">
        <v>975</v>
      </c>
      <c r="D675" s="297" t="s">
        <v>934</v>
      </c>
      <c r="E675" s="309" t="s">
        <v>974</v>
      </c>
      <c r="F675" s="309" t="s">
        <v>973</v>
      </c>
      <c r="G675" s="280"/>
      <c r="H675" s="280"/>
      <c r="I675" s="280"/>
      <c r="J675" s="280"/>
      <c r="K675" s="312" t="s">
        <v>161</v>
      </c>
      <c r="L675" s="311">
        <v>2</v>
      </c>
      <c r="M675" s="280"/>
      <c r="N675" s="298"/>
      <c r="O675" s="298"/>
      <c r="P675" s="298"/>
      <c r="Q675" s="298"/>
      <c r="R675" s="298"/>
      <c r="S675" s="299"/>
    </row>
    <row r="676" spans="1:19" ht="26" hidden="1">
      <c r="A676" s="368"/>
      <c r="B676" s="280"/>
      <c r="C676" s="309" t="s">
        <v>979</v>
      </c>
      <c r="D676" s="297" t="s">
        <v>934</v>
      </c>
      <c r="E676" s="309" t="s">
        <v>978</v>
      </c>
      <c r="F676" s="309" t="s">
        <v>956</v>
      </c>
      <c r="G676" s="280"/>
      <c r="H676" s="280"/>
      <c r="I676" s="280"/>
      <c r="J676" s="280"/>
      <c r="K676" s="312" t="s">
        <v>161</v>
      </c>
      <c r="L676" s="311">
        <v>1</v>
      </c>
      <c r="M676" s="280"/>
      <c r="N676" s="298"/>
      <c r="O676" s="298"/>
      <c r="P676" s="298"/>
      <c r="Q676" s="298"/>
      <c r="R676" s="298"/>
      <c r="S676" s="299"/>
    </row>
    <row r="677" spans="1:19" ht="26" hidden="1">
      <c r="A677" s="368"/>
      <c r="B677" s="280"/>
      <c r="C677" s="309" t="s">
        <v>981</v>
      </c>
      <c r="D677" s="297" t="s">
        <v>934</v>
      </c>
      <c r="E677" s="309" t="s">
        <v>980</v>
      </c>
      <c r="F677" s="309" t="s">
        <v>956</v>
      </c>
      <c r="G677" s="280"/>
      <c r="H677" s="280"/>
      <c r="I677" s="280"/>
      <c r="J677" s="280"/>
      <c r="K677" s="312" t="s">
        <v>161</v>
      </c>
      <c r="L677" s="311">
        <v>1</v>
      </c>
      <c r="M677" s="280"/>
      <c r="N677" s="298"/>
      <c r="O677" s="298"/>
      <c r="P677" s="298"/>
      <c r="Q677" s="298"/>
      <c r="R677" s="298"/>
      <c r="S677" s="299"/>
    </row>
    <row r="678" spans="1:19" ht="52" hidden="1">
      <c r="A678" s="368"/>
      <c r="B678" s="280"/>
      <c r="C678" s="309" t="s">
        <v>982</v>
      </c>
      <c r="D678" s="297" t="s">
        <v>934</v>
      </c>
      <c r="E678" s="309" t="s">
        <v>955</v>
      </c>
      <c r="F678" s="309" t="s">
        <v>954</v>
      </c>
      <c r="G678" s="280"/>
      <c r="H678" s="280"/>
      <c r="I678" s="280"/>
      <c r="J678" s="280"/>
      <c r="K678" s="312" t="s">
        <v>161</v>
      </c>
      <c r="L678" s="311">
        <v>1</v>
      </c>
      <c r="M678" s="280"/>
      <c r="N678" s="298"/>
      <c r="O678" s="298"/>
      <c r="P678" s="298"/>
      <c r="Q678" s="298"/>
      <c r="R678" s="298"/>
      <c r="S678" s="299"/>
    </row>
    <row r="679" spans="1:19" ht="15.5" hidden="1">
      <c r="A679" s="368"/>
      <c r="B679" s="280"/>
      <c r="C679" s="315" t="s">
        <v>950</v>
      </c>
      <c r="D679" s="297" t="s">
        <v>983</v>
      </c>
      <c r="E679" s="316" t="s">
        <v>949</v>
      </c>
      <c r="F679" s="315" t="s">
        <v>948</v>
      </c>
      <c r="G679" s="280"/>
      <c r="H679" s="280"/>
      <c r="I679" s="280"/>
      <c r="J679" s="280"/>
      <c r="K679" s="312" t="s">
        <v>161</v>
      </c>
      <c r="L679" s="312">
        <v>2</v>
      </c>
      <c r="M679" s="280"/>
      <c r="N679" s="298"/>
      <c r="O679" s="298"/>
      <c r="P679" s="298"/>
      <c r="Q679" s="298"/>
      <c r="R679" s="298"/>
      <c r="S679" s="299"/>
    </row>
    <row r="680" spans="1:19" ht="26" hidden="1">
      <c r="A680" s="368"/>
      <c r="B680" s="280"/>
      <c r="C680" s="309" t="s">
        <v>953</v>
      </c>
      <c r="D680" s="297" t="s">
        <v>983</v>
      </c>
      <c r="E680" s="316" t="s">
        <v>952</v>
      </c>
      <c r="F680" s="315" t="s">
        <v>951</v>
      </c>
      <c r="G680" s="280"/>
      <c r="H680" s="280"/>
      <c r="I680" s="280"/>
      <c r="J680" s="280"/>
      <c r="K680" s="312" t="s">
        <v>161</v>
      </c>
      <c r="L680" s="312">
        <v>2</v>
      </c>
      <c r="M680" s="280"/>
      <c r="N680" s="298"/>
      <c r="O680" s="298"/>
      <c r="P680" s="298"/>
      <c r="Q680" s="298"/>
      <c r="R680" s="298"/>
      <c r="S680" s="299"/>
    </row>
    <row r="681" spans="1:19" ht="26" hidden="1">
      <c r="A681" s="368"/>
      <c r="B681" s="280"/>
      <c r="C681" s="309" t="s">
        <v>965</v>
      </c>
      <c r="D681" s="297" t="s">
        <v>983</v>
      </c>
      <c r="E681" s="309" t="s">
        <v>964</v>
      </c>
      <c r="F681" s="309" t="s">
        <v>857</v>
      </c>
      <c r="G681" s="280"/>
      <c r="H681" s="280"/>
      <c r="I681" s="280"/>
      <c r="J681" s="280"/>
      <c r="K681" s="312" t="s">
        <v>161</v>
      </c>
      <c r="L681" s="311">
        <v>2</v>
      </c>
      <c r="M681" s="280"/>
      <c r="N681" s="298"/>
      <c r="O681" s="298"/>
      <c r="P681" s="298"/>
      <c r="Q681" s="298"/>
      <c r="R681" s="298"/>
      <c r="S681" s="299"/>
    </row>
    <row r="682" spans="1:19" ht="26" hidden="1">
      <c r="A682" s="368"/>
      <c r="B682" s="280"/>
      <c r="C682" s="309" t="s">
        <v>967</v>
      </c>
      <c r="D682" s="297" t="s">
        <v>983</v>
      </c>
      <c r="E682" s="309" t="s">
        <v>966</v>
      </c>
      <c r="F682" s="309" t="s">
        <v>860</v>
      </c>
      <c r="G682" s="280"/>
      <c r="H682" s="280"/>
      <c r="I682" s="280"/>
      <c r="J682" s="280"/>
      <c r="K682" s="312" t="s">
        <v>161</v>
      </c>
      <c r="L682" s="311">
        <v>6</v>
      </c>
      <c r="M682" s="280"/>
      <c r="N682" s="298"/>
      <c r="O682" s="298"/>
      <c r="P682" s="298"/>
      <c r="Q682" s="298"/>
      <c r="R682" s="298"/>
      <c r="S682" s="299"/>
    </row>
    <row r="683" spans="1:19" ht="15.5" hidden="1">
      <c r="A683" s="368"/>
      <c r="B683" s="280"/>
      <c r="C683" s="309" t="s">
        <v>977</v>
      </c>
      <c r="D683" s="297" t="s">
        <v>983</v>
      </c>
      <c r="E683" s="309" t="s">
        <v>976</v>
      </c>
      <c r="F683" s="309" t="s">
        <v>973</v>
      </c>
      <c r="G683" s="280"/>
      <c r="H683" s="280"/>
      <c r="I683" s="280"/>
      <c r="J683" s="280"/>
      <c r="K683" s="312" t="s">
        <v>161</v>
      </c>
      <c r="L683" s="311">
        <v>6</v>
      </c>
      <c r="M683" s="280"/>
      <c r="N683" s="298"/>
      <c r="O683" s="298"/>
      <c r="P683" s="298"/>
      <c r="Q683" s="298"/>
      <c r="R683" s="298"/>
      <c r="S683" s="299"/>
    </row>
    <row r="684" spans="1:19" ht="15.5" hidden="1">
      <c r="A684" s="366" t="s">
        <v>986</v>
      </c>
      <c r="B684" s="366"/>
      <c r="C684" s="366"/>
      <c r="D684" s="366"/>
      <c r="E684" s="366"/>
      <c r="F684" s="366"/>
      <c r="G684" s="366"/>
      <c r="H684" s="366"/>
      <c r="I684" s="366"/>
      <c r="J684" s="366"/>
      <c r="K684" s="366"/>
      <c r="L684" s="366"/>
      <c r="M684" s="366"/>
      <c r="N684" s="298"/>
      <c r="O684" s="298"/>
      <c r="P684" s="298"/>
      <c r="Q684" s="298"/>
      <c r="R684" s="298"/>
      <c r="S684" s="299"/>
    </row>
    <row r="685" spans="1:19" ht="15.5" hidden="1">
      <c r="A685" s="366" t="s">
        <v>987</v>
      </c>
      <c r="B685" s="366"/>
      <c r="C685" s="366"/>
      <c r="D685" s="366"/>
      <c r="E685" s="366"/>
      <c r="F685" s="366"/>
      <c r="G685" s="366"/>
      <c r="H685" s="366"/>
      <c r="I685" s="366"/>
      <c r="J685" s="366"/>
      <c r="K685" s="366"/>
      <c r="L685" s="366"/>
      <c r="M685" s="366"/>
      <c r="N685" s="298"/>
      <c r="O685" s="298"/>
      <c r="P685" s="298"/>
      <c r="Q685" s="298"/>
      <c r="R685" s="298"/>
      <c r="S685" s="299"/>
    </row>
    <row r="686" spans="1:19" ht="15.5" hidden="1">
      <c r="A686" s="99"/>
      <c r="B686" s="99"/>
      <c r="C686" s="286"/>
      <c r="D686" s="326"/>
      <c r="E686" s="99"/>
      <c r="F686" s="99"/>
      <c r="G686" s="99"/>
      <c r="H686" s="99"/>
      <c r="I686" s="99"/>
      <c r="J686" s="99"/>
      <c r="K686" s="99"/>
      <c r="L686" s="99"/>
      <c r="M686" s="99"/>
      <c r="N686" s="281"/>
      <c r="O686" s="281"/>
      <c r="P686" s="281"/>
      <c r="Q686" s="281"/>
      <c r="R686" s="281"/>
    </row>
    <row r="687" spans="1:19" ht="42" hidden="1" customHeight="1">
      <c r="A687" s="99"/>
      <c r="B687" s="99"/>
      <c r="C687" s="99"/>
      <c r="D687" s="326"/>
      <c r="E687" s="99"/>
      <c r="F687" s="99"/>
      <c r="G687" s="99"/>
      <c r="H687" s="99"/>
      <c r="I687" s="99"/>
      <c r="J687" s="99"/>
      <c r="K687" s="99"/>
      <c r="L687" s="99"/>
      <c r="M687" s="99"/>
      <c r="N687" s="281"/>
      <c r="O687" s="281"/>
      <c r="P687" s="281"/>
      <c r="Q687" s="281"/>
      <c r="R687" s="281"/>
    </row>
    <row r="688" spans="1:19" ht="37.5" customHeight="1">
      <c r="A688" s="99"/>
      <c r="B688" s="99"/>
      <c r="C688" s="99"/>
      <c r="D688" s="326"/>
      <c r="E688" s="99"/>
      <c r="F688" s="99"/>
      <c r="G688" s="99"/>
      <c r="H688" s="99"/>
      <c r="I688" s="99"/>
      <c r="J688" s="99"/>
      <c r="K688" s="99"/>
      <c r="L688" s="99"/>
      <c r="M688" s="99"/>
      <c r="N688" s="281"/>
      <c r="O688" s="281"/>
      <c r="P688" s="281"/>
      <c r="Q688" s="281"/>
      <c r="R688" s="281"/>
    </row>
    <row r="689" spans="1:19" ht="15.5">
      <c r="A689" s="99"/>
      <c r="B689" s="99"/>
      <c r="C689" s="99"/>
      <c r="D689" s="326"/>
      <c r="E689" s="99"/>
      <c r="F689" s="99"/>
      <c r="G689" s="99"/>
      <c r="H689" s="99"/>
      <c r="I689" s="99"/>
      <c r="J689" s="99"/>
      <c r="K689" s="99"/>
      <c r="L689" s="99"/>
      <c r="M689" s="99"/>
      <c r="N689" s="281"/>
      <c r="O689" s="281"/>
      <c r="P689" s="281"/>
      <c r="Q689" s="281"/>
      <c r="R689" s="281"/>
    </row>
    <row r="690" spans="1:19" ht="15.5">
      <c r="A690" s="99"/>
      <c r="B690" s="99"/>
      <c r="C690" s="99"/>
      <c r="D690" s="326"/>
      <c r="E690" s="99"/>
      <c r="F690" s="99"/>
      <c r="G690" s="99"/>
      <c r="H690" s="99"/>
      <c r="I690" s="99"/>
      <c r="J690" s="99"/>
      <c r="K690" s="99"/>
      <c r="L690" s="99"/>
      <c r="M690" s="99"/>
      <c r="N690" s="281"/>
      <c r="O690" s="281"/>
      <c r="P690" s="281"/>
      <c r="Q690" s="281"/>
      <c r="R690" s="281"/>
    </row>
    <row r="691" spans="1:19" ht="15.5">
      <c r="A691" s="99"/>
      <c r="B691" s="99"/>
      <c r="C691" s="99"/>
      <c r="D691" s="326"/>
      <c r="E691" s="99"/>
      <c r="F691" s="99"/>
      <c r="G691" s="99"/>
      <c r="H691" s="99"/>
      <c r="I691" s="99"/>
      <c r="J691" s="99"/>
      <c r="K691" s="99"/>
      <c r="L691" s="99"/>
      <c r="M691" s="99"/>
      <c r="N691" s="100"/>
      <c r="O691" s="100"/>
      <c r="P691" s="100"/>
      <c r="Q691" s="101"/>
      <c r="R691" s="101"/>
      <c r="S691" s="101"/>
    </row>
    <row r="692" spans="1:19" ht="15.5">
      <c r="A692" s="381" t="s">
        <v>249</v>
      </c>
      <c r="B692" s="381"/>
      <c r="C692" s="381"/>
      <c r="D692" s="382"/>
      <c r="E692" s="381"/>
      <c r="F692" s="381"/>
      <c r="G692" s="381"/>
      <c r="H692" s="381"/>
      <c r="I692" s="381"/>
      <c r="J692" s="381"/>
      <c r="K692" s="381"/>
      <c r="L692" s="381"/>
      <c r="M692" s="381"/>
      <c r="N692" s="381"/>
      <c r="O692" s="381"/>
      <c r="P692" s="381"/>
      <c r="Q692" s="381"/>
      <c r="R692" s="381"/>
      <c r="S692" s="381"/>
    </row>
    <row r="693" spans="1:19" ht="15.5">
      <c r="A693" s="99"/>
      <c r="B693" s="99"/>
      <c r="C693" s="99"/>
      <c r="D693" s="326"/>
      <c r="E693" s="99"/>
      <c r="F693" s="99"/>
      <c r="G693" s="99"/>
      <c r="H693" s="99"/>
      <c r="I693" s="99"/>
      <c r="J693" s="99"/>
      <c r="K693" s="99"/>
      <c r="L693" s="99"/>
      <c r="M693" s="99"/>
      <c r="N693" s="100"/>
      <c r="O693" s="100"/>
      <c r="P693" s="100"/>
      <c r="Q693" s="101"/>
      <c r="R693" s="101"/>
      <c r="S693" s="101"/>
    </row>
    <row r="695" spans="1:19">
      <c r="A695" s="84">
        <v>1</v>
      </c>
      <c r="B695" s="379" t="s">
        <v>94</v>
      </c>
      <c r="C695" s="379"/>
      <c r="D695" s="380"/>
      <c r="E695" s="379"/>
      <c r="F695" s="379"/>
      <c r="G695" s="379"/>
      <c r="H695" s="379"/>
      <c r="I695" s="379"/>
      <c r="J695" s="379"/>
      <c r="K695" s="379"/>
      <c r="L695" s="379"/>
      <c r="M695" s="379"/>
      <c r="N695" s="379"/>
      <c r="O695" s="379"/>
      <c r="P695" s="379"/>
      <c r="Q695" s="379"/>
      <c r="R695" s="379"/>
      <c r="S695" s="379"/>
    </row>
    <row r="696" spans="1:19">
      <c r="A696" s="84">
        <v>2</v>
      </c>
      <c r="B696" s="379" t="s">
        <v>95</v>
      </c>
      <c r="C696" s="379"/>
      <c r="D696" s="380"/>
      <c r="E696" s="379"/>
      <c r="F696" s="379"/>
      <c r="G696" s="379"/>
      <c r="H696" s="379"/>
      <c r="I696" s="379"/>
      <c r="J696" s="379"/>
      <c r="K696" s="379"/>
      <c r="L696" s="379"/>
      <c r="M696" s="379"/>
      <c r="N696" s="379"/>
      <c r="O696" s="379"/>
      <c r="P696" s="379"/>
      <c r="Q696" s="379"/>
      <c r="R696" s="379"/>
      <c r="S696" s="379"/>
    </row>
    <row r="697" spans="1:19">
      <c r="A697" s="376">
        <v>3</v>
      </c>
      <c r="B697" s="377" t="s">
        <v>96</v>
      </c>
      <c r="C697" s="377"/>
      <c r="D697" s="378"/>
      <c r="E697" s="377"/>
      <c r="F697" s="377"/>
      <c r="G697" s="377"/>
      <c r="H697" s="377"/>
      <c r="I697" s="377"/>
      <c r="J697" s="377"/>
      <c r="K697" s="377"/>
      <c r="L697" s="377"/>
      <c r="M697" s="377"/>
      <c r="N697" s="377"/>
      <c r="O697" s="377"/>
      <c r="P697" s="377"/>
      <c r="Q697" s="377"/>
      <c r="R697" s="377"/>
      <c r="S697" s="377"/>
    </row>
    <row r="698" spans="1:19">
      <c r="A698" s="376"/>
      <c r="B698" s="377" t="s">
        <v>97</v>
      </c>
      <c r="C698" s="377"/>
      <c r="D698" s="378"/>
      <c r="E698" s="377"/>
      <c r="F698" s="377"/>
      <c r="G698" s="377"/>
      <c r="H698" s="377"/>
      <c r="I698" s="377"/>
      <c r="J698" s="377"/>
      <c r="K698" s="377"/>
      <c r="L698" s="377"/>
      <c r="M698" s="377"/>
      <c r="N698" s="377"/>
      <c r="O698" s="377"/>
      <c r="P698" s="377"/>
      <c r="Q698" s="377"/>
      <c r="R698" s="377"/>
      <c r="S698" s="377"/>
    </row>
    <row r="699" spans="1:19">
      <c r="A699" s="376"/>
      <c r="B699" s="377" t="s">
        <v>98</v>
      </c>
      <c r="C699" s="377"/>
      <c r="D699" s="378"/>
      <c r="E699" s="377"/>
      <c r="F699" s="377"/>
      <c r="G699" s="377"/>
      <c r="H699" s="377"/>
      <c r="I699" s="377"/>
      <c r="J699" s="377"/>
      <c r="K699" s="377"/>
      <c r="L699" s="377"/>
      <c r="M699" s="377"/>
      <c r="N699" s="377"/>
      <c r="O699" s="377"/>
      <c r="P699" s="377"/>
      <c r="Q699" s="377"/>
      <c r="R699" s="377"/>
      <c r="S699" s="377"/>
    </row>
  </sheetData>
  <autoFilter ref="A4:S579"/>
  <mergeCells count="22">
    <mergeCell ref="A685:M685"/>
    <mergeCell ref="A697:A699"/>
    <mergeCell ref="B698:S698"/>
    <mergeCell ref="B699:S699"/>
    <mergeCell ref="B695:S695"/>
    <mergeCell ref="B696:S696"/>
    <mergeCell ref="B697:S697"/>
    <mergeCell ref="A692:S692"/>
    <mergeCell ref="A551:A577"/>
    <mergeCell ref="A579:M579"/>
    <mergeCell ref="M1:P1"/>
    <mergeCell ref="A550:M550"/>
    <mergeCell ref="A2:S2"/>
    <mergeCell ref="A6:A516"/>
    <mergeCell ref="A548:M548"/>
    <mergeCell ref="A549:M549"/>
    <mergeCell ref="A578:M578"/>
    <mergeCell ref="A582:A661"/>
    <mergeCell ref="A663:M663"/>
    <mergeCell ref="A662:M662"/>
    <mergeCell ref="A665:A683"/>
    <mergeCell ref="A684:M684"/>
  </mergeCells>
  <phoneticPr fontId="60" type="noConversion"/>
  <hyperlinks>
    <hyperlink ref="B697:S697" r:id="rId1" display="Реестре российской промышленной продукции (ПП РФ 719)"/>
    <hyperlink ref="B698:S698" r:id="rId2" display="Единый реестр российской радиоэлектронной продукции (ПП РФ 878)"/>
    <hyperlink ref="B699:S699" r:id="rId3" display="Едином реестре российских программ для электронных вычислительных машин и баз данных (ПП РФ 1236)"/>
    <hyperlink ref="G4" location="Спецификация!A565" display="Страна происхождения товара"/>
    <hyperlink ref="H4" location="Спецификация!A566" display="Страна регистрации2 производителя / правообладателя ПО"/>
    <hyperlink ref="J4" location="Спецификация!A567" display="Спецификация!A567"/>
  </hyperlinks>
  <pageMargins left="0.7" right="0.7" top="0.75" bottom="0.75" header="0.3" footer="0.3"/>
  <pageSetup paperSize="9" scale="39" fitToHeight="0" orientation="landscape" horizontalDpi="300" r:id="rId4"/>
  <rowBreaks count="1" manualBreakCount="1">
    <brk id="550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showGridLines="0" workbookViewId="0"/>
  </sheetViews>
  <sheetFormatPr defaultColWidth="8.81640625" defaultRowHeight="12.75" customHeight="1"/>
  <cols>
    <col min="1" max="1" width="8.81640625" style="6" customWidth="1"/>
    <col min="2" max="2" width="33.453125" style="6" customWidth="1"/>
    <col min="3" max="3" width="37.453125" style="6" customWidth="1"/>
    <col min="4" max="4" width="12.453125" style="6" customWidth="1"/>
    <col min="5" max="256" width="8.81640625" style="6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7"/>
      <c r="C2" s="7"/>
      <c r="D2" s="3"/>
      <c r="E2" s="3"/>
      <c r="F2" s="3"/>
      <c r="G2" s="3"/>
    </row>
    <row r="3" spans="1:7" ht="15" customHeight="1">
      <c r="A3" s="8"/>
      <c r="B3" s="9" t="s">
        <v>14</v>
      </c>
      <c r="C3" s="9" t="s">
        <v>15</v>
      </c>
      <c r="D3" s="10"/>
      <c r="E3" s="3"/>
      <c r="F3" s="3"/>
      <c r="G3" s="3"/>
    </row>
    <row r="4" spans="1:7" ht="25.5" customHeight="1">
      <c r="A4" s="8"/>
      <c r="B4" s="5" t="s">
        <v>16</v>
      </c>
      <c r="C4" s="5" t="s">
        <v>17</v>
      </c>
      <c r="D4" s="11">
        <v>17244</v>
      </c>
      <c r="E4" s="12">
        <f t="shared" ref="E4:E9" si="0">D4/0.59*1.1</f>
        <v>32149.830508474581</v>
      </c>
      <c r="F4" s="13">
        <f t="shared" ref="F4:F9" si="1">31220/E4</f>
        <v>0.97107821429324548</v>
      </c>
      <c r="G4" s="3"/>
    </row>
    <row r="5" spans="1:7" ht="15" customHeight="1">
      <c r="A5" s="8"/>
      <c r="B5" s="5" t="s">
        <v>7</v>
      </c>
      <c r="C5" s="5" t="s">
        <v>18</v>
      </c>
      <c r="D5" s="11">
        <v>19633</v>
      </c>
      <c r="E5" s="12">
        <f t="shared" si="0"/>
        <v>36603.898305084753</v>
      </c>
      <c r="F5" s="13">
        <f t="shared" si="1"/>
        <v>0.85291461963391857</v>
      </c>
      <c r="G5" s="3"/>
    </row>
    <row r="6" spans="1:7" ht="15" customHeight="1">
      <c r="A6" s="8"/>
      <c r="B6" s="5" t="s">
        <v>4</v>
      </c>
      <c r="C6" s="14" t="s">
        <v>19</v>
      </c>
      <c r="D6" s="11">
        <v>11987</v>
      </c>
      <c r="E6" s="12">
        <f t="shared" si="0"/>
        <v>22348.644067796613</v>
      </c>
      <c r="F6" s="13">
        <f t="shared" si="1"/>
        <v>1.3969527594287749</v>
      </c>
      <c r="G6" s="3"/>
    </row>
    <row r="7" spans="1:7" ht="15" customHeight="1">
      <c r="A7" s="8"/>
      <c r="B7" s="5" t="s">
        <v>5</v>
      </c>
      <c r="C7" s="15" t="s">
        <v>20</v>
      </c>
      <c r="D7" s="11">
        <v>10333</v>
      </c>
      <c r="E7" s="12">
        <f t="shared" si="0"/>
        <v>19264.91525423729</v>
      </c>
      <c r="F7" s="13">
        <f t="shared" si="1"/>
        <v>1.6205625401405908</v>
      </c>
      <c r="G7" s="3"/>
    </row>
    <row r="8" spans="1:7" ht="25.5" customHeight="1">
      <c r="A8" s="8"/>
      <c r="B8" s="5" t="s">
        <v>6</v>
      </c>
      <c r="C8" s="5" t="s">
        <v>21</v>
      </c>
      <c r="D8" s="11">
        <v>5787</v>
      </c>
      <c r="E8" s="12">
        <f t="shared" si="0"/>
        <v>10789.322033898306</v>
      </c>
      <c r="F8" s="13">
        <f t="shared" si="1"/>
        <v>2.8936016463232632</v>
      </c>
      <c r="G8" s="3"/>
    </row>
    <row r="9" spans="1:7" ht="15" customHeight="1">
      <c r="A9" s="8"/>
      <c r="B9" s="5" t="s">
        <v>22</v>
      </c>
      <c r="C9" s="9" t="s">
        <v>23</v>
      </c>
      <c r="D9" s="11">
        <v>8267</v>
      </c>
      <c r="E9" s="12">
        <f t="shared" si="0"/>
        <v>15413.050847457629</v>
      </c>
      <c r="F9" s="13">
        <f t="shared" si="1"/>
        <v>2.0255561542606415</v>
      </c>
      <c r="G9" s="16">
        <f>E9*2</f>
        <v>30826.101694915258</v>
      </c>
    </row>
    <row r="10" spans="1:7" ht="15" customHeight="1">
      <c r="A10" s="8"/>
      <c r="B10" s="17"/>
      <c r="C10" s="17"/>
      <c r="D10" s="11"/>
      <c r="E10" s="12"/>
      <c r="F10" s="13"/>
      <c r="G10" s="3"/>
    </row>
    <row r="11" spans="1:7" ht="15" customHeight="1">
      <c r="A11" s="8"/>
      <c r="B11" s="17"/>
      <c r="C11" s="17"/>
      <c r="D11" s="11"/>
      <c r="E11" s="12"/>
      <c r="F11" s="13"/>
      <c r="G11" s="3"/>
    </row>
    <row r="12" spans="1:7" ht="15" customHeight="1">
      <c r="A12" s="8"/>
      <c r="B12" s="17"/>
      <c r="C12" s="5" t="s">
        <v>24</v>
      </c>
      <c r="D12" s="11">
        <v>10333</v>
      </c>
      <c r="E12" s="12">
        <f>D12/0.59*1.1</f>
        <v>19264.91525423729</v>
      </c>
      <c r="F12" s="13">
        <f>31220/E12</f>
        <v>1.6205625401405908</v>
      </c>
      <c r="G12" s="3"/>
    </row>
    <row r="13" spans="1:7" ht="15" customHeight="1">
      <c r="A13" s="8"/>
      <c r="B13" s="17"/>
      <c r="C13" s="5" t="s">
        <v>25</v>
      </c>
      <c r="D13" s="11">
        <v>15500</v>
      </c>
      <c r="E13" s="12">
        <f>D13/0.59*1.1</f>
        <v>28898.305084745767</v>
      </c>
      <c r="F13" s="13">
        <f>31220/E13</f>
        <v>1.0803401759530791</v>
      </c>
      <c r="G13" s="3"/>
    </row>
    <row r="14" spans="1:7" ht="15" customHeight="1">
      <c r="A14" s="8"/>
      <c r="B14" s="17"/>
      <c r="C14" s="5" t="s">
        <v>26</v>
      </c>
      <c r="D14" s="11">
        <v>8267</v>
      </c>
      <c r="E14" s="12">
        <f>D14/0.59*1.1</f>
        <v>15413.050847457629</v>
      </c>
      <c r="F14" s="13">
        <f>31220/E14</f>
        <v>2.0255561542606415</v>
      </c>
      <c r="G14" s="3"/>
    </row>
    <row r="15" spans="1:7" ht="15" customHeight="1">
      <c r="A15" s="3"/>
      <c r="B15" s="18"/>
      <c r="C15" s="18"/>
      <c r="D15" s="19"/>
      <c r="E15" s="3"/>
      <c r="F15" s="3"/>
      <c r="G15" s="3"/>
    </row>
    <row r="16" spans="1:7" ht="15" customHeight="1">
      <c r="A16" s="3"/>
      <c r="B16" s="3"/>
      <c r="C16" s="3"/>
      <c r="D16" s="3"/>
      <c r="E16" s="3"/>
      <c r="F16" s="3"/>
      <c r="G16" s="3"/>
    </row>
    <row r="17" spans="1:7" ht="15" customHeight="1">
      <c r="A17" s="3"/>
      <c r="B17" s="4"/>
      <c r="C17" s="4"/>
      <c r="D17" s="3"/>
      <c r="E17" s="3"/>
      <c r="F17" s="3"/>
      <c r="G17" s="3"/>
    </row>
  </sheetData>
  <pageMargins left="0.7" right="0.7" top="0.75" bottom="0.75" header="0.3" footer="0.3"/>
  <pageSetup orientation="portrait"/>
  <headerFooter>
    <oddFooter>&amp;C&amp;"Helvetica,Regular"&amp;11&amp;K000000&amp;P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916FE4E5C63594A90ACC2CE00FD3C7B" ma:contentTypeVersion="1" ma:contentTypeDescription="Создание документа." ma:contentTypeScope="" ma:versionID="ed357c464961c7c4d8031dc5883cd2ac">
  <xsd:schema xmlns:xsd="http://www.w3.org/2001/XMLSchema" xmlns:xs="http://www.w3.org/2001/XMLSchema" xmlns:p="http://schemas.microsoft.com/office/2006/metadata/properties" xmlns:ns2="1c574e5c-3a1c-46cc-9cf3-155d79c90e66" targetNamespace="http://schemas.microsoft.com/office/2006/metadata/properties" ma:root="true" ma:fieldsID="6bea6921ecebcd9883cbcf6ffdd2f455" ns2:_="">
    <xsd:import namespace="1c574e5c-3a1c-46cc-9cf3-155d79c90e6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74e5c-3a1c-46cc-9cf3-155d79c90e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C32CF9-7D53-4BE5-A465-7C0E7353A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574e5c-3a1c-46cc-9cf3-155d79c90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C61382-3B65-469C-9151-035365D1CD4F}">
  <ds:schemaRefs>
    <ds:schemaRef ds:uri="1c574e5c-3a1c-46cc-9cf3-155d79c90e66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DAAEB5-4160-4403-A766-1EDF112B74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12-01</vt:lpstr>
      <vt:lpstr>12-02</vt:lpstr>
      <vt:lpstr>Спецификация</vt:lpstr>
      <vt:lpstr>ФОТ</vt:lpstr>
      <vt:lpstr>'12-01'!Область_печати</vt:lpstr>
      <vt:lpstr>'12-02'!Область_печати</vt:lpstr>
      <vt:lpstr>Спецификация!Область_печати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Крылкова Дарья Владимировна</dc:creator>
  <cp:lastModifiedBy>Михаил Лигай</cp:lastModifiedBy>
  <cp:lastPrinted>2024-01-18T14:18:03Z</cp:lastPrinted>
  <dcterms:created xsi:type="dcterms:W3CDTF">2019-03-01T11:43:22Z</dcterms:created>
  <dcterms:modified xsi:type="dcterms:W3CDTF">2026-06-03T13:56:50Z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0x0101002916FE4E5C63594A90ACC2CE00FD3C7B</vt:lpwstr>
  </property>
</Properties>
</file>