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24 ЗаГАЭС" sheetId="1" state="hidden" r:id="rId2"/>
    <sheet name="2026 ЗаГАЭС " sheetId="2" state="visible" r:id="rId3"/>
    <sheet name="2019 ЗаГАЭС" sheetId="3" state="hidden" r:id="rId4"/>
  </sheets>
  <definedNames>
    <definedName function="false" hidden="false" localSheetId="0" name="_xlnm.Print_Area" vbProcedure="false">'2024 ЗаГАЭС'!$A$1:$AF$25</definedName>
    <definedName function="false" hidden="true" localSheetId="0" name="_xlnm._FilterDatabase" vbProcedure="false">'2024 ЗаГАЭС'!$A$4:$AF$24</definedName>
    <definedName function="false" hidden="false" localSheetId="1" name="_xlnm.Print_Area" vbProcedure="false">'2026 ЗаГАЭС '!$A$1:$P$14</definedName>
    <definedName function="false" hidden="true" localSheetId="1" name="_xlnm._FilterDatabase" vbProcedure="false">'2026 ЗаГАЭС '!$A$4:$P$14</definedName>
  </definedName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t</author>
  </authors>
  <commentLis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Кириченко Светлана Анатольевна:
</t>
        </r>
        <r>
          <rPr>
            <sz val="9"/>
            <color rgb="FF000000"/>
            <rFont val="Tahoma"/>
            <family val="2"/>
            <charset val="204"/>
          </rPr>
          <t xml:space="preserve">в расценке 9,2</t>
        </r>
      </text>
    </comment>
    <comment ref="R16" authorId="0">
      <text>
        <r>
          <rPr>
            <sz val="11"/>
            <color rgb="FF000000"/>
            <rFont val="Calibri"/>
            <family val="2"/>
            <charset val="204"/>
          </rPr>
          <t xml:space="preserve">Кириченко Светлана Анатольевна:
</t>
        </r>
        <r>
          <rPr>
            <sz val="9"/>
            <color rgb="FF000000"/>
            <rFont val="Tahoma"/>
            <family val="2"/>
            <charset val="204"/>
          </rPr>
          <t xml:space="preserve">приготавливают раствор гипохлорита натрия с концентрацией 200-250 мг/л из расчета расхода приготовленного раствора - 0,5 л на 1м2 смачиваемой поверхности емкости (ТТ)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t</author>
  </authors>
  <commentList>
    <comment ref="E13" authorId="0">
      <text>
        <r>
          <rPr>
            <sz val="11"/>
            <color rgb="FF000000"/>
            <rFont val="Calibri"/>
            <family val="2"/>
            <charset val="204"/>
          </rPr>
          <t xml:space="preserve">Кириченко Светлана Анатольевна:
</t>
        </r>
        <r>
          <rPr>
            <sz val="9"/>
            <color rgb="FF000000"/>
            <rFont val="Tahoma"/>
            <family val="2"/>
            <charset val="204"/>
          </rPr>
          <t xml:space="preserve">в расценке 9,2</t>
        </r>
      </text>
    </comment>
    <comment ref="L11" authorId="0">
      <text>
        <r>
          <rPr>
            <sz val="11"/>
            <color rgb="FF000000"/>
            <rFont val="Calibri"/>
            <family val="2"/>
            <charset val="204"/>
          </rPr>
          <t xml:space="preserve">Кириченко Светлана Анатольевна:
</t>
        </r>
        <r>
          <rPr>
            <sz val="9"/>
            <color rgb="FF000000"/>
            <rFont val="Tahoma"/>
            <family val="2"/>
            <charset val="204"/>
          </rPr>
          <t xml:space="preserve">приготавливают раствор гипохлорита натрия с концентрацией 200-250 мг/л из расчета расхода приготовленного раствора - 0,5 л на 1м2 смачиваемой поверхности емкости (ТТ)</t>
        </r>
      </text>
    </comment>
  </commentList>
</comments>
</file>

<file path=xl/sharedStrings.xml><?xml version="1.0" encoding="utf-8"?>
<sst xmlns="http://schemas.openxmlformats.org/spreadsheetml/2006/main" count="610" uniqueCount="179">
  <si>
    <t xml:space="preserve">Приложение № 1 к ТТ</t>
  </si>
  <si>
    <t xml:space="preserve">Справочник стоимости типовых услуг Санитарной обработки поверхности емкости промежуточного хранения питьевой воды сетей водопровода к зданию ГАЭС филиала ПАО "РусГидро" - "Загорская ГАЭС" в 2024 г.</t>
  </si>
  <si>
    <t xml:space="preserve">№ п/п</t>
  </si>
  <si>
    <t xml:space="preserve">Объект </t>
  </si>
  <si>
    <t xml:space="preserve">Оборудование, здание и сооружения  (основные характеристики: тип, марка и т.д.)</t>
  </si>
  <si>
    <t xml:space="preserve">Единица измерения</t>
  </si>
  <si>
    <t xml:space="preserve">Количество единиц оборудования</t>
  </si>
  <si>
    <t xml:space="preserve">Наименование и состав услуги</t>
  </si>
  <si>
    <t xml:space="preserve">Шифр расценки</t>
  </si>
  <si>
    <t xml:space="preserve">Единица измерения из расценки</t>
  </si>
  <si>
    <t xml:space="preserve">Норма трудозатрат на ед. изм.</t>
  </si>
  <si>
    <t xml:space="preserve">Средний разряд работ по нормативу</t>
  </si>
  <si>
    <r>
      <rPr>
        <b val="true"/>
        <sz val="11"/>
        <color rgb="FF000000"/>
        <rFont val="Times New Roman"/>
        <family val="1"/>
        <charset val="204"/>
      </rPr>
      <t xml:space="preserve">Стоимость одного воздействия ч/час, руб.
(</t>
    </r>
    <r>
      <rPr>
        <b val="true"/>
        <sz val="11"/>
        <color rgb="FFFF0000"/>
        <rFont val="Times New Roman"/>
        <family val="1"/>
        <charset val="204"/>
      </rPr>
      <t xml:space="preserve">ФГИС ЦС</t>
    </r>
    <r>
      <rPr>
        <b val="true"/>
        <sz val="11"/>
        <color rgb="FF000000"/>
        <rFont val="Times New Roman"/>
        <family val="1"/>
        <charset val="204"/>
      </rPr>
      <t xml:space="preserve"> </t>
    </r>
    <r>
      <rPr>
        <b val="true"/>
        <sz val="11"/>
        <color rgb="FFFF0000"/>
        <rFont val="Times New Roman"/>
        <family val="1"/>
        <charset val="204"/>
      </rPr>
      <t xml:space="preserve">в ценах 2 кв.2024 г.)</t>
    </r>
  </si>
  <si>
    <t xml:space="preserve">Количество воздействий на единицу оборудования (кол-во воздействий в год)</t>
  </si>
  <si>
    <t xml:space="preserve">Суммарное количество воздействий на оборудования  в год (ст.5*12)</t>
  </si>
  <si>
    <t xml:space="preserve">Общая длительность выполнения воздействий на год ч/час (ст.9*13)</t>
  </si>
  <si>
    <t xml:space="preserve">Общая стоимость услуг,  руб. (ст.11*14)</t>
  </si>
  <si>
    <t xml:space="preserve">Наименование МТР с указанием марки, ГОСТ, ТУ</t>
  </si>
  <si>
    <t xml:space="preserve">Единица измерения МТР</t>
  </si>
  <si>
    <t xml:space="preserve">Количество МТР на единицу оборудования на одно воздействие</t>
  </si>
  <si>
    <t xml:space="preserve">Всего Количество  МТР (ст.18*13)</t>
  </si>
  <si>
    <t xml:space="preserve">Обоснование стоимости МТР</t>
  </si>
  <si>
    <t xml:space="preserve">Цена за единицу, руб. без НДС</t>
  </si>
  <si>
    <t xml:space="preserve">Всего стоимость МТР, руб. без НДС (ст.19*21)</t>
  </si>
  <si>
    <r>
      <rPr>
        <b val="true"/>
        <sz val="11"/>
        <color rgb="FF000000"/>
        <rFont val="Times New Roman"/>
        <family val="1"/>
        <charset val="204"/>
      </rPr>
      <t xml:space="preserve">Средства механизации, автотранспорт </t>
    </r>
    <r>
      <rPr>
        <b val="true"/>
        <sz val="11"/>
        <color rgb="FF1F497D"/>
        <rFont val="Times New Roman"/>
        <family val="1"/>
        <charset val="204"/>
      </rPr>
      <t xml:space="preserve">Исполнителя</t>
    </r>
  </si>
  <si>
    <t xml:space="preserve">Норма эксплуатации механизмов, маш/час.</t>
  </si>
  <si>
    <t xml:space="preserve">Обоснование стоимости механизмов </t>
  </si>
  <si>
    <t xml:space="preserve">Всего время использования механизма, маш/час (ст. 24*13)</t>
  </si>
  <si>
    <r>
      <rPr>
        <b val="true"/>
        <sz val="11"/>
        <color rgb="FF000000"/>
        <rFont val="Times New Roman"/>
        <family val="1"/>
        <charset val="204"/>
      </rPr>
      <t xml:space="preserve">Стоимость маш/час, руб.
</t>
    </r>
    <r>
      <rPr>
        <b val="true"/>
        <sz val="11"/>
        <color rgb="FFFF0000"/>
        <rFont val="Times New Roman"/>
        <family val="1"/>
        <charset val="204"/>
      </rPr>
      <t xml:space="preserve">(ФГИС ЦС в ценах 2 кв.2024 г.)</t>
    </r>
  </si>
  <si>
    <t xml:space="preserve">в т.ч. ЗПМ</t>
  </si>
  <si>
    <r>
      <rPr>
        <b val="true"/>
        <sz val="11"/>
        <color rgb="FF000000"/>
        <rFont val="Times New Roman"/>
        <family val="1"/>
        <charset val="204"/>
      </rPr>
      <t xml:space="preserve">Всего Стоимость маш/час, руб. (ст.26*27)
</t>
    </r>
    <r>
      <rPr>
        <b val="true"/>
        <sz val="11"/>
        <color rgb="FFFF0000"/>
        <rFont val="Times New Roman"/>
        <family val="1"/>
        <charset val="204"/>
      </rPr>
      <t xml:space="preserve">(ФГИС ЦС в ценах 2 кв.2024 г.)</t>
    </r>
  </si>
  <si>
    <t xml:space="preserve">в т.ч. ЗПМ (ст.26*28)</t>
  </si>
  <si>
    <t xml:space="preserve">Особые условия по безопасности выполнения работ </t>
  </si>
  <si>
    <t xml:space="preserve">Примечание</t>
  </si>
  <si>
    <t xml:space="preserve">'=сумма  столбца</t>
  </si>
  <si>
    <t xml:space="preserve">=5*12</t>
  </si>
  <si>
    <t xml:space="preserve">=сумма  столбца</t>
  </si>
  <si>
    <t xml:space="preserve">=9*13</t>
  </si>
  <si>
    <t xml:space="preserve">=11*14</t>
  </si>
  <si>
    <t xml:space="preserve">=18*13</t>
  </si>
  <si>
    <t xml:space="preserve">=19*21</t>
  </si>
  <si>
    <t xml:space="preserve">=24*13</t>
  </si>
  <si>
    <t xml:space="preserve">=26*27</t>
  </si>
  <si>
    <t xml:space="preserve">Загорская ГАЭС</t>
  </si>
  <si>
    <t xml:space="preserve">Сети водопровода к зданию ГАЭС ЗГ400541</t>
  </si>
  <si>
    <t xml:space="preserve">Техническое обслуживание</t>
  </si>
  <si>
    <t xml:space="preserve">м3</t>
  </si>
  <si>
    <t xml:space="preserve">Очистка каналов от грязи и ила со сгребанием в кучи и выкидкой на поверхность вручную. (Удаление осадка со дна)</t>
  </si>
  <si>
    <t xml:space="preserve">ГЭСНр66-01-011-18</t>
  </si>
  <si>
    <t xml:space="preserve">Средний разряд работы 1,9</t>
  </si>
  <si>
    <t xml:space="preserve">м2</t>
  </si>
  <si>
    <t xml:space="preserve">Очистка поверхности щетками (очищение стен, колонн и днища металлическими щетками до полного удаления слизи)</t>
  </si>
  <si>
    <t xml:space="preserve">ГЭСН13-06-003-01</t>
  </si>
  <si>
    <t xml:space="preserve">Средний разряд работы 3,0</t>
  </si>
  <si>
    <t xml:space="preserve">Гидроструйная очистка: металлических поверхностей  (обмывка за три раза)</t>
  </si>
  <si>
    <t xml:space="preserve">ГЭСН46-08-044-03</t>
  </si>
  <si>
    <t xml:space="preserve">Вода</t>
  </si>
  <si>
    <t xml:space="preserve">Предоставляет заказчик</t>
  </si>
  <si>
    <t xml:space="preserve">Аппараты высокого давления электрические для гидроочистки поверхностей, производительность 17 л/мин, давление 50 Мпа</t>
  </si>
  <si>
    <t xml:space="preserve">ФСЭМ-91.21.02-001</t>
  </si>
  <si>
    <t xml:space="preserve">Очистка каналов от грязи и ила со сгребанием в кучи и выкидкой на поверхность вручную. (Сбор образованного осадка в специальные емкости для дальнейшей утилизации)</t>
  </si>
  <si>
    <t xml:space="preserve">Дезинфекция емкости (хлорирование) с последующей двукратной промывкой.</t>
  </si>
  <si>
    <t xml:space="preserve">ГЭСН06-14-005-02</t>
  </si>
  <si>
    <t xml:space="preserve">Средний разряд работы 2,4</t>
  </si>
  <si>
    <t xml:space="preserve">Рукав резинотканевый напорный для воды давлением 1 МПа (10 кгс/см2), внутренний диаметр 25 мм</t>
  </si>
  <si>
    <t xml:space="preserve">м</t>
  </si>
  <si>
    <t xml:space="preserve">ФСБЦ-01.7.19.09-0023</t>
  </si>
  <si>
    <t xml:space="preserve">Автомобили бортовые, грузоподъемность до 5 т</t>
  </si>
  <si>
    <t xml:space="preserve">ФСЭМ-91.14.02-001</t>
  </si>
  <si>
    <t xml:space="preserve">Средство дезинфицирующее жидкое на основе гипохлорита натрия, содержание активного хлора 190 г/л</t>
  </si>
  <si>
    <t xml:space="preserve">л</t>
  </si>
  <si>
    <t xml:space="preserve">ФСБЦ-14.2.06.01-0117</t>
  </si>
  <si>
    <t xml:space="preserve">Очистка водоприемных колодцев и камер очистных сооружений илососом (Утилизация собранного осадка из специальной ёмкости)</t>
  </si>
  <si>
    <t xml:space="preserve">ГЭСНр66-03-032-11</t>
  </si>
  <si>
    <t xml:space="preserve">Средний разряд работы 3,4</t>
  </si>
  <si>
    <t xml:space="preserve">Машины илососные, объем цистерны для ила до 7 м3</t>
  </si>
  <si>
    <t xml:space="preserve">ФСЭМ-91.19.01-001</t>
  </si>
  <si>
    <t xml:space="preserve">анализ</t>
  </si>
  <si>
    <t xml:space="preserve">Контрольный анализ после дезинфекции емкости промежуточного хранения питьевой воды с интервалом, соответствующим времени полного обмена воды между взятием проб</t>
  </si>
  <si>
    <t xml:space="preserve">КП № 866 от 11.06.2024 г. ООО «Лаб24»</t>
  </si>
  <si>
    <t xml:space="preserve">ИТОГО в ценах 2 кв. 2024 года:</t>
  </si>
  <si>
    <t xml:space="preserve">Накладные расходы от ФОТ (92%)</t>
  </si>
  <si>
    <t xml:space="preserve">НР</t>
  </si>
  <si>
    <t xml:space="preserve">Сметная прибыль от ФОТ (44%)</t>
  </si>
  <si>
    <t xml:space="preserve">СП</t>
  </si>
  <si>
    <t xml:space="preserve">Итого на 2024 г. </t>
  </si>
  <si>
    <t xml:space="preserve">ВСЕГО, руб. без НДС</t>
  </si>
  <si>
    <t xml:space="preserve">Составил:                   </t>
  </si>
  <si>
    <t xml:space="preserve">Проверил: </t>
  </si>
  <si>
    <t xml:space="preserve">Перечень услуг Санитарной обработки поверхности емкости промежуточного хранения питьевой воды сетей водопровода к зданию ГАЭС филиала ПАО "РусГидро" - "Загорская ГАЭС" в 2026 г.</t>
  </si>
  <si>
    <t xml:space="preserve">Суммарное количество воздействий на оборудования  в год</t>
  </si>
  <si>
    <t xml:space="preserve">Общая длительность выполнения воздействий на год ч/час</t>
  </si>
  <si>
    <t xml:space="preserve">Всего Количество  МТР</t>
  </si>
  <si>
    <t xml:space="preserve">Всего время использования механизма, маш/час</t>
  </si>
  <si>
    <t xml:space="preserve">Очистка водоприемных колодцев и камер очистных сооружений илососом (Утилизация собранного осадка из специальной ёмкости илососом)</t>
  </si>
  <si>
    <t xml:space="preserve">Машины илососные, объем цистерны для ила 10 м3</t>
  </si>
  <si>
    <t xml:space="preserve">Перечень типовых услуг по техническому обслуживанию инженерно-технических систем на период 2019 год  (январь - декабрь)</t>
  </si>
  <si>
    <t xml:space="preserve">Стоимость одного воздействия ч/час, руб.</t>
  </si>
  <si>
    <t xml:space="preserve">Количество воздействий на еденицу оборудования (кол-во воздействий в год)</t>
  </si>
  <si>
    <t xml:space="preserve">Суммарное колчество воздействий на оборудования  в год (ст.5*12)</t>
  </si>
  <si>
    <t xml:space="preserve">Количество МТР на еденицу обордуования на одно воздействие</t>
  </si>
  <si>
    <t xml:space="preserve">Стоимость маш/час, руб.</t>
  </si>
  <si>
    <t xml:space="preserve">Всего Стоимость маш/час, руб. (ст.26*27)</t>
  </si>
  <si>
    <t xml:space="preserve">Сети канализации Загорской ГАЭС</t>
  </si>
  <si>
    <t xml:space="preserve">болт М24</t>
  </si>
  <si>
    <t xml:space="preserve">Гост 7798-70 </t>
  </si>
  <si>
    <t xml:space="preserve">1 операция</t>
  </si>
  <si>
    <t xml:space="preserve">Очистка под заглушку участка трубы диаметром: до 600 мм (Чистка фекальных  колодцев)</t>
  </si>
  <si>
    <t xml:space="preserve">Компрессоры передвижные с двигателем внутреннего сгорания давлением до 686 кПа (7 ат), производительность  до 5 м3/мин</t>
  </si>
  <si>
    <t xml:space="preserve">Гайка М24</t>
  </si>
  <si>
    <t xml:space="preserve">Гост 5915-70</t>
  </si>
  <si>
    <t xml:space="preserve">Машина промывочная на базе автомобиля ("Скания П112") </t>
  </si>
  <si>
    <t xml:space="preserve">Шайба </t>
  </si>
  <si>
    <t xml:space="preserve">Гост 11371-78</t>
  </si>
  <si>
    <t xml:space="preserve">Установка для очистки трубопроводов ("SISU")</t>
  </si>
  <si>
    <t xml:space="preserve">Гост 6402-70</t>
  </si>
  <si>
    <t xml:space="preserve">1 стык</t>
  </si>
  <si>
    <t xml:space="preserve">Переварка дефектных стыков труб поверхностей нагрева, трубопроводов и донышек коллекторов, зачистка под контроль металла, диаметр труб свыше 89 до 108мм, толщина стенок до 10мм</t>
  </si>
  <si>
    <t xml:space="preserve">Электроды УОНИ 13/55
ГОСТ 9466-75</t>
  </si>
  <si>
    <t xml:space="preserve">кг</t>
  </si>
  <si>
    <t xml:space="preserve">Установки для сварки ручной дуговой (постоянного тока)</t>
  </si>
  <si>
    <t xml:space="preserve">Машины электрозачистные</t>
  </si>
  <si>
    <t xml:space="preserve">Оборудование канализационной насосной станции 6А</t>
  </si>
  <si>
    <t xml:space="preserve">шт.</t>
  </si>
  <si>
    <t xml:space="preserve">Техническое обслуживание. Фекальные (дренажные) насосы: насосного оборудования насосной КНС6А</t>
  </si>
  <si>
    <t xml:space="preserve">Здание центральной проходной Загорской ГАЭС с помещениями ВОХР</t>
  </si>
  <si>
    <t xml:space="preserve">м шва</t>
  </si>
  <si>
    <t xml:space="preserve">Устранение неплотностей корпусов аппаратов (Прим. Заварка свищей внутренних трубопроводов)</t>
  </si>
  <si>
    <t xml:space="preserve">Замена жесткой подвески трубопровода, диаметр трубы свыше 42 до 76мм</t>
  </si>
  <si>
    <t xml:space="preserve">Сталь круглая углеродистая обыкновенного качества марки ВСт3пс5-1 диаметром 36 мм
ГОСТ 380-2005</t>
  </si>
  <si>
    <t xml:space="preserve">т</t>
  </si>
  <si>
    <t xml:space="preserve">Сталь угловая 63х63 мм
ГОСТ 8509-86</t>
  </si>
  <si>
    <t xml:space="preserve">100 м трубопровода</t>
  </si>
  <si>
    <t xml:space="preserve">Очистка канализационной сети: внутренней (Промывка канализационного трубопровода)</t>
  </si>
  <si>
    <t xml:space="preserve">Прокладки резиновые (пластина техническая прессованная) 
ГОСТ 7338-90</t>
  </si>
  <si>
    <t xml:space="preserve">Болты с гайками и шайбами для санитарно-технических работ диаметром 16 мм
ГОСТ 7798-70</t>
  </si>
  <si>
    <t xml:space="preserve">Очистка и промывка санитарных приборов:унитазы, раковины, умывальники, промывка спецсоставом</t>
  </si>
  <si>
    <t xml:space="preserve">100 приборов</t>
  </si>
  <si>
    <t xml:space="preserve">Регулировка смывного бачка</t>
  </si>
  <si>
    <t xml:space="preserve">100 шт.</t>
  </si>
  <si>
    <t xml:space="preserve">Техническое обслуживание. Вентили запорные диаметр условного прохода 10-50 мм </t>
  </si>
  <si>
    <t xml:space="preserve">Паронит
ГОСТ 481-80</t>
  </si>
  <si>
    <t xml:space="preserve">Проверка на прогрев отопительных приборов с регулировкой</t>
  </si>
  <si>
    <t xml:space="preserve">Прочистка и промывка: радиаторов отопления весом до 80 кг внутри здания</t>
  </si>
  <si>
    <t xml:space="preserve">Очес льняной
ГОСТ Р 53486-2009</t>
  </si>
  <si>
    <t xml:space="preserve">100 м канала</t>
  </si>
  <si>
    <t xml:space="preserve">Прочистка вентиляционных каналов</t>
  </si>
  <si>
    <t xml:space="preserve">Смена: шарового крана смывного бачка</t>
  </si>
  <si>
    <t xml:space="preserve">Лента ФУМ
ТУ 6-05-1388-86</t>
  </si>
  <si>
    <t xml:space="preserve">Здание  гаража и гидротехнического цеха, Хоздвор</t>
  </si>
  <si>
    <t xml:space="preserve">1 опора (шт.)</t>
  </si>
  <si>
    <t xml:space="preserve">Замена жесткой подвески трубопровода, диаметр трубы свыше 42 до  76мм</t>
  </si>
  <si>
    <t xml:space="preserve">1 м3 изоляции</t>
  </si>
  <si>
    <t xml:space="preserve">Изоляция трубопроводов: матами минераловатными марок 75, 100, плитами минераловатными на синтетическом связующем марки 75 (Прим. Восстановление поврежденных участков изоляции трубопроводов)</t>
  </si>
  <si>
    <t xml:space="preserve">Плиты или маты теплоизоляционные
ГОСТ 9573-72</t>
  </si>
  <si>
    <t xml:space="preserve">Прокладки резиновые (пластина техническая прессованная)
ГОСТ 7338-90</t>
  </si>
  <si>
    <t xml:space="preserve">100 шт. </t>
  </si>
  <si>
    <t xml:space="preserve">Техническое обслуживание. Задвижки диаметр условного прохода 50-150 мм </t>
  </si>
  <si>
    <t xml:space="preserve">Здание ППУ ОРУ-500кВ </t>
  </si>
  <si>
    <t xml:space="preserve">Техническое обслуживание. Задвижки диаметр условного прохода 50-108 мм </t>
  </si>
  <si>
    <t xml:space="preserve">Здание ремстройучастка </t>
  </si>
  <si>
    <t xml:space="preserve">Склад инвентаря и оборудования</t>
  </si>
  <si>
    <t xml:space="preserve">Здание СПК</t>
  </si>
  <si>
    <t xml:space="preserve">1 пролет</t>
  </si>
  <si>
    <t xml:space="preserve">Прочистка дренажа штангами</t>
  </si>
  <si>
    <t xml:space="preserve">Здание ГАЭС</t>
  </si>
  <si>
    <t xml:space="preserve">Здание пождепо</t>
  </si>
  <si>
    <t xml:space="preserve">Очистные сооружения насосной после ПЖТ трансформаторов и замасленных стоков с крышек насосов-турбин</t>
  </si>
  <si>
    <t xml:space="preserve">Техническое обслуживание. Маслонасосы, насосы охлаждения подшипников, газоохладителей, баков запаса конденсата (внешний осмотр,проверка обтяжки крепежа, контроль вибрационного состояния, центровка насосов, подтяжка сальников запорной арматуры, добавление смазки в камеры подшипников, смазка штоков,уборка насосов, запорной арматуры)</t>
  </si>
  <si>
    <t xml:space="preserve">Очистка, промывка, дефектация фильтра 1 ступени(без замены сегментов) технической воды </t>
  </si>
  <si>
    <t xml:space="preserve">Очистка, промывка, дефектация фильтра 2 ступени(без замены сегментов) технической воды </t>
  </si>
  <si>
    <t xml:space="preserve">Выгрузка фильтрующих материалов (вручную): кварцевый песок, дробленый кварц, мраморная крошка</t>
  </si>
  <si>
    <t xml:space="preserve">Выгрузка фильтрующих материалов (вручную): дробленый антрацит</t>
  </si>
  <si>
    <t xml:space="preserve">Загрузка фильтрующих материалов (вручную): кварцевый песок, дробленый кварц, мраморная крошка</t>
  </si>
  <si>
    <t xml:space="preserve">Загрузка фильтрующих материалов (вручную): дробленый антрацит</t>
  </si>
  <si>
    <t xml:space="preserve">10 м2</t>
  </si>
  <si>
    <t xml:space="preserve">Очистка деаэраторного бака (Очистка внутренней поверхности бака для обезвоживания осадка)</t>
  </si>
  <si>
    <t xml:space="preserve">Ветошь
ГОСТ 4643-75</t>
  </si>
  <si>
    <t xml:space="preserve">Очистные сооружения насосной ливневых стоков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</si>
</sst>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р_._-;\-* #,##0.00_р_._-;_-* \-??_р_._-;_-@_-"/>
    <numFmt numFmtId="166" formatCode="0"/>
    <numFmt numFmtId="167" formatCode="0.00"/>
    <numFmt numFmtId="168" formatCode="#,##0.00"/>
    <numFmt numFmtId="169" formatCode="@"/>
    <numFmt numFmtId="170" formatCode="General"/>
    <numFmt numFmtId="171" formatCode="0.000"/>
    <numFmt numFmtId="172" formatCode="_-* #,##0.00_-;\-* #,##0.00_-;_-* \-??_-;_-@_-"/>
    <numFmt numFmtId="173" formatCode="#,##0.00_ ;\-#,##0.00\ "/>
    <numFmt numFmtId="174" formatCode="#,##0"/>
  </numFmts>
  <fonts count="3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1F497D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 val="true"/>
      <sz val="11"/>
      <name val="Calibri"/>
      <family val="2"/>
      <charset val="204"/>
    </font>
    <font>
      <b val="true"/>
      <sz val="12"/>
      <name val="Times New Roman"/>
      <family val="1"/>
      <charset val="204"/>
    </font>
    <font>
      <sz val="9"/>
      <color rgb="FF0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7E4BD"/>
        <bgColor rgb="FFD6E3BC"/>
      </patternFill>
    </fill>
    <fill>
      <patternFill patternType="solid">
        <fgColor rgb="FFD9D9D9"/>
        <bgColor rgb="FFD6E3B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D6E3BC"/>
        <bgColor rgb="FFD7E4BD"/>
      </patternFill>
    </fill>
    <fill>
      <patternFill patternType="solid">
        <fgColor rgb="FFF2F2F2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8" fillId="0" borderId="6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20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0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5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5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3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5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5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7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5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5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22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5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5" borderId="6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6" xfId="27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2 2 2" xfId="22"/>
    <cellStyle name="Обычный 2 4" xfId="23"/>
    <cellStyle name="Обычный 3" xfId="24"/>
    <cellStyle name="Обычный 4" xfId="25"/>
    <cellStyle name="Обычный 6" xfId="26"/>
    <cellStyle name="Обычный_Приложения к ТТ Лот 5+ЭТЛ" xfId="27"/>
    <cellStyle name="Обычный_Расчет стоимости ТО компрессоров 1" xfId="28"/>
    <cellStyle name="Стиль 1" xfId="29"/>
    <cellStyle name="Финансовый 2" xfId="30"/>
    <cellStyle name="Финансовый 2 3" xfId="31"/>
    <cellStyle name="Финансовый 3" xfId="32"/>
  </cellStyles>
  <dxfs count="6">
    <dxf>
      <fill>
        <patternFill patternType="solid">
          <fgColor rgb="FFD7E4BD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6E3B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AJ30"/>
  <sheetViews>
    <sheetView showFormulas="false" showGridLines="true" showRowColHeaders="true" showZeros="true" rightToLeft="false" tabSelected="false" showOutlineSymbols="true" defaultGridColor="true" view="pageBreakPreview" topLeftCell="G1" colorId="64" zoomScale="85" zoomScaleNormal="85" zoomScalePageLayoutView="85" workbookViewId="0">
      <pane xSplit="0" ySplit="9" topLeftCell="A16" activePane="bottomLeft" state="frozen"/>
      <selection pane="topLeft" activeCell="G1" activeCellId="0" sqref="G1"/>
      <selection pane="bottomLeft" activeCell="U19" activeCellId="0" sqref="U19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11.85"/>
    <col collapsed="false" customWidth="true" hidden="false" outlineLevel="0" max="3" min="3" style="0" width="20.29"/>
    <col collapsed="false" customWidth="true" hidden="false" outlineLevel="0" max="4" min="4" style="1" width="12.15"/>
    <col collapsed="false" customWidth="true" hidden="false" outlineLevel="0" max="5" min="5" style="0" width="13.57"/>
    <col collapsed="false" customWidth="true" hidden="false" outlineLevel="0" max="6" min="6" style="1" width="70.57"/>
    <col collapsed="false" customWidth="true" hidden="false" outlineLevel="0" max="8" min="7" style="0" width="13.57"/>
    <col collapsed="false" customWidth="true" hidden="false" outlineLevel="0" max="9" min="9" style="2" width="13.57"/>
    <col collapsed="false" customWidth="true" hidden="false" outlineLevel="0" max="10" min="10" style="0" width="13.57"/>
    <col collapsed="false" customWidth="true" hidden="false" outlineLevel="0" max="13" min="11" style="2" width="13.57"/>
    <col collapsed="false" customWidth="true" hidden="false" outlineLevel="0" max="14" min="14" style="0" width="13.57"/>
    <col collapsed="false" customWidth="true" hidden="false" outlineLevel="0" max="15" min="15" style="3" width="13.57"/>
    <col collapsed="false" customWidth="true" hidden="false" outlineLevel="0" max="16" min="16" style="4" width="13.57"/>
    <col collapsed="false" customWidth="true" hidden="false" outlineLevel="0" max="19" min="17" style="2" width="13.57"/>
    <col collapsed="false" customWidth="true" hidden="false" outlineLevel="0" max="20" min="20" style="0" width="14.57"/>
    <col collapsed="false" customWidth="true" hidden="false" outlineLevel="0" max="22" min="21" style="0" width="13.57"/>
    <col collapsed="false" customWidth="true" hidden="false" outlineLevel="0" max="23" min="23" style="2" width="13.57"/>
    <col collapsed="false" customWidth="true" hidden="false" outlineLevel="0" max="25" min="24" style="0" width="13.57"/>
    <col collapsed="false" customWidth="true" hidden="false" outlineLevel="0" max="26" min="26" style="2" width="13.57"/>
    <col collapsed="false" customWidth="true" hidden="false" outlineLevel="0" max="30" min="27" style="0" width="13.57"/>
    <col collapsed="false" customWidth="true" hidden="false" outlineLevel="0" max="32" min="31" style="2" width="13.57"/>
    <col collapsed="false" customWidth="false" hidden="false" outlineLevel="0" max="34" min="34" style="5" width="9.14"/>
  </cols>
  <sheetData>
    <row r="1" customFormat="false" ht="15" hidden="false" customHeight="false" outlineLevel="0" collapsed="false">
      <c r="AC1" s="6" t="s">
        <v>0</v>
      </c>
      <c r="AD1" s="6"/>
      <c r="AE1" s="6"/>
      <c r="AF1" s="6"/>
    </row>
    <row r="2" customFormat="false" ht="15.75" hidden="false" customHeight="false" outlineLevel="0" collapsed="false">
      <c r="F2" s="7" t="s">
        <v>1</v>
      </c>
    </row>
    <row r="3" customFormat="false" ht="15.75" hidden="false" customHeight="false" outlineLevel="0" collapsed="false"/>
    <row r="4" s="1" customFormat="true" ht="213" hidden="false" customHeight="true" outlineLevel="0" collapsed="false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  <c r="Z4" s="9" t="s">
        <v>27</v>
      </c>
      <c r="AA4" s="9" t="s">
        <v>28</v>
      </c>
      <c r="AB4" s="10" t="s">
        <v>29</v>
      </c>
      <c r="AC4" s="9" t="s">
        <v>30</v>
      </c>
      <c r="AD4" s="10" t="s">
        <v>31</v>
      </c>
      <c r="AE4" s="9" t="s">
        <v>32</v>
      </c>
      <c r="AF4" s="11" t="s">
        <v>33</v>
      </c>
      <c r="AH4" s="12"/>
    </row>
    <row r="5" s="17" customFormat="true" ht="15.75" hidden="false" customHeight="false" outlineLevel="0" collapsed="false">
      <c r="A5" s="13" t="n">
        <v>1</v>
      </c>
      <c r="B5" s="13" t="n">
        <v>2</v>
      </c>
      <c r="C5" s="13" t="n">
        <v>3</v>
      </c>
      <c r="D5" s="13" t="n">
        <v>4</v>
      </c>
      <c r="E5" s="13" t="n">
        <v>5</v>
      </c>
      <c r="F5" s="13" t="n">
        <v>6</v>
      </c>
      <c r="G5" s="13" t="n">
        <v>7</v>
      </c>
      <c r="H5" s="13" t="n">
        <v>8</v>
      </c>
      <c r="I5" s="14" t="n">
        <v>9</v>
      </c>
      <c r="J5" s="13" t="n">
        <v>10</v>
      </c>
      <c r="K5" s="14" t="n">
        <v>11</v>
      </c>
      <c r="L5" s="14" t="n">
        <v>12</v>
      </c>
      <c r="M5" s="14" t="n">
        <v>13</v>
      </c>
      <c r="N5" s="13" t="n">
        <v>14</v>
      </c>
      <c r="O5" s="15" t="n">
        <v>15</v>
      </c>
      <c r="P5" s="14" t="n">
        <v>16</v>
      </c>
      <c r="Q5" s="14" t="n">
        <v>17</v>
      </c>
      <c r="R5" s="14" t="n">
        <v>18</v>
      </c>
      <c r="S5" s="14" t="n">
        <v>19</v>
      </c>
      <c r="T5" s="13" t="n">
        <v>20</v>
      </c>
      <c r="U5" s="13" t="n">
        <v>21</v>
      </c>
      <c r="V5" s="13" t="n">
        <v>22</v>
      </c>
      <c r="W5" s="14" t="n">
        <v>23</v>
      </c>
      <c r="X5" s="13" t="n">
        <v>24</v>
      </c>
      <c r="Y5" s="13" t="n">
        <v>25</v>
      </c>
      <c r="Z5" s="14" t="n">
        <v>26</v>
      </c>
      <c r="AA5" s="13" t="n">
        <v>27</v>
      </c>
      <c r="AB5" s="13" t="n">
        <v>28</v>
      </c>
      <c r="AC5" s="16" t="n">
        <v>29</v>
      </c>
      <c r="AD5" s="16"/>
      <c r="AE5" s="14" t="n">
        <v>30</v>
      </c>
      <c r="AF5" s="14" t="n">
        <v>31</v>
      </c>
      <c r="AH5" s="18"/>
    </row>
    <row r="6" customFormat="false" ht="30" hidden="false" customHeight="false" outlineLevel="0" collapsed="false">
      <c r="A6" s="19"/>
      <c r="B6" s="19"/>
      <c r="C6" s="19"/>
      <c r="D6" s="20"/>
      <c r="E6" s="19"/>
      <c r="F6" s="20"/>
      <c r="G6" s="21"/>
      <c r="H6" s="21"/>
      <c r="I6" s="21"/>
      <c r="J6" s="21"/>
      <c r="K6" s="22" t="s">
        <v>34</v>
      </c>
      <c r="L6" s="21"/>
      <c r="M6" s="23" t="s">
        <v>35</v>
      </c>
      <c r="N6" s="22" t="s">
        <v>36</v>
      </c>
      <c r="O6" s="22" t="s">
        <v>36</v>
      </c>
      <c r="P6" s="20"/>
      <c r="Q6" s="21"/>
      <c r="R6" s="21"/>
      <c r="S6" s="21"/>
      <c r="T6" s="21"/>
      <c r="U6" s="21"/>
      <c r="V6" s="22" t="s">
        <v>36</v>
      </c>
      <c r="W6" s="21"/>
      <c r="X6" s="21"/>
      <c r="Y6" s="21"/>
      <c r="Z6" s="22" t="s">
        <v>36</v>
      </c>
      <c r="AA6" s="21"/>
      <c r="AB6" s="21"/>
      <c r="AC6" s="22" t="s">
        <v>36</v>
      </c>
      <c r="AD6" s="22"/>
      <c r="AE6" s="21"/>
      <c r="AF6" s="21"/>
    </row>
    <row r="7" customFormat="false" ht="15" hidden="false" customHeight="false" outlineLevel="0" collapsed="false">
      <c r="A7" s="19"/>
      <c r="B7" s="19"/>
      <c r="C7" s="19"/>
      <c r="D7" s="20"/>
      <c r="E7" s="19"/>
      <c r="F7" s="24"/>
      <c r="G7" s="25"/>
      <c r="H7" s="25"/>
      <c r="I7" s="26"/>
      <c r="J7" s="25"/>
      <c r="K7" s="26"/>
      <c r="L7" s="26"/>
      <c r="M7" s="23"/>
      <c r="N7" s="27" t="s">
        <v>37</v>
      </c>
      <c r="O7" s="28" t="s">
        <v>38</v>
      </c>
      <c r="P7" s="29"/>
      <c r="Q7" s="26"/>
      <c r="R7" s="26"/>
      <c r="S7" s="26" t="s">
        <v>39</v>
      </c>
      <c r="T7" s="25"/>
      <c r="U7" s="25"/>
      <c r="V7" s="25" t="s">
        <v>40</v>
      </c>
      <c r="W7" s="26"/>
      <c r="X7" s="25"/>
      <c r="Y7" s="25"/>
      <c r="Z7" s="26" t="s">
        <v>41</v>
      </c>
      <c r="AA7" s="25"/>
      <c r="AB7" s="25"/>
      <c r="AC7" s="25" t="s">
        <v>42</v>
      </c>
      <c r="AD7" s="25"/>
      <c r="AE7" s="26"/>
      <c r="AF7" s="26"/>
    </row>
    <row r="8" customFormat="false" ht="15" hidden="false" customHeight="false" outlineLevel="0" collapsed="false">
      <c r="A8" s="19"/>
      <c r="B8" s="19"/>
      <c r="C8" s="19"/>
      <c r="D8" s="20"/>
      <c r="E8" s="19"/>
      <c r="F8" s="24"/>
      <c r="G8" s="25"/>
      <c r="H8" s="25"/>
      <c r="I8" s="26"/>
      <c r="J8" s="25"/>
      <c r="K8" s="26"/>
      <c r="L8" s="26"/>
      <c r="M8" s="23"/>
      <c r="N8" s="27" t="s">
        <v>37</v>
      </c>
      <c r="O8" s="28" t="s">
        <v>38</v>
      </c>
      <c r="P8" s="29"/>
      <c r="Q8" s="26"/>
      <c r="R8" s="26"/>
      <c r="S8" s="26" t="s">
        <v>39</v>
      </c>
      <c r="T8" s="25"/>
      <c r="U8" s="25"/>
      <c r="V8" s="25" t="s">
        <v>40</v>
      </c>
      <c r="W8" s="26"/>
      <c r="X8" s="25"/>
      <c r="Y8" s="25"/>
      <c r="Z8" s="26" t="s">
        <v>41</v>
      </c>
      <c r="AA8" s="25"/>
      <c r="AB8" s="25"/>
      <c r="AC8" s="25" t="s">
        <v>42</v>
      </c>
      <c r="AD8" s="25"/>
      <c r="AE8" s="26"/>
      <c r="AF8" s="26"/>
    </row>
    <row r="9" customFormat="false" ht="15" hidden="false" customHeight="false" outlineLevel="0" collapsed="false">
      <c r="A9" s="19"/>
      <c r="B9" s="19"/>
      <c r="C9" s="19"/>
      <c r="D9" s="20"/>
      <c r="E9" s="19"/>
      <c r="F9" s="24"/>
      <c r="G9" s="25"/>
      <c r="H9" s="25"/>
      <c r="I9" s="26"/>
      <c r="J9" s="25"/>
      <c r="K9" s="26"/>
      <c r="L9" s="26"/>
      <c r="M9" s="23"/>
      <c r="N9" s="27" t="s">
        <v>37</v>
      </c>
      <c r="O9" s="28" t="s">
        <v>38</v>
      </c>
      <c r="P9" s="29"/>
      <c r="Q9" s="26"/>
      <c r="R9" s="26"/>
      <c r="S9" s="26" t="s">
        <v>39</v>
      </c>
      <c r="T9" s="25"/>
      <c r="U9" s="25"/>
      <c r="V9" s="25" t="s">
        <v>40</v>
      </c>
      <c r="W9" s="26"/>
      <c r="X9" s="25"/>
      <c r="Y9" s="25"/>
      <c r="Z9" s="26" t="s">
        <v>41</v>
      </c>
      <c r="AA9" s="25"/>
      <c r="AB9" s="25"/>
      <c r="AC9" s="25" t="s">
        <v>42</v>
      </c>
      <c r="AD9" s="25"/>
      <c r="AE9" s="26"/>
      <c r="AF9" s="26"/>
    </row>
    <row r="10" customFormat="false" ht="15" hidden="false" customHeight="true" outlineLevel="0" collapsed="false">
      <c r="A10" s="30" t="n">
        <v>1</v>
      </c>
      <c r="B10" s="31" t="s">
        <v>43</v>
      </c>
      <c r="C10" s="32" t="s">
        <v>44</v>
      </c>
      <c r="D10" s="33" t="s">
        <v>45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customFormat="false" ht="38.25" hidden="false" customHeight="false" outlineLevel="0" collapsed="false">
      <c r="A11" s="30"/>
      <c r="B11" s="31"/>
      <c r="C11" s="32"/>
      <c r="D11" s="32" t="s">
        <v>46</v>
      </c>
      <c r="E11" s="34" t="n">
        <v>0.5</v>
      </c>
      <c r="F11" s="35" t="s">
        <v>47</v>
      </c>
      <c r="G11" s="36" t="s">
        <v>48</v>
      </c>
      <c r="H11" s="37" t="s">
        <v>46</v>
      </c>
      <c r="I11" s="37" t="n">
        <v>13.6</v>
      </c>
      <c r="J11" s="38" t="s">
        <v>49</v>
      </c>
      <c r="K11" s="37" t="n">
        <v>379.34</v>
      </c>
      <c r="L11" s="37" t="n">
        <v>1</v>
      </c>
      <c r="M11" s="37" t="n">
        <f aca="false">E11*L11</f>
        <v>0.5</v>
      </c>
      <c r="N11" s="37" t="n">
        <f aca="false">M11*I11</f>
        <v>6.8</v>
      </c>
      <c r="O11" s="39" t="n">
        <f aca="false">N11*K11</f>
        <v>2579.51</v>
      </c>
      <c r="P11" s="40"/>
      <c r="Q11" s="37"/>
      <c r="R11" s="37"/>
      <c r="S11" s="41"/>
      <c r="T11" s="41"/>
      <c r="U11" s="41"/>
      <c r="V11" s="41"/>
      <c r="W11" s="42"/>
      <c r="X11" s="37"/>
      <c r="Y11" s="37"/>
      <c r="Z11" s="37"/>
      <c r="AA11" s="37"/>
      <c r="AB11" s="43"/>
      <c r="AC11" s="44"/>
      <c r="AD11" s="45"/>
      <c r="AE11" s="46"/>
      <c r="AF11" s="47"/>
    </row>
    <row r="12" customFormat="false" ht="38.25" hidden="false" customHeight="false" outlineLevel="0" collapsed="false">
      <c r="A12" s="30"/>
      <c r="B12" s="31"/>
      <c r="C12" s="32"/>
      <c r="D12" s="32" t="s">
        <v>50</v>
      </c>
      <c r="E12" s="32" t="n">
        <v>104.4</v>
      </c>
      <c r="F12" s="35" t="s">
        <v>51</v>
      </c>
      <c r="G12" s="36" t="s">
        <v>52</v>
      </c>
      <c r="H12" s="37" t="str">
        <f aca="false">D12</f>
        <v>м2</v>
      </c>
      <c r="I12" s="37" t="n">
        <v>0.9</v>
      </c>
      <c r="J12" s="38" t="s">
        <v>53</v>
      </c>
      <c r="K12" s="37" t="n">
        <v>417.59</v>
      </c>
      <c r="L12" s="37" t="n">
        <v>1</v>
      </c>
      <c r="M12" s="37" t="n">
        <f aca="false">E12*L12</f>
        <v>104.4</v>
      </c>
      <c r="N12" s="37" t="n">
        <f aca="false">M12*I12</f>
        <v>93.96</v>
      </c>
      <c r="O12" s="39" t="n">
        <f aca="false">N12*K12</f>
        <v>39236.76</v>
      </c>
      <c r="P12" s="40"/>
      <c r="Q12" s="37"/>
      <c r="R12" s="37"/>
      <c r="S12" s="41"/>
      <c r="T12" s="41"/>
      <c r="U12" s="41"/>
      <c r="V12" s="41"/>
      <c r="W12" s="42"/>
      <c r="X12" s="37"/>
      <c r="Y12" s="37"/>
      <c r="Z12" s="37"/>
      <c r="AA12" s="37"/>
      <c r="AB12" s="43"/>
      <c r="AC12" s="44"/>
      <c r="AD12" s="45"/>
      <c r="AE12" s="48"/>
      <c r="AF12" s="48"/>
      <c r="AH12" s="49"/>
    </row>
    <row r="13" customFormat="false" ht="195" hidden="false" customHeight="false" outlineLevel="0" collapsed="false">
      <c r="A13" s="30"/>
      <c r="B13" s="31"/>
      <c r="C13" s="32"/>
      <c r="D13" s="32" t="s">
        <v>50</v>
      </c>
      <c r="E13" s="32" t="n">
        <v>104.4</v>
      </c>
      <c r="F13" s="35" t="s">
        <v>54</v>
      </c>
      <c r="G13" s="36" t="s">
        <v>55</v>
      </c>
      <c r="H13" s="37" t="s">
        <v>50</v>
      </c>
      <c r="I13" s="37" t="n">
        <v>0.19</v>
      </c>
      <c r="J13" s="38" t="s">
        <v>53</v>
      </c>
      <c r="K13" s="37" t="n">
        <v>417.59</v>
      </c>
      <c r="L13" s="37" t="n">
        <v>3</v>
      </c>
      <c r="M13" s="37" t="n">
        <f aca="false">E13*L13</f>
        <v>313.2</v>
      </c>
      <c r="N13" s="50" t="n">
        <f aca="false">M13*I13</f>
        <v>59.51</v>
      </c>
      <c r="O13" s="39" t="n">
        <f aca="false">N13*K13</f>
        <v>24850.78</v>
      </c>
      <c r="P13" s="40" t="s">
        <v>56</v>
      </c>
      <c r="Q13" s="37"/>
      <c r="R13" s="37"/>
      <c r="S13" s="41"/>
      <c r="T13" s="40" t="s">
        <v>57</v>
      </c>
      <c r="U13" s="41"/>
      <c r="V13" s="41"/>
      <c r="W13" s="28" t="s">
        <v>58</v>
      </c>
      <c r="X13" s="37" t="n">
        <v>0.18</v>
      </c>
      <c r="Y13" s="37" t="s">
        <v>59</v>
      </c>
      <c r="Z13" s="51" t="n">
        <f aca="false">X13*M13</f>
        <v>56.38</v>
      </c>
      <c r="AA13" s="51" t="n">
        <f aca="false">50.12*1.16</f>
        <v>58.14</v>
      </c>
      <c r="AB13" s="43"/>
      <c r="AC13" s="52" t="n">
        <f aca="false">AA13*Z13</f>
        <v>3277.93</v>
      </c>
      <c r="AD13" s="45" t="n">
        <f aca="false">Z13*AB13</f>
        <v>0</v>
      </c>
      <c r="AE13" s="48"/>
      <c r="AF13" s="48"/>
      <c r="AH13" s="49"/>
    </row>
    <row r="14" customFormat="false" ht="45" hidden="false" customHeight="false" outlineLevel="0" collapsed="false">
      <c r="A14" s="30"/>
      <c r="B14" s="31"/>
      <c r="C14" s="32"/>
      <c r="D14" s="32" t="s">
        <v>46</v>
      </c>
      <c r="E14" s="34" t="n">
        <v>5.5</v>
      </c>
      <c r="F14" s="35" t="s">
        <v>60</v>
      </c>
      <c r="G14" s="36" t="s">
        <v>48</v>
      </c>
      <c r="H14" s="37" t="s">
        <v>46</v>
      </c>
      <c r="I14" s="37" t="n">
        <v>13.6</v>
      </c>
      <c r="J14" s="38" t="s">
        <v>49</v>
      </c>
      <c r="K14" s="37" t="n">
        <v>379.34</v>
      </c>
      <c r="L14" s="37" t="n">
        <v>1</v>
      </c>
      <c r="M14" s="37" t="n">
        <f aca="false">E14*L14</f>
        <v>5.5</v>
      </c>
      <c r="N14" s="37" t="n">
        <f aca="false">M14*I14</f>
        <v>74.8</v>
      </c>
      <c r="O14" s="39" t="n">
        <f aca="false">N14*K14</f>
        <v>28374.63</v>
      </c>
      <c r="P14" s="40"/>
      <c r="Q14" s="37"/>
      <c r="R14" s="37"/>
      <c r="S14" s="41"/>
      <c r="T14" s="41"/>
      <c r="U14" s="41"/>
      <c r="V14" s="41"/>
      <c r="W14" s="53"/>
      <c r="X14" s="37"/>
      <c r="Y14" s="37"/>
      <c r="Z14" s="37"/>
      <c r="AA14" s="37"/>
      <c r="AB14" s="43"/>
      <c r="AC14" s="44"/>
      <c r="AD14" s="45"/>
      <c r="AE14" s="48"/>
      <c r="AF14" s="48"/>
      <c r="AH14" s="49"/>
    </row>
    <row r="15" customFormat="false" ht="114.75" hidden="false" customHeight="true" outlineLevel="0" collapsed="false">
      <c r="A15" s="30"/>
      <c r="B15" s="31"/>
      <c r="C15" s="32"/>
      <c r="D15" s="32" t="s">
        <v>46</v>
      </c>
      <c r="E15" s="32" t="n">
        <v>50</v>
      </c>
      <c r="F15" s="54" t="s">
        <v>61</v>
      </c>
      <c r="G15" s="36" t="s">
        <v>62</v>
      </c>
      <c r="H15" s="37" t="s">
        <v>46</v>
      </c>
      <c r="I15" s="55" t="n">
        <f aca="false">16.5/100</f>
        <v>0.165</v>
      </c>
      <c r="J15" s="38" t="s">
        <v>63</v>
      </c>
      <c r="K15" s="55" t="n">
        <v>396.54</v>
      </c>
      <c r="L15" s="55" t="n">
        <v>1</v>
      </c>
      <c r="M15" s="55" t="n">
        <f aca="false">E15*L15</f>
        <v>50</v>
      </c>
      <c r="N15" s="50" t="n">
        <f aca="false">M15*I15</f>
        <v>8.25</v>
      </c>
      <c r="O15" s="39" t="n">
        <f aca="false">N15*K15</f>
        <v>3271.46</v>
      </c>
      <c r="P15" s="53" t="s">
        <v>64</v>
      </c>
      <c r="Q15" s="37" t="s">
        <v>65</v>
      </c>
      <c r="R15" s="37" t="n">
        <f aca="false">0.2/100</f>
        <v>0.002</v>
      </c>
      <c r="S15" s="37" t="n">
        <f aca="false">R15*M15</f>
        <v>0.1</v>
      </c>
      <c r="T15" s="37" t="s">
        <v>66</v>
      </c>
      <c r="U15" s="51" t="n">
        <f aca="false">215.9*1.33</f>
        <v>287.15</v>
      </c>
      <c r="V15" s="51" t="n">
        <f aca="false">U15*S15</f>
        <v>28.72</v>
      </c>
      <c r="W15" s="53" t="s">
        <v>67</v>
      </c>
      <c r="X15" s="37" t="n">
        <f aca="false">0.03/100</f>
        <v>0.0003</v>
      </c>
      <c r="Y15" s="37" t="s">
        <v>68</v>
      </c>
      <c r="Z15" s="37" t="n">
        <f aca="false">X15*M15</f>
        <v>0.015</v>
      </c>
      <c r="AA15" s="51" t="n">
        <f aca="false">477.92*1.19</f>
        <v>568.72</v>
      </c>
      <c r="AB15" s="43" t="n">
        <v>470.23</v>
      </c>
      <c r="AC15" s="44" t="n">
        <f aca="false">AA15*Z15</f>
        <v>8.53</v>
      </c>
      <c r="AD15" s="45" t="n">
        <f aca="false">Z15*AB15</f>
        <v>7.05</v>
      </c>
      <c r="AE15" s="48"/>
      <c r="AF15" s="48"/>
      <c r="AH15" s="49"/>
    </row>
    <row r="16" customFormat="false" ht="114.75" hidden="false" customHeight="false" outlineLevel="0" collapsed="false">
      <c r="A16" s="30"/>
      <c r="B16" s="31"/>
      <c r="C16" s="32"/>
      <c r="D16" s="32"/>
      <c r="E16" s="32"/>
      <c r="F16" s="54"/>
      <c r="G16" s="36"/>
      <c r="H16" s="37"/>
      <c r="I16" s="55"/>
      <c r="J16" s="38"/>
      <c r="K16" s="55"/>
      <c r="L16" s="55"/>
      <c r="M16" s="55"/>
      <c r="N16" s="50"/>
      <c r="O16" s="39"/>
      <c r="P16" s="53" t="s">
        <v>69</v>
      </c>
      <c r="Q16" s="37" t="s">
        <v>70</v>
      </c>
      <c r="R16" s="37" t="n">
        <v>0.5</v>
      </c>
      <c r="S16" s="56" t="n">
        <f aca="false">R16*E12</f>
        <v>52.2</v>
      </c>
      <c r="T16" s="37" t="s">
        <v>71</v>
      </c>
      <c r="U16" s="51" t="n">
        <f aca="false">92.99*1.87</f>
        <v>173.89</v>
      </c>
      <c r="V16" s="57" t="n">
        <f aca="false">U16*S16</f>
        <v>9077.06</v>
      </c>
      <c r="W16" s="58"/>
      <c r="X16" s="37"/>
      <c r="Y16" s="37"/>
      <c r="Z16" s="37"/>
      <c r="AA16" s="37"/>
      <c r="AB16" s="43"/>
      <c r="AC16" s="44"/>
      <c r="AD16" s="45"/>
      <c r="AE16" s="48"/>
      <c r="AF16" s="48"/>
      <c r="AH16" s="49"/>
    </row>
    <row r="17" customFormat="false" ht="45" hidden="false" customHeight="false" outlineLevel="0" collapsed="false">
      <c r="A17" s="30"/>
      <c r="B17" s="31"/>
      <c r="C17" s="32"/>
      <c r="D17" s="32" t="s">
        <v>46</v>
      </c>
      <c r="E17" s="34" t="n">
        <v>4.8</v>
      </c>
      <c r="F17" s="35" t="s">
        <v>60</v>
      </c>
      <c r="G17" s="36" t="s">
        <v>48</v>
      </c>
      <c r="H17" s="37" t="s">
        <v>46</v>
      </c>
      <c r="I17" s="37" t="n">
        <v>13.6</v>
      </c>
      <c r="J17" s="38" t="s">
        <v>49</v>
      </c>
      <c r="K17" s="37" t="n">
        <v>379.34</v>
      </c>
      <c r="L17" s="37" t="n">
        <v>1</v>
      </c>
      <c r="M17" s="37" t="n">
        <f aca="false">E17*L17</f>
        <v>4.8</v>
      </c>
      <c r="N17" s="37" t="n">
        <f aca="false">M17*I17</f>
        <v>65.28</v>
      </c>
      <c r="O17" s="39" t="n">
        <f aca="false">N17*K17</f>
        <v>24763.32</v>
      </c>
      <c r="P17" s="40"/>
      <c r="Q17" s="37"/>
      <c r="R17" s="37"/>
      <c r="S17" s="41"/>
      <c r="T17" s="41"/>
      <c r="U17" s="41"/>
      <c r="V17" s="41"/>
      <c r="W17" s="53"/>
      <c r="X17" s="37"/>
      <c r="Y17" s="37"/>
      <c r="Z17" s="37"/>
      <c r="AA17" s="37"/>
      <c r="AB17" s="43"/>
      <c r="AC17" s="44"/>
      <c r="AD17" s="45"/>
      <c r="AE17" s="48"/>
      <c r="AF17" s="48"/>
      <c r="AH17" s="49"/>
    </row>
    <row r="18" customFormat="false" ht="63.75" hidden="false" customHeight="false" outlineLevel="0" collapsed="false">
      <c r="A18" s="30"/>
      <c r="B18" s="31"/>
      <c r="C18" s="32"/>
      <c r="D18" s="32" t="s">
        <v>46</v>
      </c>
      <c r="E18" s="34" t="n">
        <f aca="false">E17+E14+E11</f>
        <v>10.8</v>
      </c>
      <c r="F18" s="35" t="s">
        <v>72</v>
      </c>
      <c r="G18" s="36" t="s">
        <v>73</v>
      </c>
      <c r="H18" s="37" t="s">
        <v>46</v>
      </c>
      <c r="I18" s="37" t="n">
        <v>9</v>
      </c>
      <c r="J18" s="38" t="s">
        <v>74</v>
      </c>
      <c r="K18" s="37" t="n">
        <v>438.65</v>
      </c>
      <c r="L18" s="37" t="n">
        <v>1</v>
      </c>
      <c r="M18" s="37" t="n">
        <f aca="false">E18*L18</f>
        <v>10.8</v>
      </c>
      <c r="N18" s="37" t="n">
        <f aca="false">M18*I18</f>
        <v>97.2</v>
      </c>
      <c r="O18" s="39" t="n">
        <f aca="false">N18*K18</f>
        <v>42636.78</v>
      </c>
      <c r="P18" s="40"/>
      <c r="Q18" s="37"/>
      <c r="R18" s="37"/>
      <c r="S18" s="41"/>
      <c r="T18" s="41"/>
      <c r="U18" s="41"/>
      <c r="V18" s="41"/>
      <c r="W18" s="53" t="s">
        <v>75</v>
      </c>
      <c r="X18" s="37" t="n">
        <v>4.21</v>
      </c>
      <c r="Y18" s="37" t="s">
        <v>76</v>
      </c>
      <c r="Z18" s="51" t="n">
        <f aca="false">X18*M18</f>
        <v>45.47</v>
      </c>
      <c r="AA18" s="59" t="n">
        <f aca="false">1002.48*1.23</f>
        <v>1233.05</v>
      </c>
      <c r="AB18" s="43" t="n">
        <v>631.66</v>
      </c>
      <c r="AC18" s="52" t="n">
        <f aca="false">AA18*Z18</f>
        <v>56066.78</v>
      </c>
      <c r="AD18" s="60" t="n">
        <f aca="false">Z18*AB18</f>
        <v>28721.58</v>
      </c>
      <c r="AE18" s="48"/>
      <c r="AF18" s="48"/>
      <c r="AH18" s="49"/>
    </row>
    <row r="19" customFormat="false" ht="45" hidden="false" customHeight="false" outlineLevel="0" collapsed="false">
      <c r="A19" s="30"/>
      <c r="B19" s="31"/>
      <c r="C19" s="32"/>
      <c r="D19" s="32" t="s">
        <v>77</v>
      </c>
      <c r="E19" s="32" t="n">
        <v>2</v>
      </c>
      <c r="F19" s="35" t="s">
        <v>78</v>
      </c>
      <c r="G19" s="36"/>
      <c r="H19" s="37"/>
      <c r="I19" s="37"/>
      <c r="J19" s="38"/>
      <c r="K19" s="39"/>
      <c r="L19" s="37"/>
      <c r="M19" s="37"/>
      <c r="N19" s="37"/>
      <c r="O19" s="39"/>
      <c r="P19" s="40"/>
      <c r="Q19" s="37" t="s">
        <v>77</v>
      </c>
      <c r="R19" s="37" t="n">
        <v>1</v>
      </c>
      <c r="S19" s="37" t="n">
        <f aca="false">R19*E19</f>
        <v>2</v>
      </c>
      <c r="T19" s="37" t="s">
        <v>79</v>
      </c>
      <c r="U19" s="59" t="n">
        <v>10700</v>
      </c>
      <c r="V19" s="57" t="n">
        <f aca="false">U19*S19</f>
        <v>21400</v>
      </c>
      <c r="W19" s="53"/>
      <c r="X19" s="37"/>
      <c r="Y19" s="37"/>
      <c r="Z19" s="37"/>
      <c r="AA19" s="37"/>
      <c r="AB19" s="43"/>
      <c r="AC19" s="44"/>
      <c r="AD19" s="45"/>
      <c r="AE19" s="48"/>
      <c r="AF19" s="48"/>
      <c r="AH19" s="49"/>
    </row>
    <row r="20" s="75" customFormat="true" ht="15" hidden="false" customHeight="true" outlineLevel="0" collapsed="false">
      <c r="A20" s="61"/>
      <c r="B20" s="62"/>
      <c r="C20" s="62"/>
      <c r="D20" s="62"/>
      <c r="E20" s="63"/>
      <c r="F20" s="64" t="s">
        <v>80</v>
      </c>
      <c r="G20" s="64"/>
      <c r="H20" s="64"/>
      <c r="I20" s="64"/>
      <c r="J20" s="64"/>
      <c r="K20" s="64"/>
      <c r="L20" s="64"/>
      <c r="M20" s="65"/>
      <c r="N20" s="66"/>
      <c r="O20" s="67" t="n">
        <f aca="false">ROUND(SUM(O11:O19),2)</f>
        <v>165713.24</v>
      </c>
      <c r="P20" s="68"/>
      <c r="Q20" s="68"/>
      <c r="R20" s="68"/>
      <c r="S20" s="69"/>
      <c r="T20" s="70"/>
      <c r="U20" s="70"/>
      <c r="V20" s="68" t="n">
        <f aca="false">ROUND(SUM(V11:V19),2)</f>
        <v>30505.78</v>
      </c>
      <c r="W20" s="63"/>
      <c r="X20" s="71"/>
      <c r="Y20" s="71"/>
      <c r="Z20" s="72"/>
      <c r="AA20" s="71"/>
      <c r="AB20" s="73"/>
      <c r="AC20" s="68" t="n">
        <f aca="false">ROUND(SUM(AC11:AC19),2)</f>
        <v>59353.24</v>
      </c>
      <c r="AD20" s="74" t="n">
        <f aca="false">ROUND(SUM(AD11:AD19),2)</f>
        <v>28728.63</v>
      </c>
      <c r="AE20" s="63"/>
      <c r="AF20" s="63"/>
      <c r="AH20" s="76"/>
      <c r="AI20" s="77"/>
    </row>
    <row r="21" s="75" customFormat="true" ht="15" hidden="false" customHeight="true" outlineLevel="0" collapsed="false">
      <c r="A21" s="78"/>
      <c r="B21" s="79"/>
      <c r="C21" s="79"/>
      <c r="D21" s="79"/>
      <c r="E21" s="80"/>
      <c r="F21" s="81" t="s">
        <v>81</v>
      </c>
      <c r="G21" s="81"/>
      <c r="H21" s="81"/>
      <c r="I21" s="81"/>
      <c r="J21" s="81"/>
      <c r="K21" s="81"/>
      <c r="L21" s="81"/>
      <c r="M21" s="82" t="n">
        <v>92</v>
      </c>
      <c r="N21" s="83"/>
      <c r="O21" s="67" t="n">
        <f aca="false">ROUND(O20*M21%,2)</f>
        <v>152456.18</v>
      </c>
      <c r="P21" s="64"/>
      <c r="Q21" s="80"/>
      <c r="R21" s="80"/>
      <c r="S21" s="84"/>
      <c r="T21" s="85"/>
      <c r="U21" s="65"/>
      <c r="V21" s="86"/>
      <c r="W21" s="80"/>
      <c r="X21" s="87"/>
      <c r="Y21" s="87"/>
      <c r="Z21" s="82" t="s">
        <v>82</v>
      </c>
      <c r="AA21" s="88" t="n">
        <v>92</v>
      </c>
      <c r="AB21" s="89"/>
      <c r="AC21" s="70" t="n">
        <f aca="false">AD21</f>
        <v>26430.34</v>
      </c>
      <c r="AD21" s="90" t="n">
        <f aca="false">ROUND(AD20*AA21%,2)</f>
        <v>26430.34</v>
      </c>
      <c r="AE21" s="80"/>
      <c r="AF21" s="80"/>
      <c r="AH21" s="76"/>
      <c r="AI21" s="0"/>
    </row>
    <row r="22" s="75" customFormat="true" ht="15" hidden="false" customHeight="true" outlineLevel="0" collapsed="false">
      <c r="A22" s="78"/>
      <c r="B22" s="79"/>
      <c r="C22" s="79"/>
      <c r="D22" s="79"/>
      <c r="E22" s="80"/>
      <c r="F22" s="81" t="s">
        <v>83</v>
      </c>
      <c r="G22" s="81"/>
      <c r="H22" s="81"/>
      <c r="I22" s="81"/>
      <c r="J22" s="81"/>
      <c r="K22" s="81"/>
      <c r="L22" s="81"/>
      <c r="M22" s="91" t="n">
        <v>44</v>
      </c>
      <c r="N22" s="83"/>
      <c r="O22" s="67" t="n">
        <f aca="false">ROUND(O20*M22%,2)</f>
        <v>72913.83</v>
      </c>
      <c r="P22" s="64"/>
      <c r="Q22" s="80"/>
      <c r="R22" s="80"/>
      <c r="S22" s="84"/>
      <c r="T22" s="85"/>
      <c r="U22" s="65"/>
      <c r="V22" s="70"/>
      <c r="W22" s="80"/>
      <c r="X22" s="87"/>
      <c r="Y22" s="87"/>
      <c r="Z22" s="91" t="s">
        <v>84</v>
      </c>
      <c r="AA22" s="92" t="n">
        <v>44</v>
      </c>
      <c r="AB22" s="93"/>
      <c r="AC22" s="70" t="n">
        <f aca="false">AD22</f>
        <v>12640.6</v>
      </c>
      <c r="AD22" s="90" t="n">
        <f aca="false">ROUND(AD20*AA22%,2)</f>
        <v>12640.6</v>
      </c>
      <c r="AE22" s="80"/>
      <c r="AF22" s="80"/>
      <c r="AH22" s="76"/>
      <c r="AI22" s="0"/>
    </row>
    <row r="23" s="75" customFormat="true" ht="15" hidden="false" customHeight="true" outlineLevel="0" collapsed="false">
      <c r="A23" s="78"/>
      <c r="B23" s="79"/>
      <c r="C23" s="79"/>
      <c r="D23" s="79"/>
      <c r="E23" s="80"/>
      <c r="F23" s="94" t="s">
        <v>85</v>
      </c>
      <c r="G23" s="94"/>
      <c r="H23" s="94"/>
      <c r="I23" s="94"/>
      <c r="J23" s="94"/>
      <c r="K23" s="94"/>
      <c r="L23" s="94"/>
      <c r="M23" s="95"/>
      <c r="N23" s="83"/>
      <c r="O23" s="96" t="n">
        <f aca="false">O20+O21+O22</f>
        <v>391083.25</v>
      </c>
      <c r="P23" s="64"/>
      <c r="Q23" s="80"/>
      <c r="R23" s="80"/>
      <c r="S23" s="84"/>
      <c r="T23" s="85"/>
      <c r="U23" s="65"/>
      <c r="V23" s="86" t="n">
        <f aca="false">V20</f>
        <v>30505.78</v>
      </c>
      <c r="W23" s="80"/>
      <c r="X23" s="87"/>
      <c r="Y23" s="87"/>
      <c r="Z23" s="97"/>
      <c r="AA23" s="95"/>
      <c r="AB23" s="93"/>
      <c r="AC23" s="86" t="n">
        <f aca="false">(AC22+AC21+AC20)</f>
        <v>98424.18</v>
      </c>
      <c r="AD23" s="90"/>
      <c r="AE23" s="80"/>
      <c r="AF23" s="80"/>
      <c r="AH23" s="76"/>
      <c r="AI23" s="0"/>
    </row>
    <row r="24" s="75" customFormat="true" ht="15.75" hidden="false" customHeight="true" outlineLevel="0" collapsed="false">
      <c r="A24" s="78"/>
      <c r="B24" s="79"/>
      <c r="C24" s="79"/>
      <c r="D24" s="79"/>
      <c r="E24" s="80"/>
      <c r="F24" s="98" t="s">
        <v>86</v>
      </c>
      <c r="G24" s="98"/>
      <c r="H24" s="98"/>
      <c r="I24" s="98"/>
      <c r="J24" s="98"/>
      <c r="K24" s="98"/>
      <c r="L24" s="98"/>
      <c r="M24" s="99"/>
      <c r="N24" s="83"/>
      <c r="O24" s="96" t="n">
        <f aca="false">O23+V23+AC23</f>
        <v>520013.21</v>
      </c>
      <c r="P24" s="64"/>
      <c r="Q24" s="80"/>
      <c r="R24" s="80"/>
      <c r="S24" s="84"/>
      <c r="T24" s="92"/>
      <c r="U24" s="92"/>
      <c r="V24" s="66"/>
      <c r="W24" s="80"/>
      <c r="X24" s="87"/>
      <c r="Y24" s="87"/>
      <c r="Z24" s="97"/>
      <c r="AA24" s="92"/>
      <c r="AB24" s="93"/>
      <c r="AC24" s="100"/>
      <c r="AD24" s="101"/>
      <c r="AE24" s="80"/>
      <c r="AF24" s="80"/>
      <c r="AH24" s="76"/>
      <c r="AI24" s="0"/>
    </row>
    <row r="26" customFormat="false" ht="15" hidden="false" customHeight="true" outlineLevel="0" collapsed="false">
      <c r="F26" s="102" t="s">
        <v>87</v>
      </c>
      <c r="G26" s="102"/>
      <c r="H26" s="102"/>
      <c r="I26" s="102"/>
      <c r="J26" s="102"/>
      <c r="K26" s="102"/>
      <c r="L26" s="102"/>
      <c r="O26" s="103"/>
    </row>
    <row r="27" s="4" customFormat="true" ht="15" hidden="false" customHeight="false" outlineLevel="0" collapsed="false">
      <c r="A27" s="0"/>
      <c r="B27" s="0"/>
      <c r="C27" s="0"/>
      <c r="D27" s="1"/>
      <c r="E27" s="0"/>
      <c r="F27" s="102"/>
      <c r="G27" s="102"/>
      <c r="H27" s="102"/>
      <c r="I27" s="102"/>
      <c r="J27" s="102"/>
      <c r="K27" s="102"/>
      <c r="L27" s="102"/>
      <c r="M27" s="2"/>
      <c r="N27" s="0"/>
      <c r="O27" s="104"/>
      <c r="Q27" s="2"/>
      <c r="R27" s="2"/>
      <c r="S27" s="2"/>
      <c r="T27" s="0"/>
      <c r="U27" s="0"/>
      <c r="V27" s="0"/>
      <c r="W27" s="2"/>
      <c r="X27" s="0"/>
      <c r="Y27" s="0"/>
      <c r="Z27" s="2"/>
      <c r="AA27" s="0"/>
      <c r="AB27" s="0"/>
      <c r="AC27" s="0"/>
      <c r="AD27" s="0"/>
      <c r="AE27" s="2"/>
      <c r="AF27" s="2"/>
      <c r="AG27" s="0"/>
      <c r="AH27" s="5"/>
      <c r="AI27" s="0"/>
      <c r="AJ27" s="0"/>
    </row>
    <row r="28" s="4" customFormat="true" ht="15" hidden="false" customHeight="false" outlineLevel="0" collapsed="false">
      <c r="A28" s="0"/>
      <c r="B28" s="0"/>
      <c r="C28" s="0"/>
      <c r="D28" s="1"/>
      <c r="E28" s="0"/>
      <c r="F28" s="105"/>
      <c r="G28" s="106"/>
      <c r="H28" s="106"/>
      <c r="I28" s="107"/>
      <c r="J28" s="106"/>
      <c r="K28" s="106"/>
      <c r="L28" s="106"/>
      <c r="M28" s="2"/>
      <c r="N28" s="0"/>
      <c r="O28" s="104"/>
      <c r="Q28" s="2"/>
      <c r="R28" s="2"/>
      <c r="S28" s="2"/>
      <c r="T28" s="0"/>
      <c r="U28" s="0"/>
      <c r="V28" s="0"/>
      <c r="W28" s="2"/>
      <c r="X28" s="0"/>
      <c r="Y28" s="0"/>
      <c r="Z28" s="2"/>
      <c r="AA28" s="0"/>
      <c r="AB28" s="0"/>
      <c r="AC28" s="0"/>
      <c r="AD28" s="0"/>
      <c r="AE28" s="2"/>
      <c r="AF28" s="2"/>
      <c r="AG28" s="0"/>
      <c r="AH28" s="5"/>
      <c r="AI28" s="0"/>
      <c r="AJ28" s="0"/>
    </row>
    <row r="29" s="4" customFormat="true" ht="15" hidden="false" customHeight="false" outlineLevel="0" collapsed="false">
      <c r="A29" s="0"/>
      <c r="B29" s="0"/>
      <c r="C29" s="0"/>
      <c r="D29" s="1"/>
      <c r="E29" s="0"/>
      <c r="F29" s="105"/>
      <c r="G29" s="106"/>
      <c r="H29" s="106"/>
      <c r="I29" s="106"/>
      <c r="J29" s="106"/>
      <c r="K29" s="106"/>
      <c r="L29" s="106"/>
      <c r="M29" s="2"/>
      <c r="N29" s="0"/>
      <c r="O29" s="104"/>
      <c r="Q29" s="2"/>
      <c r="R29" s="2"/>
      <c r="S29" s="2"/>
      <c r="T29" s="0"/>
      <c r="U29" s="0"/>
      <c r="V29" s="0"/>
      <c r="W29" s="2"/>
      <c r="X29" s="0"/>
      <c r="Y29" s="0"/>
      <c r="Z29" s="2"/>
      <c r="AA29" s="0"/>
      <c r="AB29" s="0"/>
      <c r="AC29" s="0"/>
      <c r="AD29" s="0"/>
      <c r="AE29" s="2"/>
      <c r="AF29" s="2"/>
      <c r="AG29" s="0"/>
      <c r="AH29" s="5"/>
      <c r="AI29" s="0"/>
      <c r="AJ29" s="0"/>
    </row>
    <row r="30" customFormat="false" ht="15" hidden="false" customHeight="true" outlineLevel="0" collapsed="false">
      <c r="F30" s="102" t="s">
        <v>88</v>
      </c>
      <c r="G30" s="102"/>
      <c r="H30" s="102"/>
      <c r="I30" s="102"/>
      <c r="J30" s="102"/>
      <c r="K30" s="102"/>
      <c r="L30" s="102"/>
    </row>
  </sheetData>
  <autoFilter ref="A4:AF24"/>
  <mergeCells count="34">
    <mergeCell ref="AC1:AF1"/>
    <mergeCell ref="AC5:AD5"/>
    <mergeCell ref="A6:A9"/>
    <mergeCell ref="B6:B9"/>
    <mergeCell ref="C6:C9"/>
    <mergeCell ref="D6:D9"/>
    <mergeCell ref="E6:E9"/>
    <mergeCell ref="M6:M9"/>
    <mergeCell ref="A10:A19"/>
    <mergeCell ref="B10:B19"/>
    <mergeCell ref="C10:C19"/>
    <mergeCell ref="D10:AF10"/>
    <mergeCell ref="AE12:AE19"/>
    <mergeCell ref="AF12:AF19"/>
    <mergeCell ref="AH12:AH19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20:L20"/>
    <mergeCell ref="F21:L21"/>
    <mergeCell ref="F22:L22"/>
    <mergeCell ref="F23:L23"/>
    <mergeCell ref="F24:L24"/>
    <mergeCell ref="F26:L27"/>
    <mergeCell ref="F30:L30"/>
  </mergeCells>
  <printOptions headings="false" gridLines="false" gridLinesSet="true" horizontalCentered="false" verticalCentered="false"/>
  <pageMargins left="0.440277777777778" right="0.2" top="0.340277777777778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2:R14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pane xSplit="0" ySplit="4" topLeftCell="A5" activePane="bottomLeft" state="frozen"/>
      <selection pane="topLeft" activeCell="A1" activeCellId="0" sqref="A1"/>
      <selection pane="bottomLeft" activeCell="L7" activeCellId="0" sqref="L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0" width="13.57"/>
    <col collapsed="false" customWidth="true" hidden="false" outlineLevel="0" max="3" min="3" style="1" width="70.57"/>
    <col collapsed="false" customWidth="true" hidden="false" outlineLevel="0" max="4" min="4" style="0" width="13.57"/>
    <col collapsed="false" customWidth="true" hidden="false" outlineLevel="0" max="5" min="5" style="2" width="13.57"/>
    <col collapsed="false" customWidth="true" hidden="false" outlineLevel="0" max="6" min="6" style="0" width="13.57"/>
    <col collapsed="false" customWidth="true" hidden="false" outlineLevel="0" max="8" min="7" style="2" width="13.57"/>
    <col collapsed="false" customWidth="true" hidden="false" outlineLevel="0" max="9" min="9" style="0" width="13.57"/>
    <col collapsed="false" customWidth="true" hidden="false" outlineLevel="0" max="10" min="10" style="4" width="13.57"/>
    <col collapsed="false" customWidth="true" hidden="false" outlineLevel="0" max="14" min="11" style="2" width="13.57"/>
    <col collapsed="false" customWidth="true" hidden="false" outlineLevel="0" max="15" min="15" style="0" width="13.57"/>
    <col collapsed="false" customWidth="true" hidden="false" outlineLevel="0" max="16" min="16" style="2" width="13.57"/>
    <col collapsed="false" customWidth="false" hidden="false" outlineLevel="0" max="18" min="18" style="5" width="9.14"/>
  </cols>
  <sheetData>
    <row r="2" customFormat="false" ht="15.75" hidden="false" customHeight="false" outlineLevel="0" collapsed="false">
      <c r="C2" s="7" t="s">
        <v>89</v>
      </c>
    </row>
    <row r="3" customFormat="false" ht="15.75" hidden="false" customHeight="false" outlineLevel="0" collapsed="false"/>
    <row r="4" s="1" customFormat="true" ht="213" hidden="false" customHeight="true" outlineLevel="0" collapsed="false">
      <c r="A4" s="9" t="s">
        <v>5</v>
      </c>
      <c r="B4" s="9" t="s">
        <v>6</v>
      </c>
      <c r="C4" s="9" t="s">
        <v>7</v>
      </c>
      <c r="D4" s="9" t="s">
        <v>9</v>
      </c>
      <c r="E4" s="9" t="s">
        <v>10</v>
      </c>
      <c r="F4" s="9" t="s">
        <v>11</v>
      </c>
      <c r="G4" s="9" t="s">
        <v>13</v>
      </c>
      <c r="H4" s="9" t="s">
        <v>90</v>
      </c>
      <c r="I4" s="9" t="s">
        <v>91</v>
      </c>
      <c r="J4" s="9" t="s">
        <v>17</v>
      </c>
      <c r="K4" s="9" t="s">
        <v>18</v>
      </c>
      <c r="L4" s="9" t="s">
        <v>19</v>
      </c>
      <c r="M4" s="9" t="s">
        <v>92</v>
      </c>
      <c r="N4" s="9" t="s">
        <v>24</v>
      </c>
      <c r="O4" s="9" t="s">
        <v>25</v>
      </c>
      <c r="P4" s="9" t="s">
        <v>93</v>
      </c>
      <c r="R4" s="12"/>
    </row>
    <row r="5" customFormat="false" ht="15" hidden="false" customHeight="true" outlineLevel="0" collapsed="false">
      <c r="A5" s="108" t="s">
        <v>45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customFormat="false" ht="38.25" hidden="false" customHeight="false" outlineLevel="0" collapsed="false">
      <c r="A6" s="32" t="s">
        <v>46</v>
      </c>
      <c r="B6" s="32" t="n">
        <v>0.5</v>
      </c>
      <c r="C6" s="35" t="s">
        <v>47</v>
      </c>
      <c r="D6" s="37" t="s">
        <v>46</v>
      </c>
      <c r="E6" s="37" t="n">
        <v>13.6</v>
      </c>
      <c r="F6" s="38" t="s">
        <v>49</v>
      </c>
      <c r="G6" s="37" t="n">
        <v>1</v>
      </c>
      <c r="H6" s="37" t="n">
        <f aca="false">B6*G6</f>
        <v>0.5</v>
      </c>
      <c r="I6" s="37" t="n">
        <f aca="false">H6*E6</f>
        <v>6.8</v>
      </c>
      <c r="J6" s="40"/>
      <c r="K6" s="37"/>
      <c r="L6" s="37"/>
      <c r="M6" s="41"/>
      <c r="N6" s="42"/>
      <c r="O6" s="37"/>
      <c r="P6" s="37"/>
    </row>
    <row r="7" customFormat="false" ht="38.25" hidden="false" customHeight="false" outlineLevel="0" collapsed="false">
      <c r="A7" s="32" t="s">
        <v>50</v>
      </c>
      <c r="B7" s="32" t="n">
        <v>104.4</v>
      </c>
      <c r="C7" s="35" t="s">
        <v>51</v>
      </c>
      <c r="D7" s="37" t="str">
        <f aca="false">A7</f>
        <v>м2</v>
      </c>
      <c r="E7" s="37" t="n">
        <v>0.9</v>
      </c>
      <c r="F7" s="38" t="s">
        <v>53</v>
      </c>
      <c r="G7" s="37" t="n">
        <v>1</v>
      </c>
      <c r="H7" s="37" t="n">
        <f aca="false">B7*G7</f>
        <v>104.4</v>
      </c>
      <c r="I7" s="37" t="n">
        <f aca="false">H7*E7</f>
        <v>93.96</v>
      </c>
      <c r="J7" s="40"/>
      <c r="K7" s="37"/>
      <c r="L7" s="37"/>
      <c r="M7" s="41"/>
      <c r="N7" s="42"/>
      <c r="O7" s="37"/>
      <c r="P7" s="37"/>
      <c r="R7" s="49"/>
    </row>
    <row r="8" customFormat="false" ht="195" hidden="false" customHeight="false" outlineLevel="0" collapsed="false">
      <c r="A8" s="32" t="s">
        <v>50</v>
      </c>
      <c r="B8" s="32" t="n">
        <v>104.4</v>
      </c>
      <c r="C8" s="35" t="s">
        <v>54</v>
      </c>
      <c r="D8" s="37" t="s">
        <v>50</v>
      </c>
      <c r="E8" s="37" t="n">
        <v>0.19</v>
      </c>
      <c r="F8" s="38" t="s">
        <v>53</v>
      </c>
      <c r="G8" s="37" t="n">
        <v>3</v>
      </c>
      <c r="H8" s="37" t="n">
        <f aca="false">B8*G8</f>
        <v>313.2</v>
      </c>
      <c r="I8" s="50" t="n">
        <f aca="false">H8*E8</f>
        <v>59.51</v>
      </c>
      <c r="J8" s="40" t="s">
        <v>56</v>
      </c>
      <c r="K8" s="37"/>
      <c r="L8" s="37"/>
      <c r="M8" s="41"/>
      <c r="N8" s="28" t="s">
        <v>58</v>
      </c>
      <c r="O8" s="37" t="n">
        <v>0.18</v>
      </c>
      <c r="P8" s="51" t="n">
        <f aca="false">O8*H8</f>
        <v>56.38</v>
      </c>
      <c r="R8" s="49"/>
    </row>
    <row r="9" customFormat="false" ht="45" hidden="false" customHeight="false" outlineLevel="0" collapsed="false">
      <c r="A9" s="32" t="s">
        <v>46</v>
      </c>
      <c r="B9" s="32" t="n">
        <v>5</v>
      </c>
      <c r="C9" s="35" t="s">
        <v>60</v>
      </c>
      <c r="D9" s="37" t="s">
        <v>46</v>
      </c>
      <c r="E9" s="37" t="n">
        <v>13.6</v>
      </c>
      <c r="F9" s="38" t="s">
        <v>49</v>
      </c>
      <c r="G9" s="37" t="n">
        <v>1</v>
      </c>
      <c r="H9" s="37" t="n">
        <f aca="false">B9*G9</f>
        <v>5</v>
      </c>
      <c r="I9" s="37" t="n">
        <f aca="false">H9*E9</f>
        <v>68</v>
      </c>
      <c r="J9" s="40"/>
      <c r="K9" s="37"/>
      <c r="L9" s="37"/>
      <c r="M9" s="41"/>
      <c r="N9" s="53"/>
      <c r="O9" s="37"/>
      <c r="P9" s="37"/>
      <c r="R9" s="49"/>
    </row>
    <row r="10" customFormat="false" ht="114.75" hidden="false" customHeight="true" outlineLevel="0" collapsed="false">
      <c r="A10" s="32" t="s">
        <v>46</v>
      </c>
      <c r="B10" s="32" t="n">
        <v>50</v>
      </c>
      <c r="C10" s="54" t="s">
        <v>61</v>
      </c>
      <c r="D10" s="37" t="s">
        <v>46</v>
      </c>
      <c r="E10" s="55" t="n">
        <f aca="false">16.5/100</f>
        <v>0.165</v>
      </c>
      <c r="F10" s="38" t="s">
        <v>63</v>
      </c>
      <c r="G10" s="55" t="n">
        <v>1</v>
      </c>
      <c r="H10" s="55" t="n">
        <f aca="false">B10*G10</f>
        <v>50</v>
      </c>
      <c r="I10" s="50" t="n">
        <f aca="false">H10*E10</f>
        <v>8.25</v>
      </c>
      <c r="J10" s="53" t="s">
        <v>64</v>
      </c>
      <c r="K10" s="37" t="s">
        <v>65</v>
      </c>
      <c r="L10" s="37" t="n">
        <f aca="false">0.2/100</f>
        <v>0.002</v>
      </c>
      <c r="M10" s="37" t="n">
        <f aca="false">L10*H10</f>
        <v>0.1</v>
      </c>
      <c r="N10" s="53" t="s">
        <v>67</v>
      </c>
      <c r="O10" s="37" t="n">
        <f aca="false">0.03/100</f>
        <v>0.0003</v>
      </c>
      <c r="P10" s="37" t="n">
        <f aca="false">O10*H10</f>
        <v>0.015</v>
      </c>
      <c r="R10" s="49"/>
    </row>
    <row r="11" customFormat="false" ht="114.75" hidden="false" customHeight="false" outlineLevel="0" collapsed="false">
      <c r="A11" s="32"/>
      <c r="B11" s="32"/>
      <c r="C11" s="54"/>
      <c r="D11" s="37"/>
      <c r="E11" s="55"/>
      <c r="F11" s="38"/>
      <c r="G11" s="55"/>
      <c r="H11" s="55"/>
      <c r="I11" s="50"/>
      <c r="J11" s="53" t="s">
        <v>69</v>
      </c>
      <c r="K11" s="37" t="s">
        <v>70</v>
      </c>
      <c r="L11" s="37" t="n">
        <v>0.5</v>
      </c>
      <c r="M11" s="56" t="n">
        <f aca="false">L11*B7</f>
        <v>52.2</v>
      </c>
      <c r="N11" s="58"/>
      <c r="O11" s="37"/>
      <c r="P11" s="37"/>
      <c r="R11" s="49"/>
    </row>
    <row r="12" customFormat="false" ht="45" hidden="false" customHeight="false" outlineLevel="0" collapsed="false">
      <c r="A12" s="32" t="s">
        <v>46</v>
      </c>
      <c r="B12" s="32" t="n">
        <v>4.5</v>
      </c>
      <c r="C12" s="35" t="s">
        <v>60</v>
      </c>
      <c r="D12" s="37" t="s">
        <v>46</v>
      </c>
      <c r="E12" s="37" t="n">
        <v>13.6</v>
      </c>
      <c r="F12" s="38" t="s">
        <v>49</v>
      </c>
      <c r="G12" s="37" t="n">
        <v>1</v>
      </c>
      <c r="H12" s="37" t="n">
        <f aca="false">B12*G12</f>
        <v>4.5</v>
      </c>
      <c r="I12" s="37" t="n">
        <f aca="false">H12*E12</f>
        <v>61.2</v>
      </c>
      <c r="J12" s="40"/>
      <c r="K12" s="37"/>
      <c r="L12" s="37"/>
      <c r="M12" s="41"/>
      <c r="N12" s="53"/>
      <c r="O12" s="37"/>
      <c r="P12" s="37"/>
      <c r="R12" s="49"/>
    </row>
    <row r="13" customFormat="false" ht="63.75" hidden="false" customHeight="false" outlineLevel="0" collapsed="false">
      <c r="A13" s="32" t="s">
        <v>46</v>
      </c>
      <c r="B13" s="32" t="n">
        <f aca="false">B12+B9+B6</f>
        <v>10</v>
      </c>
      <c r="C13" s="35" t="s">
        <v>94</v>
      </c>
      <c r="D13" s="37" t="s">
        <v>46</v>
      </c>
      <c r="E13" s="37" t="n">
        <v>9</v>
      </c>
      <c r="F13" s="38" t="s">
        <v>74</v>
      </c>
      <c r="G13" s="37" t="n">
        <v>1</v>
      </c>
      <c r="H13" s="37" t="n">
        <f aca="false">B13*G13</f>
        <v>10</v>
      </c>
      <c r="I13" s="37" t="n">
        <f aca="false">H13*E13</f>
        <v>90</v>
      </c>
      <c r="J13" s="40"/>
      <c r="K13" s="37"/>
      <c r="L13" s="37"/>
      <c r="M13" s="41"/>
      <c r="N13" s="53" t="s">
        <v>95</v>
      </c>
      <c r="O13" s="37" t="n">
        <v>4.21</v>
      </c>
      <c r="P13" s="51" t="n">
        <f aca="false">O13*H13</f>
        <v>42.1</v>
      </c>
      <c r="R13" s="49"/>
    </row>
    <row r="14" customFormat="false" ht="45" hidden="false" customHeight="false" outlineLevel="0" collapsed="false">
      <c r="A14" s="32" t="s">
        <v>77</v>
      </c>
      <c r="B14" s="32" t="n">
        <v>2</v>
      </c>
      <c r="C14" s="35" t="s">
        <v>78</v>
      </c>
      <c r="D14" s="37"/>
      <c r="E14" s="37"/>
      <c r="F14" s="38"/>
      <c r="G14" s="37"/>
      <c r="H14" s="37"/>
      <c r="I14" s="37"/>
      <c r="J14" s="40"/>
      <c r="K14" s="37" t="s">
        <v>77</v>
      </c>
      <c r="L14" s="37" t="n">
        <v>1</v>
      </c>
      <c r="M14" s="37" t="n">
        <f aca="false">L14*B14</f>
        <v>2</v>
      </c>
      <c r="N14" s="53"/>
      <c r="O14" s="37"/>
      <c r="P14" s="37"/>
      <c r="R14" s="49"/>
    </row>
  </sheetData>
  <autoFilter ref="A4:P14"/>
  <mergeCells count="11">
    <mergeCell ref="A5:P5"/>
    <mergeCell ref="R7:R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rintOptions headings="false" gridLines="false" gridLinesSet="true" horizontalCentered="false" verticalCentered="false"/>
  <pageMargins left="0.440277777777778" right="0.2" top="0.340277777777778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M148"/>
  <sheetViews>
    <sheetView showFormulas="false" showGridLines="true" showRowColHeaders="true" showZeros="true" rightToLeft="false" tabSelected="false" showOutlineSymbols="true" defaultGridColor="true" view="pageBreakPreview" topLeftCell="A3" colorId="64" zoomScale="100" zoomScaleNormal="85" zoomScalePageLayoutView="100" workbookViewId="0">
      <pane xSplit="0" ySplit="7" topLeftCell="A70" activePane="bottomLeft" state="frozen"/>
      <selection pane="topLeft" activeCell="A3" activeCellId="0" sqref="A3"/>
      <selection pane="bottomLeft" activeCell="F148" activeCellId="0" sqref="F148"/>
    </sheetView>
  </sheetViews>
  <sheetFormatPr defaultColWidth="9.1484375" defaultRowHeight="15" zeroHeight="false" outlineLevelRow="1" outlineLevelCol="0"/>
  <cols>
    <col collapsed="false" customWidth="true" hidden="false" outlineLevel="0" max="1" min="1" style="0" width="4.86"/>
    <col collapsed="false" customWidth="true" hidden="false" outlineLevel="0" max="2" min="2" style="0" width="11.85"/>
    <col collapsed="false" customWidth="true" hidden="false" outlineLevel="0" max="3" min="3" style="0" width="23.29"/>
    <col collapsed="false" customWidth="true" hidden="false" outlineLevel="0" max="4" min="4" style="1" width="17.29"/>
    <col collapsed="false" customWidth="true" hidden="false" outlineLevel="0" max="5" min="5" style="0" width="13.57"/>
    <col collapsed="false" customWidth="true" hidden="false" outlineLevel="0" max="6" min="6" style="1" width="70.57"/>
    <col collapsed="false" customWidth="true" hidden="false" outlineLevel="0" max="11" min="7" style="0" width="13.57"/>
    <col collapsed="false" customWidth="true" hidden="false" outlineLevel="0" max="12" min="12" style="2" width="13.57"/>
    <col collapsed="false" customWidth="true" hidden="false" outlineLevel="0" max="14" min="13" style="0" width="13.57"/>
    <col collapsed="false" customWidth="true" hidden="false" outlineLevel="0" max="15" min="15" style="3" width="13.57"/>
    <col collapsed="false" customWidth="true" hidden="false" outlineLevel="0" max="16" min="16" style="4" width="13.57"/>
    <col collapsed="false" customWidth="true" hidden="false" outlineLevel="0" max="18" min="17" style="2" width="13.57"/>
    <col collapsed="false" customWidth="true" hidden="false" outlineLevel="0" max="22" min="19" style="0" width="13.57"/>
    <col collapsed="false" customWidth="true" hidden="false" outlineLevel="0" max="23" min="23" style="2" width="13.57"/>
    <col collapsed="false" customWidth="true" hidden="false" outlineLevel="0" max="30" min="24" style="0" width="13.57"/>
    <col collapsed="false" customWidth="true" hidden="false" outlineLevel="0" max="32" min="31" style="2" width="13.57"/>
  </cols>
  <sheetData>
    <row r="3" customFormat="false" ht="15.75" hidden="false" customHeight="false" outlineLevel="0" collapsed="false">
      <c r="F3" s="7" t="s">
        <v>96</v>
      </c>
    </row>
    <row r="4" customFormat="false" ht="11.25" hidden="false" customHeight="true" outlineLevel="0" collapsed="false"/>
    <row r="5" customFormat="false" ht="15.75" hidden="true" customHeight="false" outlineLevel="0" collapsed="false"/>
    <row r="6" customFormat="false" ht="15.75" hidden="true" customHeight="false" outlineLevel="0" collapsed="false">
      <c r="A6" s="109"/>
      <c r="B6" s="109"/>
    </row>
    <row r="7" customFormat="false" ht="15.75" hidden="true" customHeight="false" outlineLevel="0" collapsed="false">
      <c r="A7" s="110"/>
      <c r="B7" s="110"/>
    </row>
    <row r="8" s="1" customFormat="true" ht="213" hidden="false" customHeight="true" outlineLevel="0" collapsed="false">
      <c r="A8" s="111" t="s">
        <v>2</v>
      </c>
      <c r="B8" s="112" t="s">
        <v>3</v>
      </c>
      <c r="C8" s="112" t="s">
        <v>4</v>
      </c>
      <c r="D8" s="112" t="s">
        <v>5</v>
      </c>
      <c r="E8" s="112" t="s">
        <v>6</v>
      </c>
      <c r="F8" s="113" t="s">
        <v>7</v>
      </c>
      <c r="G8" s="114" t="s">
        <v>8</v>
      </c>
      <c r="H8" s="114" t="s">
        <v>9</v>
      </c>
      <c r="I8" s="114" t="s">
        <v>10</v>
      </c>
      <c r="J8" s="114" t="s">
        <v>11</v>
      </c>
      <c r="K8" s="114" t="s">
        <v>97</v>
      </c>
      <c r="L8" s="115" t="s">
        <v>98</v>
      </c>
      <c r="M8" s="114" t="s">
        <v>99</v>
      </c>
      <c r="N8" s="114" t="s">
        <v>15</v>
      </c>
      <c r="O8" s="114" t="s">
        <v>16</v>
      </c>
      <c r="P8" s="115" t="s">
        <v>17</v>
      </c>
      <c r="Q8" s="115" t="s">
        <v>18</v>
      </c>
      <c r="R8" s="115" t="s">
        <v>100</v>
      </c>
      <c r="S8" s="114" t="s">
        <v>20</v>
      </c>
      <c r="T8" s="114" t="s">
        <v>21</v>
      </c>
      <c r="U8" s="114" t="s">
        <v>22</v>
      </c>
      <c r="V8" s="114" t="s">
        <v>23</v>
      </c>
      <c r="W8" s="115" t="s">
        <v>24</v>
      </c>
      <c r="X8" s="114" t="s">
        <v>25</v>
      </c>
      <c r="Y8" s="114" t="s">
        <v>26</v>
      </c>
      <c r="Z8" s="114" t="s">
        <v>27</v>
      </c>
      <c r="AA8" s="114" t="s">
        <v>101</v>
      </c>
      <c r="AB8" s="116" t="s">
        <v>29</v>
      </c>
      <c r="AC8" s="114" t="s">
        <v>102</v>
      </c>
      <c r="AD8" s="116" t="s">
        <v>31</v>
      </c>
      <c r="AE8" s="115" t="s">
        <v>32</v>
      </c>
      <c r="AF8" s="117" t="s">
        <v>33</v>
      </c>
    </row>
    <row r="9" s="17" customFormat="true" ht="15.75" hidden="false" customHeight="false" outlineLevel="0" collapsed="false">
      <c r="A9" s="13" t="n">
        <v>1</v>
      </c>
      <c r="B9" s="13" t="n">
        <v>2</v>
      </c>
      <c r="C9" s="13" t="n">
        <v>3</v>
      </c>
      <c r="D9" s="13" t="n">
        <v>4</v>
      </c>
      <c r="E9" s="13" t="n">
        <v>5</v>
      </c>
      <c r="F9" s="13" t="n">
        <v>6</v>
      </c>
      <c r="G9" s="13" t="n">
        <v>7</v>
      </c>
      <c r="H9" s="13" t="n">
        <v>8</v>
      </c>
      <c r="I9" s="13" t="n">
        <v>9</v>
      </c>
      <c r="J9" s="13" t="n">
        <v>10</v>
      </c>
      <c r="K9" s="13" t="n">
        <v>11</v>
      </c>
      <c r="L9" s="14" t="n">
        <v>12</v>
      </c>
      <c r="M9" s="13" t="n">
        <v>13</v>
      </c>
      <c r="N9" s="13" t="n">
        <v>14</v>
      </c>
      <c r="O9" s="15" t="n">
        <v>15</v>
      </c>
      <c r="P9" s="14" t="n">
        <v>16</v>
      </c>
      <c r="Q9" s="14" t="n">
        <v>17</v>
      </c>
      <c r="R9" s="14" t="n">
        <v>18</v>
      </c>
      <c r="S9" s="13" t="n">
        <v>19</v>
      </c>
      <c r="T9" s="13" t="n">
        <v>20</v>
      </c>
      <c r="U9" s="13" t="n">
        <v>21</v>
      </c>
      <c r="V9" s="13" t="n">
        <v>22</v>
      </c>
      <c r="W9" s="14" t="n">
        <v>23</v>
      </c>
      <c r="X9" s="13" t="n">
        <v>24</v>
      </c>
      <c r="Y9" s="13" t="n">
        <v>25</v>
      </c>
      <c r="Z9" s="13" t="n">
        <v>26</v>
      </c>
      <c r="AA9" s="13" t="n">
        <v>27</v>
      </c>
      <c r="AB9" s="13" t="n">
        <v>28</v>
      </c>
      <c r="AC9" s="13" t="n">
        <v>29</v>
      </c>
      <c r="AD9" s="13"/>
      <c r="AE9" s="14" t="n">
        <v>30</v>
      </c>
      <c r="AF9" s="14" t="n">
        <v>31</v>
      </c>
    </row>
    <row r="10" customFormat="false" ht="30" hidden="false" customHeight="false" outlineLevel="0" collapsed="false">
      <c r="A10" s="19"/>
      <c r="B10" s="19"/>
      <c r="C10" s="19"/>
      <c r="D10" s="20"/>
      <c r="E10" s="19"/>
      <c r="F10" s="20"/>
      <c r="G10" s="21"/>
      <c r="H10" s="21"/>
      <c r="I10" s="21"/>
      <c r="J10" s="21"/>
      <c r="K10" s="22" t="s">
        <v>34</v>
      </c>
      <c r="L10" s="21"/>
      <c r="M10" s="118" t="s">
        <v>35</v>
      </c>
      <c r="N10" s="22" t="s">
        <v>36</v>
      </c>
      <c r="O10" s="22" t="s">
        <v>36</v>
      </c>
      <c r="P10" s="20"/>
      <c r="Q10" s="21"/>
      <c r="R10" s="21"/>
      <c r="S10" s="21"/>
      <c r="T10" s="21"/>
      <c r="U10" s="21"/>
      <c r="V10" s="22" t="s">
        <v>36</v>
      </c>
      <c r="W10" s="21"/>
      <c r="X10" s="21"/>
      <c r="Y10" s="21"/>
      <c r="Z10" s="22" t="s">
        <v>36</v>
      </c>
      <c r="AA10" s="21"/>
      <c r="AB10" s="21"/>
      <c r="AC10" s="22" t="s">
        <v>36</v>
      </c>
      <c r="AD10" s="22"/>
      <c r="AE10" s="21"/>
      <c r="AF10" s="21"/>
    </row>
    <row r="11" customFormat="false" ht="15" hidden="false" customHeight="false" outlineLevel="0" collapsed="false">
      <c r="A11" s="19"/>
      <c r="B11" s="19"/>
      <c r="C11" s="19"/>
      <c r="D11" s="20"/>
      <c r="E11" s="19"/>
      <c r="F11" s="24"/>
      <c r="G11" s="25"/>
      <c r="H11" s="25"/>
      <c r="I11" s="25"/>
      <c r="J11" s="25"/>
      <c r="K11" s="25"/>
      <c r="L11" s="26"/>
      <c r="M11" s="118"/>
      <c r="N11" s="27" t="s">
        <v>37</v>
      </c>
      <c r="O11" s="28" t="s">
        <v>38</v>
      </c>
      <c r="P11" s="29"/>
      <c r="Q11" s="26"/>
      <c r="R11" s="26"/>
      <c r="S11" s="25" t="s">
        <v>39</v>
      </c>
      <c r="T11" s="25"/>
      <c r="U11" s="25"/>
      <c r="V11" s="25" t="s">
        <v>40</v>
      </c>
      <c r="W11" s="26"/>
      <c r="X11" s="25"/>
      <c r="Y11" s="25"/>
      <c r="Z11" s="25" t="s">
        <v>41</v>
      </c>
      <c r="AA11" s="25"/>
      <c r="AB11" s="25"/>
      <c r="AC11" s="25" t="s">
        <v>42</v>
      </c>
      <c r="AD11" s="25"/>
      <c r="AE11" s="26"/>
      <c r="AF11" s="26"/>
    </row>
    <row r="12" customFormat="false" ht="15" hidden="false" customHeight="false" outlineLevel="0" collapsed="false">
      <c r="A12" s="19"/>
      <c r="B12" s="19"/>
      <c r="C12" s="19"/>
      <c r="D12" s="20"/>
      <c r="E12" s="19"/>
      <c r="F12" s="24"/>
      <c r="G12" s="25"/>
      <c r="H12" s="25"/>
      <c r="I12" s="25"/>
      <c r="J12" s="25"/>
      <c r="K12" s="25"/>
      <c r="L12" s="26"/>
      <c r="M12" s="118"/>
      <c r="N12" s="27" t="s">
        <v>37</v>
      </c>
      <c r="O12" s="28" t="s">
        <v>38</v>
      </c>
      <c r="P12" s="29"/>
      <c r="Q12" s="26"/>
      <c r="R12" s="26"/>
      <c r="S12" s="25" t="s">
        <v>39</v>
      </c>
      <c r="T12" s="25"/>
      <c r="U12" s="25"/>
      <c r="V12" s="25" t="s">
        <v>40</v>
      </c>
      <c r="W12" s="26"/>
      <c r="X12" s="25"/>
      <c r="Y12" s="25"/>
      <c r="Z12" s="25" t="s">
        <v>41</v>
      </c>
      <c r="AA12" s="25"/>
      <c r="AB12" s="25"/>
      <c r="AC12" s="25" t="s">
        <v>42</v>
      </c>
      <c r="AD12" s="25"/>
      <c r="AE12" s="26"/>
      <c r="AF12" s="26"/>
    </row>
    <row r="13" customFormat="false" ht="15" hidden="false" customHeight="false" outlineLevel="0" collapsed="false">
      <c r="A13" s="19"/>
      <c r="B13" s="19"/>
      <c r="C13" s="19"/>
      <c r="D13" s="20"/>
      <c r="E13" s="19"/>
      <c r="F13" s="24"/>
      <c r="G13" s="25"/>
      <c r="H13" s="25"/>
      <c r="I13" s="25"/>
      <c r="J13" s="25"/>
      <c r="K13" s="25"/>
      <c r="L13" s="26"/>
      <c r="M13" s="118"/>
      <c r="N13" s="27" t="s">
        <v>37</v>
      </c>
      <c r="O13" s="28" t="s">
        <v>38</v>
      </c>
      <c r="P13" s="29"/>
      <c r="Q13" s="26"/>
      <c r="R13" s="26"/>
      <c r="S13" s="25" t="s">
        <v>39</v>
      </c>
      <c r="T13" s="25"/>
      <c r="U13" s="25"/>
      <c r="V13" s="25" t="s">
        <v>40</v>
      </c>
      <c r="W13" s="26"/>
      <c r="X13" s="25"/>
      <c r="Y13" s="25"/>
      <c r="Z13" s="25" t="s">
        <v>41</v>
      </c>
      <c r="AA13" s="25"/>
      <c r="AB13" s="25"/>
      <c r="AC13" s="25" t="s">
        <v>42</v>
      </c>
      <c r="AD13" s="25"/>
      <c r="AE13" s="26"/>
      <c r="AF13" s="26"/>
    </row>
    <row r="16" customFormat="false" ht="45" hidden="false" customHeight="true" outlineLevel="0" collapsed="false">
      <c r="A16" s="30" t="n">
        <v>1</v>
      </c>
      <c r="B16" s="32" t="s">
        <v>43</v>
      </c>
      <c r="C16" s="32" t="s">
        <v>103</v>
      </c>
      <c r="D16" s="119"/>
      <c r="E16" s="32"/>
      <c r="F16" s="33" t="s">
        <v>45</v>
      </c>
      <c r="G16" s="32"/>
      <c r="H16" s="32"/>
      <c r="I16" s="32"/>
      <c r="J16" s="32"/>
      <c r="K16" s="32"/>
      <c r="L16" s="37"/>
      <c r="M16" s="32"/>
      <c r="N16" s="32"/>
      <c r="O16" s="32"/>
      <c r="P16" s="40"/>
      <c r="Q16" s="37"/>
      <c r="R16" s="37"/>
      <c r="S16" s="22"/>
      <c r="T16" s="22"/>
      <c r="U16" s="22"/>
      <c r="V16" s="22"/>
      <c r="W16" s="41"/>
      <c r="X16" s="22"/>
      <c r="Y16" s="22"/>
      <c r="Z16" s="22"/>
      <c r="AA16" s="22"/>
      <c r="AB16" s="22"/>
      <c r="AC16" s="22"/>
      <c r="AD16" s="22"/>
      <c r="AE16" s="41"/>
      <c r="AF16" s="41"/>
      <c r="AL16" s="0" t="s">
        <v>104</v>
      </c>
      <c r="AM16" s="0" t="s">
        <v>105</v>
      </c>
    </row>
    <row r="17" customFormat="false" ht="127.5" hidden="false" customHeight="true" outlineLevel="0" collapsed="false">
      <c r="A17" s="30"/>
      <c r="B17" s="32"/>
      <c r="C17" s="32"/>
      <c r="D17" s="119" t="s">
        <v>106</v>
      </c>
      <c r="E17" s="32" t="n">
        <v>10</v>
      </c>
      <c r="F17" s="54" t="s">
        <v>107</v>
      </c>
      <c r="G17" s="32"/>
      <c r="H17" s="32"/>
      <c r="I17" s="32"/>
      <c r="J17" s="32"/>
      <c r="K17" s="32"/>
      <c r="L17" s="37" t="n">
        <v>1</v>
      </c>
      <c r="M17" s="32"/>
      <c r="N17" s="120"/>
      <c r="O17" s="32"/>
      <c r="P17" s="40"/>
      <c r="Q17" s="37"/>
      <c r="R17" s="37"/>
      <c r="S17" s="22"/>
      <c r="T17" s="22"/>
      <c r="U17" s="22"/>
      <c r="V17" s="22"/>
      <c r="W17" s="121" t="s">
        <v>108</v>
      </c>
      <c r="X17" s="22"/>
      <c r="Y17" s="22"/>
      <c r="Z17" s="22"/>
      <c r="AA17" s="22"/>
      <c r="AB17" s="22"/>
      <c r="AC17" s="22"/>
      <c r="AD17" s="22"/>
      <c r="AE17" s="41"/>
      <c r="AF17" s="41"/>
      <c r="AL17" s="0" t="s">
        <v>109</v>
      </c>
      <c r="AM17" s="0" t="s">
        <v>110</v>
      </c>
    </row>
    <row r="18" customFormat="false" ht="76.5" hidden="false" customHeight="false" outlineLevel="0" collapsed="false">
      <c r="A18" s="30"/>
      <c r="B18" s="32"/>
      <c r="C18" s="32"/>
      <c r="D18" s="119"/>
      <c r="E18" s="32"/>
      <c r="F18" s="54"/>
      <c r="G18" s="32"/>
      <c r="H18" s="32"/>
      <c r="I18" s="32"/>
      <c r="J18" s="32"/>
      <c r="K18" s="32"/>
      <c r="L18" s="37"/>
      <c r="M18" s="32"/>
      <c r="N18" s="120"/>
      <c r="O18" s="32"/>
      <c r="P18" s="40"/>
      <c r="Q18" s="37"/>
      <c r="R18" s="37"/>
      <c r="S18" s="22"/>
      <c r="T18" s="22"/>
      <c r="U18" s="22"/>
      <c r="V18" s="22"/>
      <c r="W18" s="122" t="s">
        <v>111</v>
      </c>
      <c r="X18" s="22"/>
      <c r="Y18" s="22"/>
      <c r="Z18" s="22"/>
      <c r="AA18" s="22"/>
      <c r="AB18" s="22"/>
      <c r="AC18" s="22"/>
      <c r="AD18" s="22"/>
      <c r="AE18" s="41"/>
      <c r="AF18" s="41"/>
      <c r="AL18" s="0" t="s">
        <v>112</v>
      </c>
      <c r="AM18" s="0" t="s">
        <v>113</v>
      </c>
    </row>
    <row r="19" customFormat="false" ht="51" hidden="false" customHeight="false" outlineLevel="1" collapsed="false">
      <c r="A19" s="30"/>
      <c r="B19" s="32"/>
      <c r="C19" s="32"/>
      <c r="D19" s="119"/>
      <c r="E19" s="32"/>
      <c r="F19" s="54"/>
      <c r="G19" s="120"/>
      <c r="H19" s="120"/>
      <c r="I19" s="120"/>
      <c r="J19" s="120"/>
      <c r="K19" s="120"/>
      <c r="L19" s="37"/>
      <c r="M19" s="32"/>
      <c r="N19" s="120"/>
      <c r="O19" s="32"/>
      <c r="P19" s="123"/>
      <c r="Q19" s="37"/>
      <c r="R19" s="37"/>
      <c r="S19" s="22"/>
      <c r="T19" s="124"/>
      <c r="U19" s="124"/>
      <c r="V19" s="124"/>
      <c r="W19" s="122" t="s">
        <v>114</v>
      </c>
      <c r="X19" s="124"/>
      <c r="Y19" s="124"/>
      <c r="Z19" s="124"/>
      <c r="AA19" s="124"/>
      <c r="AB19" s="124"/>
      <c r="AC19" s="124"/>
      <c r="AD19" s="124"/>
      <c r="AE19" s="41"/>
      <c r="AF19" s="41"/>
      <c r="AL19" s="0" t="s">
        <v>112</v>
      </c>
      <c r="AM19" s="0" t="s">
        <v>115</v>
      </c>
    </row>
    <row r="20" customFormat="false" ht="63.75" hidden="false" customHeight="true" outlineLevel="1" collapsed="false">
      <c r="A20" s="30"/>
      <c r="B20" s="32"/>
      <c r="C20" s="32"/>
      <c r="D20" s="119" t="s">
        <v>116</v>
      </c>
      <c r="E20" s="32" t="n">
        <v>2</v>
      </c>
      <c r="F20" s="54" t="s">
        <v>117</v>
      </c>
      <c r="G20" s="120"/>
      <c r="H20" s="120"/>
      <c r="I20" s="120"/>
      <c r="J20" s="120"/>
      <c r="K20" s="120"/>
      <c r="L20" s="55" t="n">
        <v>2</v>
      </c>
      <c r="M20" s="32"/>
      <c r="N20" s="120"/>
      <c r="O20" s="32"/>
      <c r="P20" s="123" t="s">
        <v>118</v>
      </c>
      <c r="Q20" s="55" t="s">
        <v>119</v>
      </c>
      <c r="R20" s="125" t="n">
        <v>0.11</v>
      </c>
      <c r="S20" s="126"/>
      <c r="T20" s="124"/>
      <c r="U20" s="124"/>
      <c r="V20" s="124"/>
      <c r="W20" s="122" t="s">
        <v>120</v>
      </c>
      <c r="X20" s="124"/>
      <c r="Y20" s="124"/>
      <c r="Z20" s="124"/>
      <c r="AA20" s="124"/>
      <c r="AB20" s="124"/>
      <c r="AC20" s="124"/>
      <c r="AD20" s="124"/>
      <c r="AE20" s="41"/>
      <c r="AF20" s="41"/>
    </row>
    <row r="21" customFormat="false" ht="38.25" hidden="false" customHeight="false" outlineLevel="1" collapsed="false">
      <c r="A21" s="30"/>
      <c r="B21" s="32"/>
      <c r="C21" s="32"/>
      <c r="D21" s="119"/>
      <c r="E21" s="32"/>
      <c r="F21" s="54"/>
      <c r="G21" s="120"/>
      <c r="H21" s="120"/>
      <c r="I21" s="120"/>
      <c r="J21" s="120"/>
      <c r="K21" s="120"/>
      <c r="L21" s="55"/>
      <c r="M21" s="32"/>
      <c r="N21" s="120"/>
      <c r="O21" s="32"/>
      <c r="P21" s="123"/>
      <c r="Q21" s="55"/>
      <c r="R21" s="125"/>
      <c r="S21" s="126"/>
      <c r="T21" s="124"/>
      <c r="U21" s="124"/>
      <c r="V21" s="124"/>
      <c r="W21" s="122" t="s">
        <v>121</v>
      </c>
      <c r="X21" s="124"/>
      <c r="Y21" s="124"/>
      <c r="Z21" s="124"/>
      <c r="AA21" s="124"/>
      <c r="AB21" s="124"/>
      <c r="AC21" s="124"/>
      <c r="AD21" s="124"/>
      <c r="AE21" s="41"/>
      <c r="AF21" s="41"/>
    </row>
    <row r="22" customFormat="false" ht="33" hidden="false" customHeight="true" outlineLevel="0" collapsed="false">
      <c r="A22" s="30" t="n">
        <v>2</v>
      </c>
      <c r="B22" s="32" t="s">
        <v>43</v>
      </c>
      <c r="C22" s="32" t="s">
        <v>122</v>
      </c>
      <c r="D22" s="119"/>
      <c r="E22" s="32"/>
      <c r="F22" s="33" t="s">
        <v>45</v>
      </c>
      <c r="G22" s="32"/>
      <c r="H22" s="32"/>
      <c r="I22" s="32"/>
      <c r="J22" s="32"/>
      <c r="K22" s="32"/>
      <c r="L22" s="37"/>
      <c r="M22" s="32" t="n">
        <f aca="false">L22*E22</f>
        <v>0</v>
      </c>
      <c r="N22" s="32"/>
      <c r="O22" s="32"/>
      <c r="P22" s="40"/>
      <c r="Q22" s="37"/>
      <c r="R22" s="37"/>
      <c r="S22" s="22"/>
      <c r="T22" s="22"/>
      <c r="U22" s="22"/>
      <c r="V22" s="22"/>
      <c r="W22" s="41"/>
      <c r="X22" s="22"/>
      <c r="Y22" s="22"/>
      <c r="Z22" s="22"/>
      <c r="AA22" s="22"/>
      <c r="AB22" s="22"/>
      <c r="AC22" s="22"/>
      <c r="AD22" s="22"/>
      <c r="AE22" s="41"/>
      <c r="AF22" s="41"/>
    </row>
    <row r="23" customFormat="false" ht="36" hidden="false" customHeight="true" outlineLevel="1" collapsed="false">
      <c r="A23" s="30"/>
      <c r="B23" s="32"/>
      <c r="C23" s="32"/>
      <c r="D23" s="119" t="s">
        <v>123</v>
      </c>
      <c r="E23" s="32" t="n">
        <v>1</v>
      </c>
      <c r="F23" s="127" t="s">
        <v>124</v>
      </c>
      <c r="G23" s="120"/>
      <c r="H23" s="120"/>
      <c r="I23" s="120"/>
      <c r="J23" s="120"/>
      <c r="K23" s="120"/>
      <c r="L23" s="37" t="n">
        <v>2</v>
      </c>
      <c r="M23" s="32"/>
      <c r="N23" s="120"/>
      <c r="O23" s="120"/>
      <c r="P23" s="123"/>
      <c r="Q23" s="37"/>
      <c r="R23" s="37"/>
      <c r="S23" s="22"/>
      <c r="T23" s="124"/>
      <c r="U23" s="124"/>
      <c r="V23" s="124"/>
      <c r="W23" s="41"/>
      <c r="X23" s="124"/>
      <c r="Y23" s="124"/>
      <c r="Z23" s="124"/>
      <c r="AA23" s="124"/>
      <c r="AB23" s="124"/>
      <c r="AC23" s="124"/>
      <c r="AD23" s="124"/>
      <c r="AE23" s="41"/>
      <c r="AF23" s="41"/>
    </row>
    <row r="24" customFormat="false" ht="15" hidden="false" customHeight="true" outlineLevel="0" collapsed="false">
      <c r="A24" s="128" t="n">
        <v>3</v>
      </c>
      <c r="B24" s="32" t="s">
        <v>43</v>
      </c>
      <c r="C24" s="32" t="s">
        <v>125</v>
      </c>
      <c r="D24" s="129"/>
      <c r="E24" s="128"/>
      <c r="F24" s="33" t="s">
        <v>45</v>
      </c>
      <c r="G24" s="32"/>
      <c r="H24" s="32"/>
      <c r="I24" s="32"/>
      <c r="J24" s="32"/>
      <c r="K24" s="32"/>
      <c r="L24" s="37"/>
      <c r="M24" s="32" t="n">
        <f aca="false">L24*E24</f>
        <v>0</v>
      </c>
      <c r="N24" s="32"/>
      <c r="O24" s="32"/>
      <c r="P24" s="40"/>
      <c r="Q24" s="37"/>
      <c r="R24" s="37"/>
      <c r="S24" s="22"/>
      <c r="T24" s="22"/>
      <c r="U24" s="22"/>
      <c r="V24" s="22"/>
      <c r="W24" s="41"/>
      <c r="X24" s="22"/>
      <c r="Y24" s="22"/>
      <c r="Z24" s="22"/>
      <c r="AA24" s="22"/>
      <c r="AB24" s="130"/>
      <c r="AC24" s="130"/>
      <c r="AD24" s="130"/>
      <c r="AE24" s="131"/>
      <c r="AF24" s="132"/>
    </row>
    <row r="25" customFormat="false" ht="30" hidden="false" customHeight="false" outlineLevel="1" collapsed="false">
      <c r="A25" s="128"/>
      <c r="B25" s="32"/>
      <c r="C25" s="32"/>
      <c r="D25" s="129" t="s">
        <v>126</v>
      </c>
      <c r="E25" s="128" t="n">
        <v>1</v>
      </c>
      <c r="F25" s="133" t="s">
        <v>127</v>
      </c>
      <c r="G25" s="134"/>
      <c r="H25" s="134"/>
      <c r="I25" s="134"/>
      <c r="J25" s="134"/>
      <c r="K25" s="134"/>
      <c r="L25" s="37" t="n">
        <v>1</v>
      </c>
      <c r="M25" s="32"/>
      <c r="N25" s="134"/>
      <c r="O25" s="32"/>
      <c r="P25" s="127"/>
      <c r="Q25" s="135"/>
      <c r="R25" s="135"/>
      <c r="S25" s="22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136"/>
      <c r="AE25" s="131"/>
      <c r="AF25" s="132"/>
    </row>
    <row r="26" customFormat="false" ht="165" hidden="false" customHeight="true" outlineLevel="1" collapsed="false">
      <c r="A26" s="128"/>
      <c r="B26" s="32"/>
      <c r="C26" s="32"/>
      <c r="D26" s="129" t="s">
        <v>123</v>
      </c>
      <c r="E26" s="128" t="n">
        <v>30</v>
      </c>
      <c r="F26" s="133" t="s">
        <v>128</v>
      </c>
      <c r="G26" s="134"/>
      <c r="H26" s="134"/>
      <c r="I26" s="134"/>
      <c r="J26" s="134"/>
      <c r="K26" s="134"/>
      <c r="L26" s="55" t="n">
        <v>1</v>
      </c>
      <c r="M26" s="32"/>
      <c r="N26" s="134"/>
      <c r="O26" s="32"/>
      <c r="P26" s="127" t="s">
        <v>129</v>
      </c>
      <c r="Q26" s="135" t="s">
        <v>130</v>
      </c>
      <c r="R26" s="125" t="n">
        <v>2E-005</v>
      </c>
      <c r="S26" s="22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136"/>
      <c r="AE26" s="131"/>
      <c r="AF26" s="132"/>
    </row>
    <row r="27" s="137" customFormat="true" ht="60" hidden="false" customHeight="false" outlineLevel="1" collapsed="false">
      <c r="A27" s="128"/>
      <c r="B27" s="32"/>
      <c r="C27" s="32"/>
      <c r="D27" s="129"/>
      <c r="E27" s="128"/>
      <c r="F27" s="133"/>
      <c r="G27" s="134"/>
      <c r="H27" s="134"/>
      <c r="I27" s="134"/>
      <c r="J27" s="134"/>
      <c r="K27" s="134"/>
      <c r="L27" s="55"/>
      <c r="M27" s="32"/>
      <c r="N27" s="134"/>
      <c r="O27" s="32"/>
      <c r="P27" s="127" t="s">
        <v>131</v>
      </c>
      <c r="Q27" s="135" t="s">
        <v>130</v>
      </c>
      <c r="R27" s="125" t="n">
        <v>2E-005</v>
      </c>
      <c r="S27" s="22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136"/>
      <c r="AE27" s="131"/>
      <c r="AF27" s="132"/>
    </row>
    <row r="28" s="137" customFormat="true" ht="105" hidden="false" customHeight="true" outlineLevel="1" collapsed="false">
      <c r="A28" s="128"/>
      <c r="B28" s="32"/>
      <c r="C28" s="32"/>
      <c r="D28" s="119" t="s">
        <v>132</v>
      </c>
      <c r="E28" s="128" t="n">
        <v>0.5</v>
      </c>
      <c r="F28" s="133" t="s">
        <v>133</v>
      </c>
      <c r="G28" s="134"/>
      <c r="H28" s="134"/>
      <c r="I28" s="134"/>
      <c r="J28" s="134"/>
      <c r="K28" s="134"/>
      <c r="L28" s="55" t="n">
        <v>1</v>
      </c>
      <c r="M28" s="32"/>
      <c r="N28" s="134"/>
      <c r="O28" s="32"/>
      <c r="P28" s="127" t="s">
        <v>134</v>
      </c>
      <c r="Q28" s="135" t="s">
        <v>119</v>
      </c>
      <c r="R28" s="125" t="n">
        <v>2</v>
      </c>
      <c r="S28" s="22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136"/>
      <c r="AE28" s="131"/>
      <c r="AF28" s="132"/>
    </row>
    <row r="29" s="137" customFormat="true" ht="135" hidden="false" customHeight="false" outlineLevel="1" collapsed="false">
      <c r="A29" s="128"/>
      <c r="B29" s="32"/>
      <c r="C29" s="32"/>
      <c r="D29" s="119"/>
      <c r="E29" s="128"/>
      <c r="F29" s="133"/>
      <c r="G29" s="134"/>
      <c r="H29" s="134"/>
      <c r="I29" s="134"/>
      <c r="J29" s="134"/>
      <c r="K29" s="134"/>
      <c r="L29" s="55"/>
      <c r="M29" s="32"/>
      <c r="N29" s="134"/>
      <c r="O29" s="32"/>
      <c r="P29" s="127" t="s">
        <v>135</v>
      </c>
      <c r="Q29" s="135" t="s">
        <v>130</v>
      </c>
      <c r="R29" s="125" t="n">
        <v>0.005</v>
      </c>
      <c r="S29" s="22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136"/>
      <c r="AE29" s="131"/>
      <c r="AF29" s="132"/>
    </row>
    <row r="30" s="137" customFormat="true" ht="30" hidden="false" customHeight="false" outlineLevel="1" collapsed="false">
      <c r="A30" s="128"/>
      <c r="B30" s="32"/>
      <c r="C30" s="32"/>
      <c r="D30" s="129" t="s">
        <v>123</v>
      </c>
      <c r="E30" s="128" t="n">
        <v>5</v>
      </c>
      <c r="F30" s="133" t="s">
        <v>136</v>
      </c>
      <c r="G30" s="134"/>
      <c r="H30" s="134"/>
      <c r="I30" s="134"/>
      <c r="J30" s="134"/>
      <c r="K30" s="134"/>
      <c r="L30" s="37" t="n">
        <v>1</v>
      </c>
      <c r="M30" s="32"/>
      <c r="N30" s="134"/>
      <c r="O30" s="32"/>
      <c r="P30" s="127"/>
      <c r="Q30" s="135"/>
      <c r="R30" s="135"/>
      <c r="S30" s="22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136"/>
      <c r="AE30" s="131"/>
      <c r="AF30" s="132"/>
    </row>
    <row r="31" s="137" customFormat="true" ht="15" hidden="false" customHeight="false" outlineLevel="1" collapsed="false">
      <c r="A31" s="128"/>
      <c r="B31" s="32"/>
      <c r="C31" s="32"/>
      <c r="D31" s="129" t="s">
        <v>137</v>
      </c>
      <c r="E31" s="128" t="n">
        <v>0.1</v>
      </c>
      <c r="F31" s="133" t="s">
        <v>138</v>
      </c>
      <c r="G31" s="134"/>
      <c r="H31" s="134"/>
      <c r="I31" s="134"/>
      <c r="J31" s="134"/>
      <c r="K31" s="134"/>
      <c r="L31" s="37" t="n">
        <v>2</v>
      </c>
      <c r="M31" s="32"/>
      <c r="N31" s="134"/>
      <c r="O31" s="32"/>
      <c r="P31" s="127"/>
      <c r="Q31" s="135"/>
      <c r="R31" s="135"/>
      <c r="S31" s="22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136"/>
      <c r="AE31" s="131"/>
      <c r="AF31" s="132"/>
    </row>
    <row r="32" s="137" customFormat="true" ht="30" hidden="false" customHeight="false" outlineLevel="1" collapsed="false">
      <c r="A32" s="128"/>
      <c r="B32" s="32"/>
      <c r="C32" s="32"/>
      <c r="D32" s="129" t="s">
        <v>139</v>
      </c>
      <c r="E32" s="128" t="n">
        <v>0.15</v>
      </c>
      <c r="F32" s="133" t="s">
        <v>140</v>
      </c>
      <c r="G32" s="134"/>
      <c r="H32" s="134"/>
      <c r="I32" s="134"/>
      <c r="J32" s="134"/>
      <c r="K32" s="134"/>
      <c r="L32" s="37" t="n">
        <v>2</v>
      </c>
      <c r="M32" s="32"/>
      <c r="N32" s="134"/>
      <c r="O32" s="32"/>
      <c r="P32" s="127" t="s">
        <v>141</v>
      </c>
      <c r="Q32" s="135" t="s">
        <v>130</v>
      </c>
      <c r="R32" s="125" t="n">
        <v>0.0013</v>
      </c>
      <c r="S32" s="22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136"/>
      <c r="AE32" s="131"/>
      <c r="AF32" s="132"/>
    </row>
    <row r="33" s="137" customFormat="true" ht="15" hidden="false" customHeight="false" outlineLevel="1" collapsed="false">
      <c r="A33" s="128"/>
      <c r="B33" s="32"/>
      <c r="C33" s="32"/>
      <c r="D33" s="129" t="s">
        <v>137</v>
      </c>
      <c r="E33" s="128" t="n">
        <v>0.1</v>
      </c>
      <c r="F33" s="133" t="s">
        <v>142</v>
      </c>
      <c r="G33" s="134"/>
      <c r="H33" s="134"/>
      <c r="I33" s="134"/>
      <c r="J33" s="134"/>
      <c r="K33" s="134"/>
      <c r="L33" s="37" t="n">
        <v>1</v>
      </c>
      <c r="M33" s="32"/>
      <c r="N33" s="134"/>
      <c r="O33" s="32"/>
      <c r="P33" s="138"/>
      <c r="Q33" s="135"/>
      <c r="R33" s="135"/>
      <c r="S33" s="22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136"/>
      <c r="AE33" s="131"/>
      <c r="AF33" s="132"/>
    </row>
    <row r="34" s="137" customFormat="true" ht="60" hidden="false" customHeight="false" outlineLevel="1" collapsed="false">
      <c r="A34" s="128"/>
      <c r="B34" s="32"/>
      <c r="C34" s="32"/>
      <c r="D34" s="129" t="s">
        <v>137</v>
      </c>
      <c r="E34" s="128" t="n">
        <v>0.1</v>
      </c>
      <c r="F34" s="133" t="s">
        <v>143</v>
      </c>
      <c r="G34" s="134"/>
      <c r="H34" s="134"/>
      <c r="I34" s="134"/>
      <c r="J34" s="134"/>
      <c r="K34" s="134"/>
      <c r="L34" s="37" t="n">
        <v>1</v>
      </c>
      <c r="M34" s="32"/>
      <c r="N34" s="134"/>
      <c r="O34" s="32"/>
      <c r="P34" s="139" t="s">
        <v>144</v>
      </c>
      <c r="Q34" s="140" t="s">
        <v>119</v>
      </c>
      <c r="R34" s="140" t="n">
        <v>5</v>
      </c>
      <c r="S34" s="22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41"/>
      <c r="AE34" s="131"/>
      <c r="AF34" s="132"/>
    </row>
    <row r="35" s="137" customFormat="true" ht="15" hidden="false" customHeight="true" outlineLevel="1" collapsed="false">
      <c r="A35" s="128"/>
      <c r="B35" s="32"/>
      <c r="C35" s="32"/>
      <c r="D35" s="129" t="s">
        <v>145</v>
      </c>
      <c r="E35" s="128" t="n">
        <v>0.25</v>
      </c>
      <c r="F35" s="133" t="s">
        <v>146</v>
      </c>
      <c r="G35" s="134"/>
      <c r="H35" s="134"/>
      <c r="I35" s="134"/>
      <c r="J35" s="134"/>
      <c r="K35" s="134"/>
      <c r="L35" s="37" t="n">
        <v>1</v>
      </c>
      <c r="M35" s="32"/>
      <c r="N35" s="134"/>
      <c r="O35" s="32"/>
      <c r="P35" s="142"/>
      <c r="Q35" s="135"/>
      <c r="R35" s="135"/>
      <c r="S35" s="22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141"/>
      <c r="AE35" s="131"/>
      <c r="AF35" s="132"/>
    </row>
    <row r="36" s="137" customFormat="true" ht="45" hidden="false" customHeight="false" outlineLevel="1" collapsed="false">
      <c r="A36" s="128"/>
      <c r="B36" s="32"/>
      <c r="C36" s="32"/>
      <c r="D36" s="129" t="s">
        <v>137</v>
      </c>
      <c r="E36" s="128" t="n">
        <v>0.01</v>
      </c>
      <c r="F36" s="133" t="s">
        <v>147</v>
      </c>
      <c r="G36" s="134"/>
      <c r="H36" s="134"/>
      <c r="I36" s="134"/>
      <c r="J36" s="134"/>
      <c r="K36" s="134"/>
      <c r="L36" s="37" t="n">
        <v>1</v>
      </c>
      <c r="M36" s="32"/>
      <c r="N36" s="134"/>
      <c r="O36" s="32"/>
      <c r="P36" s="127" t="s">
        <v>148</v>
      </c>
      <c r="Q36" s="125" t="s">
        <v>119</v>
      </c>
      <c r="R36" s="125" t="n">
        <v>46</v>
      </c>
      <c r="S36" s="22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143"/>
      <c r="AE36" s="131"/>
      <c r="AF36" s="132"/>
    </row>
    <row r="37" s="137" customFormat="true" ht="15" hidden="false" customHeight="true" outlineLevel="1" collapsed="false">
      <c r="A37" s="128" t="n">
        <v>4</v>
      </c>
      <c r="B37" s="32" t="s">
        <v>43</v>
      </c>
      <c r="C37" s="32" t="s">
        <v>149</v>
      </c>
      <c r="D37" s="129"/>
      <c r="E37" s="128"/>
      <c r="F37" s="33" t="s">
        <v>45</v>
      </c>
      <c r="G37" s="134"/>
      <c r="H37" s="134"/>
      <c r="I37" s="134"/>
      <c r="J37" s="134"/>
      <c r="K37" s="134"/>
      <c r="L37" s="37"/>
      <c r="M37" s="32"/>
      <c r="N37" s="134"/>
      <c r="O37" s="32"/>
      <c r="P37" s="127"/>
      <c r="Q37" s="125"/>
      <c r="R37" s="125"/>
      <c r="S37" s="22"/>
      <c r="T37" s="25"/>
      <c r="U37" s="25"/>
      <c r="V37" s="25"/>
      <c r="W37" s="25"/>
      <c r="X37" s="25"/>
      <c r="Y37" s="25"/>
      <c r="Z37" s="25"/>
      <c r="AA37" s="25"/>
      <c r="AB37" s="144"/>
      <c r="AC37" s="144"/>
      <c r="AD37" s="144"/>
      <c r="AE37" s="145"/>
      <c r="AF37" s="132"/>
    </row>
    <row r="38" s="137" customFormat="true" ht="45" hidden="false" customHeight="true" outlineLevel="1" collapsed="false">
      <c r="A38" s="128"/>
      <c r="B38" s="32"/>
      <c r="C38" s="32"/>
      <c r="D38" s="119" t="s">
        <v>126</v>
      </c>
      <c r="E38" s="128" t="n">
        <v>1</v>
      </c>
      <c r="F38" s="40" t="s">
        <v>127</v>
      </c>
      <c r="G38" s="134"/>
      <c r="H38" s="134"/>
      <c r="I38" s="134"/>
      <c r="J38" s="134"/>
      <c r="K38" s="134"/>
      <c r="L38" s="37" t="n">
        <v>1</v>
      </c>
      <c r="M38" s="32"/>
      <c r="N38" s="134"/>
      <c r="O38" s="32"/>
      <c r="P38" s="142"/>
      <c r="Q38" s="135"/>
      <c r="R38" s="135"/>
      <c r="S38" s="22"/>
      <c r="T38" s="25"/>
      <c r="U38" s="25"/>
      <c r="V38" s="25"/>
      <c r="W38" s="25"/>
      <c r="X38" s="25"/>
      <c r="Y38" s="25"/>
      <c r="Z38" s="25"/>
      <c r="AA38" s="25"/>
      <c r="AB38" s="144"/>
      <c r="AC38" s="144"/>
      <c r="AD38" s="144"/>
      <c r="AE38" s="145"/>
      <c r="AF38" s="132"/>
    </row>
    <row r="39" s="137" customFormat="true" ht="165" hidden="false" customHeight="true" outlineLevel="1" collapsed="false">
      <c r="A39" s="128"/>
      <c r="B39" s="32"/>
      <c r="C39" s="32"/>
      <c r="D39" s="119" t="s">
        <v>150</v>
      </c>
      <c r="E39" s="128" t="n">
        <v>50</v>
      </c>
      <c r="F39" s="40" t="s">
        <v>151</v>
      </c>
      <c r="G39" s="134"/>
      <c r="H39" s="134"/>
      <c r="I39" s="134"/>
      <c r="J39" s="134"/>
      <c r="K39" s="134"/>
      <c r="L39" s="55" t="n">
        <v>1</v>
      </c>
      <c r="M39" s="32"/>
      <c r="N39" s="134"/>
      <c r="O39" s="32"/>
      <c r="P39" s="127" t="s">
        <v>129</v>
      </c>
      <c r="Q39" s="135" t="s">
        <v>130</v>
      </c>
      <c r="R39" s="135" t="n">
        <v>2E-005</v>
      </c>
      <c r="S39" s="22"/>
      <c r="T39" s="25"/>
      <c r="U39" s="25"/>
      <c r="V39" s="25"/>
      <c r="W39" s="25"/>
      <c r="X39" s="25"/>
      <c r="Y39" s="25"/>
      <c r="Z39" s="25"/>
      <c r="AA39" s="25"/>
      <c r="AB39" s="144"/>
      <c r="AC39" s="144"/>
      <c r="AD39" s="144"/>
      <c r="AE39" s="145"/>
      <c r="AF39" s="132"/>
    </row>
    <row r="40" s="137" customFormat="true" ht="60" hidden="false" customHeight="false" outlineLevel="1" collapsed="false">
      <c r="A40" s="128"/>
      <c r="B40" s="32"/>
      <c r="C40" s="32"/>
      <c r="D40" s="119"/>
      <c r="E40" s="128"/>
      <c r="F40" s="40"/>
      <c r="G40" s="134"/>
      <c r="H40" s="134"/>
      <c r="I40" s="134"/>
      <c r="J40" s="134"/>
      <c r="K40" s="134"/>
      <c r="L40" s="55"/>
      <c r="M40" s="32"/>
      <c r="N40" s="134"/>
      <c r="O40" s="32"/>
      <c r="P40" s="127" t="s">
        <v>131</v>
      </c>
      <c r="Q40" s="135" t="s">
        <v>130</v>
      </c>
      <c r="R40" s="135" t="n">
        <v>2E-005</v>
      </c>
      <c r="S40" s="22"/>
      <c r="T40" s="25"/>
      <c r="U40" s="25"/>
      <c r="V40" s="25"/>
      <c r="W40" s="25"/>
      <c r="X40" s="25"/>
      <c r="Y40" s="25"/>
      <c r="Z40" s="25"/>
      <c r="AA40" s="25"/>
      <c r="AB40" s="144"/>
      <c r="AC40" s="144"/>
      <c r="AD40" s="144"/>
      <c r="AE40" s="145"/>
      <c r="AF40" s="132"/>
    </row>
    <row r="41" s="137" customFormat="true" ht="75" hidden="false" customHeight="false" outlineLevel="1" collapsed="false">
      <c r="A41" s="128"/>
      <c r="B41" s="32"/>
      <c r="C41" s="32"/>
      <c r="D41" s="119" t="s">
        <v>152</v>
      </c>
      <c r="E41" s="128" t="n">
        <v>2</v>
      </c>
      <c r="F41" s="40" t="s">
        <v>153</v>
      </c>
      <c r="G41" s="134"/>
      <c r="H41" s="134"/>
      <c r="I41" s="134"/>
      <c r="J41" s="134"/>
      <c r="K41" s="134"/>
      <c r="L41" s="37" t="n">
        <v>1</v>
      </c>
      <c r="M41" s="32"/>
      <c r="N41" s="134"/>
      <c r="O41" s="32"/>
      <c r="P41" s="54" t="s">
        <v>154</v>
      </c>
      <c r="Q41" s="43" t="s">
        <v>46</v>
      </c>
      <c r="R41" s="43" t="n">
        <v>1.54</v>
      </c>
      <c r="S41" s="22"/>
      <c r="T41" s="25"/>
      <c r="U41" s="25"/>
      <c r="V41" s="25"/>
      <c r="W41" s="25"/>
      <c r="X41" s="25"/>
      <c r="Y41" s="25"/>
      <c r="Z41" s="25"/>
      <c r="AA41" s="25"/>
      <c r="AB41" s="144"/>
      <c r="AC41" s="144"/>
      <c r="AD41" s="144"/>
      <c r="AE41" s="145"/>
      <c r="AF41" s="132"/>
    </row>
    <row r="42" s="137" customFormat="true" ht="105" hidden="false" customHeight="true" outlineLevel="1" collapsed="false">
      <c r="A42" s="128"/>
      <c r="B42" s="32"/>
      <c r="C42" s="32"/>
      <c r="D42" s="119" t="s">
        <v>132</v>
      </c>
      <c r="E42" s="128" t="n">
        <v>0.5</v>
      </c>
      <c r="F42" s="40" t="s">
        <v>133</v>
      </c>
      <c r="G42" s="134"/>
      <c r="H42" s="134"/>
      <c r="I42" s="134"/>
      <c r="J42" s="134"/>
      <c r="K42" s="134"/>
      <c r="L42" s="55" t="n">
        <v>1</v>
      </c>
      <c r="M42" s="32"/>
      <c r="N42" s="134"/>
      <c r="O42" s="32"/>
      <c r="P42" s="40" t="s">
        <v>155</v>
      </c>
      <c r="Q42" s="37" t="s">
        <v>119</v>
      </c>
      <c r="R42" s="37" t="n">
        <v>2</v>
      </c>
      <c r="S42" s="22"/>
      <c r="T42" s="25"/>
      <c r="U42" s="25"/>
      <c r="V42" s="25"/>
      <c r="W42" s="25"/>
      <c r="X42" s="25"/>
      <c r="Y42" s="25"/>
      <c r="Z42" s="25"/>
      <c r="AA42" s="25"/>
      <c r="AB42" s="144"/>
      <c r="AC42" s="144"/>
      <c r="AD42" s="144"/>
      <c r="AE42" s="145"/>
      <c r="AF42" s="132"/>
    </row>
    <row r="43" s="137" customFormat="true" ht="135" hidden="false" customHeight="false" outlineLevel="1" collapsed="false">
      <c r="A43" s="128"/>
      <c r="B43" s="32"/>
      <c r="C43" s="32"/>
      <c r="D43" s="119"/>
      <c r="E43" s="128"/>
      <c r="F43" s="40"/>
      <c r="G43" s="134"/>
      <c r="H43" s="134"/>
      <c r="I43" s="134"/>
      <c r="J43" s="134"/>
      <c r="K43" s="134"/>
      <c r="L43" s="55"/>
      <c r="M43" s="32"/>
      <c r="N43" s="134"/>
      <c r="O43" s="32"/>
      <c r="P43" s="127" t="s">
        <v>135</v>
      </c>
      <c r="Q43" s="37" t="s">
        <v>130</v>
      </c>
      <c r="R43" s="37" t="n">
        <v>0.005</v>
      </c>
      <c r="S43" s="22"/>
      <c r="T43" s="25"/>
      <c r="U43" s="25"/>
      <c r="V43" s="25"/>
      <c r="W43" s="25"/>
      <c r="X43" s="25"/>
      <c r="Y43" s="25"/>
      <c r="Z43" s="25"/>
      <c r="AA43" s="25"/>
      <c r="AB43" s="144"/>
      <c r="AC43" s="144"/>
      <c r="AD43" s="144"/>
      <c r="AE43" s="145"/>
      <c r="AF43" s="132"/>
    </row>
    <row r="44" s="137" customFormat="true" ht="30" hidden="false" customHeight="false" outlineLevel="1" collapsed="false">
      <c r="A44" s="128"/>
      <c r="B44" s="32"/>
      <c r="C44" s="32"/>
      <c r="D44" s="119" t="s">
        <v>123</v>
      </c>
      <c r="E44" s="128" t="n">
        <v>3</v>
      </c>
      <c r="F44" s="40" t="s">
        <v>136</v>
      </c>
      <c r="G44" s="134"/>
      <c r="H44" s="134"/>
      <c r="I44" s="134"/>
      <c r="J44" s="134"/>
      <c r="K44" s="134"/>
      <c r="L44" s="37" t="n">
        <v>1</v>
      </c>
      <c r="M44" s="32"/>
      <c r="N44" s="134"/>
      <c r="O44" s="32"/>
      <c r="P44" s="142"/>
      <c r="Q44" s="135"/>
      <c r="R44" s="135"/>
      <c r="S44" s="22"/>
      <c r="T44" s="25"/>
      <c r="U44" s="25"/>
      <c r="V44" s="25"/>
      <c r="W44" s="25"/>
      <c r="X44" s="25"/>
      <c r="Y44" s="25"/>
      <c r="Z44" s="25"/>
      <c r="AA44" s="25"/>
      <c r="AB44" s="144"/>
      <c r="AC44" s="144"/>
      <c r="AD44" s="144"/>
      <c r="AE44" s="145"/>
      <c r="AF44" s="132"/>
    </row>
    <row r="45" s="137" customFormat="true" ht="15" hidden="false" customHeight="false" outlineLevel="1" collapsed="false">
      <c r="A45" s="128"/>
      <c r="B45" s="32"/>
      <c r="C45" s="32"/>
      <c r="D45" s="129" t="s">
        <v>137</v>
      </c>
      <c r="E45" s="128" t="n">
        <v>0.2</v>
      </c>
      <c r="F45" s="40" t="s">
        <v>138</v>
      </c>
      <c r="G45" s="134"/>
      <c r="H45" s="134"/>
      <c r="I45" s="134"/>
      <c r="J45" s="134"/>
      <c r="K45" s="134"/>
      <c r="L45" s="37" t="n">
        <v>2</v>
      </c>
      <c r="M45" s="32"/>
      <c r="N45" s="134"/>
      <c r="O45" s="32"/>
      <c r="P45" s="142"/>
      <c r="Q45" s="135"/>
      <c r="R45" s="135"/>
      <c r="S45" s="22"/>
      <c r="T45" s="25"/>
      <c r="U45" s="25"/>
      <c r="V45" s="25"/>
      <c r="W45" s="25"/>
      <c r="X45" s="25"/>
      <c r="Y45" s="25"/>
      <c r="Z45" s="25"/>
      <c r="AA45" s="25"/>
      <c r="AB45" s="144"/>
      <c r="AC45" s="144"/>
      <c r="AD45" s="144"/>
      <c r="AE45" s="145"/>
      <c r="AF45" s="132"/>
    </row>
    <row r="46" s="137" customFormat="true" ht="30" hidden="false" customHeight="false" outlineLevel="1" collapsed="false">
      <c r="A46" s="128"/>
      <c r="B46" s="32"/>
      <c r="C46" s="32"/>
      <c r="D46" s="119" t="s">
        <v>156</v>
      </c>
      <c r="E46" s="128" t="n">
        <v>0.38</v>
      </c>
      <c r="F46" s="40" t="s">
        <v>157</v>
      </c>
      <c r="G46" s="134"/>
      <c r="H46" s="134"/>
      <c r="I46" s="134"/>
      <c r="J46" s="134"/>
      <c r="K46" s="134"/>
      <c r="L46" s="37" t="n">
        <v>3</v>
      </c>
      <c r="M46" s="32"/>
      <c r="N46" s="134"/>
      <c r="O46" s="32"/>
      <c r="P46" s="127" t="s">
        <v>141</v>
      </c>
      <c r="Q46" s="135" t="s">
        <v>130</v>
      </c>
      <c r="R46" s="135" t="n">
        <v>0.0013</v>
      </c>
      <c r="S46" s="22"/>
      <c r="T46" s="25"/>
      <c r="U46" s="25"/>
      <c r="V46" s="25"/>
      <c r="W46" s="25"/>
      <c r="X46" s="25"/>
      <c r="Y46" s="25"/>
      <c r="Z46" s="25"/>
      <c r="AA46" s="25"/>
      <c r="AB46" s="144"/>
      <c r="AC46" s="144"/>
      <c r="AD46" s="144"/>
      <c r="AE46" s="145"/>
      <c r="AF46" s="132"/>
    </row>
    <row r="47" s="137" customFormat="true" ht="15" hidden="false" customHeight="false" outlineLevel="1" collapsed="false">
      <c r="A47" s="128"/>
      <c r="B47" s="32"/>
      <c r="C47" s="32"/>
      <c r="D47" s="129" t="s">
        <v>137</v>
      </c>
      <c r="E47" s="128" t="n">
        <v>0.2</v>
      </c>
      <c r="F47" s="40" t="s">
        <v>142</v>
      </c>
      <c r="G47" s="134"/>
      <c r="H47" s="134"/>
      <c r="I47" s="134"/>
      <c r="J47" s="134"/>
      <c r="K47" s="134"/>
      <c r="L47" s="37" t="n">
        <v>1</v>
      </c>
      <c r="M47" s="32"/>
      <c r="N47" s="134"/>
      <c r="O47" s="32"/>
      <c r="P47" s="138"/>
      <c r="Q47" s="135"/>
      <c r="R47" s="135"/>
      <c r="S47" s="22"/>
      <c r="T47" s="25"/>
      <c r="U47" s="25"/>
      <c r="V47" s="25"/>
      <c r="W47" s="25"/>
      <c r="X47" s="25"/>
      <c r="Y47" s="25"/>
      <c r="Z47" s="25"/>
      <c r="AA47" s="25"/>
      <c r="AB47" s="144"/>
      <c r="AC47" s="144"/>
      <c r="AD47" s="144"/>
      <c r="AE47" s="145"/>
      <c r="AF47" s="132"/>
    </row>
    <row r="48" s="137" customFormat="true" ht="60" hidden="false" customHeight="false" outlineLevel="1" collapsed="false">
      <c r="A48" s="128"/>
      <c r="B48" s="32"/>
      <c r="C48" s="32"/>
      <c r="D48" s="129" t="s">
        <v>137</v>
      </c>
      <c r="E48" s="128" t="n">
        <v>0.2</v>
      </c>
      <c r="F48" s="40" t="s">
        <v>143</v>
      </c>
      <c r="G48" s="134"/>
      <c r="H48" s="134"/>
      <c r="I48" s="134"/>
      <c r="J48" s="134"/>
      <c r="K48" s="134"/>
      <c r="L48" s="37" t="n">
        <v>1</v>
      </c>
      <c r="M48" s="32"/>
      <c r="N48" s="134"/>
      <c r="O48" s="32"/>
      <c r="P48" s="139" t="s">
        <v>144</v>
      </c>
      <c r="Q48" s="135" t="s">
        <v>119</v>
      </c>
      <c r="R48" s="135" t="n">
        <v>5</v>
      </c>
      <c r="S48" s="22"/>
      <c r="T48" s="25"/>
      <c r="U48" s="25"/>
      <c r="V48" s="25"/>
      <c r="W48" s="25"/>
      <c r="X48" s="25"/>
      <c r="Y48" s="25"/>
      <c r="Z48" s="25"/>
      <c r="AA48" s="25"/>
      <c r="AB48" s="144"/>
      <c r="AC48" s="144"/>
      <c r="AD48" s="144"/>
      <c r="AE48" s="145"/>
      <c r="AF48" s="132"/>
    </row>
    <row r="49" s="137" customFormat="true" ht="15" hidden="false" customHeight="false" outlineLevel="1" collapsed="false">
      <c r="A49" s="128"/>
      <c r="B49" s="32"/>
      <c r="C49" s="32"/>
      <c r="D49" s="146" t="s">
        <v>145</v>
      </c>
      <c r="E49" s="147" t="n">
        <v>0.4</v>
      </c>
      <c r="F49" s="54" t="s">
        <v>146</v>
      </c>
      <c r="G49" s="134"/>
      <c r="H49" s="134"/>
      <c r="I49" s="134"/>
      <c r="J49" s="134"/>
      <c r="K49" s="134"/>
      <c r="L49" s="37" t="n">
        <v>1</v>
      </c>
      <c r="M49" s="32"/>
      <c r="N49" s="134"/>
      <c r="O49" s="32"/>
      <c r="P49" s="142"/>
      <c r="Q49" s="135"/>
      <c r="R49" s="135"/>
      <c r="S49" s="22"/>
      <c r="T49" s="25"/>
      <c r="U49" s="25"/>
      <c r="V49" s="25"/>
      <c r="W49" s="25"/>
      <c r="X49" s="25"/>
      <c r="Y49" s="25"/>
      <c r="Z49" s="25"/>
      <c r="AA49" s="25"/>
      <c r="AB49" s="144"/>
      <c r="AC49" s="144"/>
      <c r="AD49" s="144"/>
      <c r="AE49" s="145"/>
      <c r="AF49" s="132"/>
    </row>
    <row r="50" s="137" customFormat="true" ht="45" hidden="false" customHeight="false" outlineLevel="1" collapsed="false">
      <c r="A50" s="128"/>
      <c r="B50" s="32"/>
      <c r="C50" s="32"/>
      <c r="D50" s="119" t="s">
        <v>137</v>
      </c>
      <c r="E50" s="128" t="n">
        <v>0.01</v>
      </c>
      <c r="F50" s="40" t="s">
        <v>147</v>
      </c>
      <c r="G50" s="134"/>
      <c r="H50" s="134"/>
      <c r="I50" s="134"/>
      <c r="J50" s="134"/>
      <c r="K50" s="134"/>
      <c r="L50" s="37" t="n">
        <v>1</v>
      </c>
      <c r="M50" s="32"/>
      <c r="N50" s="134"/>
      <c r="O50" s="32"/>
      <c r="P50" s="127" t="s">
        <v>148</v>
      </c>
      <c r="Q50" s="135" t="s">
        <v>119</v>
      </c>
      <c r="R50" s="135" t="n">
        <v>46</v>
      </c>
      <c r="S50" s="22"/>
      <c r="T50" s="25"/>
      <c r="U50" s="25"/>
      <c r="V50" s="25"/>
      <c r="W50" s="25"/>
      <c r="X50" s="25"/>
      <c r="Y50" s="25"/>
      <c r="Z50" s="25"/>
      <c r="AA50" s="25"/>
      <c r="AB50" s="144"/>
      <c r="AC50" s="144"/>
      <c r="AD50" s="144"/>
      <c r="AE50" s="145"/>
      <c r="AF50" s="132"/>
    </row>
    <row r="51" s="137" customFormat="true" ht="15" hidden="false" customHeight="true" outlineLevel="0" collapsed="false">
      <c r="A51" s="148" t="n">
        <v>5</v>
      </c>
      <c r="B51" s="32" t="s">
        <v>43</v>
      </c>
      <c r="C51" s="149" t="s">
        <v>158</v>
      </c>
      <c r="D51" s="150"/>
      <c r="E51" s="151"/>
      <c r="F51" s="152" t="s">
        <v>45</v>
      </c>
      <c r="G51" s="153"/>
      <c r="H51" s="153"/>
      <c r="I51" s="153"/>
      <c r="J51" s="153"/>
      <c r="K51" s="153"/>
      <c r="L51" s="154"/>
      <c r="M51" s="149"/>
      <c r="N51" s="153"/>
      <c r="O51" s="149"/>
      <c r="P51" s="155"/>
      <c r="Q51" s="154"/>
      <c r="R51" s="154"/>
      <c r="S51" s="156"/>
      <c r="T51" s="156"/>
      <c r="U51" s="156"/>
      <c r="V51" s="130"/>
      <c r="W51" s="157"/>
      <c r="X51" s="156"/>
      <c r="Y51" s="156"/>
      <c r="Z51" s="156"/>
      <c r="AA51" s="156"/>
      <c r="AB51" s="130"/>
      <c r="AC51" s="130"/>
      <c r="AD51" s="130"/>
      <c r="AE51" s="145"/>
      <c r="AF51" s="132"/>
    </row>
    <row r="52" s="137" customFormat="true" ht="30" hidden="false" customHeight="false" outlineLevel="0" collapsed="false">
      <c r="A52" s="148"/>
      <c r="B52" s="32"/>
      <c r="C52" s="149"/>
      <c r="D52" s="129" t="s">
        <v>126</v>
      </c>
      <c r="E52" s="128" t="n">
        <v>1.4</v>
      </c>
      <c r="F52" s="133" t="s">
        <v>127</v>
      </c>
      <c r="G52" s="134"/>
      <c r="H52" s="134"/>
      <c r="I52" s="134"/>
      <c r="J52" s="134"/>
      <c r="K52" s="134"/>
      <c r="L52" s="37" t="n">
        <v>1</v>
      </c>
      <c r="M52" s="149"/>
      <c r="N52" s="134"/>
      <c r="O52" s="149"/>
      <c r="P52" s="127"/>
      <c r="Q52" s="135"/>
      <c r="R52" s="135"/>
      <c r="S52" s="22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136"/>
      <c r="AE52" s="145"/>
      <c r="AF52" s="132"/>
    </row>
    <row r="53" s="137" customFormat="true" ht="165" hidden="false" customHeight="true" outlineLevel="0" collapsed="false">
      <c r="A53" s="148"/>
      <c r="B53" s="32"/>
      <c r="C53" s="149"/>
      <c r="D53" s="129" t="s">
        <v>123</v>
      </c>
      <c r="E53" s="128" t="n">
        <v>70</v>
      </c>
      <c r="F53" s="133" t="s">
        <v>128</v>
      </c>
      <c r="G53" s="134"/>
      <c r="H53" s="134"/>
      <c r="I53" s="134"/>
      <c r="J53" s="134"/>
      <c r="K53" s="134"/>
      <c r="L53" s="55" t="n">
        <v>1</v>
      </c>
      <c r="M53" s="149"/>
      <c r="N53" s="134"/>
      <c r="O53" s="149"/>
      <c r="P53" s="127" t="s">
        <v>129</v>
      </c>
      <c r="Q53" s="135" t="s">
        <v>130</v>
      </c>
      <c r="R53" s="125" t="n">
        <v>2E-005</v>
      </c>
      <c r="S53" s="22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136"/>
      <c r="AE53" s="145"/>
      <c r="AF53" s="132"/>
    </row>
    <row r="54" s="137" customFormat="true" ht="60" hidden="false" customHeight="false" outlineLevel="0" collapsed="false">
      <c r="A54" s="148"/>
      <c r="B54" s="32"/>
      <c r="C54" s="149"/>
      <c r="D54" s="129"/>
      <c r="E54" s="128"/>
      <c r="F54" s="133"/>
      <c r="G54" s="134"/>
      <c r="H54" s="134"/>
      <c r="I54" s="134"/>
      <c r="J54" s="134"/>
      <c r="K54" s="134"/>
      <c r="L54" s="55"/>
      <c r="M54" s="149"/>
      <c r="N54" s="134"/>
      <c r="O54" s="149"/>
      <c r="P54" s="127" t="s">
        <v>131</v>
      </c>
      <c r="Q54" s="135" t="s">
        <v>130</v>
      </c>
      <c r="R54" s="125" t="n">
        <v>2E-005</v>
      </c>
      <c r="S54" s="22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136"/>
      <c r="AE54" s="145"/>
      <c r="AF54" s="132"/>
    </row>
    <row r="55" s="137" customFormat="true" ht="105" hidden="false" customHeight="true" outlineLevel="0" collapsed="false">
      <c r="A55" s="148"/>
      <c r="B55" s="32"/>
      <c r="C55" s="149"/>
      <c r="D55" s="119" t="s">
        <v>132</v>
      </c>
      <c r="E55" s="128" t="n">
        <v>0.5</v>
      </c>
      <c r="F55" s="158" t="s">
        <v>133</v>
      </c>
      <c r="G55" s="134"/>
      <c r="H55" s="134"/>
      <c r="I55" s="134"/>
      <c r="J55" s="134"/>
      <c r="K55" s="134"/>
      <c r="L55" s="55" t="n">
        <v>1</v>
      </c>
      <c r="M55" s="149"/>
      <c r="N55" s="134"/>
      <c r="O55" s="149"/>
      <c r="P55" s="40" t="s">
        <v>155</v>
      </c>
      <c r="Q55" s="37" t="s">
        <v>119</v>
      </c>
      <c r="R55" s="125" t="n">
        <v>2</v>
      </c>
      <c r="S55" s="22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136"/>
      <c r="AE55" s="145"/>
      <c r="AF55" s="132"/>
    </row>
    <row r="56" s="137" customFormat="true" ht="135" hidden="false" customHeight="false" outlineLevel="0" collapsed="false">
      <c r="A56" s="148"/>
      <c r="B56" s="32"/>
      <c r="C56" s="149"/>
      <c r="D56" s="119"/>
      <c r="E56" s="128"/>
      <c r="F56" s="158"/>
      <c r="G56" s="134"/>
      <c r="H56" s="134"/>
      <c r="I56" s="134"/>
      <c r="J56" s="134"/>
      <c r="K56" s="134"/>
      <c r="L56" s="55"/>
      <c r="M56" s="149"/>
      <c r="N56" s="134"/>
      <c r="O56" s="149"/>
      <c r="P56" s="127" t="s">
        <v>135</v>
      </c>
      <c r="Q56" s="37" t="s">
        <v>130</v>
      </c>
      <c r="R56" s="125" t="n">
        <v>0.005</v>
      </c>
      <c r="S56" s="22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136"/>
      <c r="AE56" s="145"/>
      <c r="AF56" s="132"/>
    </row>
    <row r="57" s="137" customFormat="true" ht="30" hidden="false" customHeight="false" outlineLevel="0" collapsed="false">
      <c r="A57" s="148"/>
      <c r="B57" s="32"/>
      <c r="C57" s="149"/>
      <c r="D57" s="129" t="s">
        <v>123</v>
      </c>
      <c r="E57" s="128" t="n">
        <v>4</v>
      </c>
      <c r="F57" s="133" t="s">
        <v>136</v>
      </c>
      <c r="G57" s="134"/>
      <c r="H57" s="134"/>
      <c r="I57" s="134"/>
      <c r="J57" s="134"/>
      <c r="K57" s="134"/>
      <c r="L57" s="37" t="n">
        <v>1</v>
      </c>
      <c r="M57" s="149"/>
      <c r="N57" s="134"/>
      <c r="O57" s="149"/>
      <c r="P57" s="127"/>
      <c r="Q57" s="135"/>
      <c r="R57" s="135"/>
      <c r="S57" s="22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136"/>
      <c r="AE57" s="145"/>
      <c r="AF57" s="132"/>
    </row>
    <row r="58" s="137" customFormat="true" ht="15" hidden="false" customHeight="true" outlineLevel="0" collapsed="false">
      <c r="A58" s="148"/>
      <c r="B58" s="32"/>
      <c r="C58" s="149"/>
      <c r="D58" s="129" t="s">
        <v>137</v>
      </c>
      <c r="E58" s="128" t="n">
        <v>0.01</v>
      </c>
      <c r="F58" s="133" t="s">
        <v>138</v>
      </c>
      <c r="G58" s="134"/>
      <c r="H58" s="134"/>
      <c r="I58" s="134"/>
      <c r="J58" s="134"/>
      <c r="K58" s="134"/>
      <c r="L58" s="37" t="n">
        <v>2</v>
      </c>
      <c r="M58" s="149"/>
      <c r="N58" s="134"/>
      <c r="O58" s="149"/>
      <c r="P58" s="127"/>
      <c r="Q58" s="135"/>
      <c r="R58" s="135"/>
      <c r="S58" s="22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136"/>
      <c r="AE58" s="145"/>
      <c r="AF58" s="132"/>
    </row>
    <row r="59" s="137" customFormat="true" ht="30" hidden="false" customHeight="false" outlineLevel="0" collapsed="false">
      <c r="A59" s="148"/>
      <c r="B59" s="32"/>
      <c r="C59" s="149"/>
      <c r="D59" s="119" t="s">
        <v>156</v>
      </c>
      <c r="E59" s="128" t="n">
        <v>0.08</v>
      </c>
      <c r="F59" s="133" t="s">
        <v>159</v>
      </c>
      <c r="G59" s="134"/>
      <c r="H59" s="134"/>
      <c r="I59" s="134"/>
      <c r="J59" s="134"/>
      <c r="K59" s="134"/>
      <c r="L59" s="37" t="n">
        <v>2</v>
      </c>
      <c r="M59" s="149"/>
      <c r="N59" s="134"/>
      <c r="O59" s="149"/>
      <c r="P59" s="127" t="s">
        <v>141</v>
      </c>
      <c r="Q59" s="135" t="s">
        <v>130</v>
      </c>
      <c r="R59" s="125" t="n">
        <v>0.0013</v>
      </c>
      <c r="S59" s="22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136"/>
      <c r="AE59" s="145"/>
      <c r="AF59" s="132"/>
    </row>
    <row r="60" s="137" customFormat="true" ht="15" hidden="false" customHeight="true" outlineLevel="0" collapsed="false">
      <c r="A60" s="148"/>
      <c r="B60" s="32"/>
      <c r="C60" s="149"/>
      <c r="D60" s="129" t="s">
        <v>137</v>
      </c>
      <c r="E60" s="128" t="n">
        <v>0.04</v>
      </c>
      <c r="F60" s="133" t="s">
        <v>142</v>
      </c>
      <c r="G60" s="134"/>
      <c r="H60" s="134"/>
      <c r="I60" s="134"/>
      <c r="J60" s="134"/>
      <c r="K60" s="134"/>
      <c r="L60" s="37" t="n">
        <v>1</v>
      </c>
      <c r="M60" s="149"/>
      <c r="N60" s="134"/>
      <c r="O60" s="149"/>
      <c r="P60" s="138"/>
      <c r="Q60" s="135"/>
      <c r="R60" s="125"/>
      <c r="S60" s="22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136"/>
      <c r="AE60" s="145"/>
      <c r="AF60" s="132"/>
    </row>
    <row r="61" s="137" customFormat="true" ht="60" hidden="false" customHeight="false" outlineLevel="0" collapsed="false">
      <c r="A61" s="148"/>
      <c r="B61" s="32"/>
      <c r="C61" s="149"/>
      <c r="D61" s="129" t="s">
        <v>137</v>
      </c>
      <c r="E61" s="128" t="n">
        <v>0.04</v>
      </c>
      <c r="F61" s="133" t="s">
        <v>143</v>
      </c>
      <c r="G61" s="134"/>
      <c r="H61" s="134"/>
      <c r="I61" s="134"/>
      <c r="J61" s="134"/>
      <c r="K61" s="134"/>
      <c r="L61" s="37" t="n">
        <v>1</v>
      </c>
      <c r="M61" s="149"/>
      <c r="N61" s="134"/>
      <c r="O61" s="149"/>
      <c r="P61" s="139" t="s">
        <v>144</v>
      </c>
      <c r="Q61" s="135" t="s">
        <v>119</v>
      </c>
      <c r="R61" s="140" t="n">
        <v>5</v>
      </c>
      <c r="S61" s="22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136"/>
      <c r="AE61" s="145"/>
      <c r="AF61" s="132"/>
    </row>
    <row r="62" s="137" customFormat="true" ht="15" hidden="false" customHeight="true" outlineLevel="0" collapsed="false">
      <c r="A62" s="148"/>
      <c r="B62" s="32"/>
      <c r="C62" s="149"/>
      <c r="D62" s="146" t="s">
        <v>145</v>
      </c>
      <c r="E62" s="128" t="n">
        <v>0.25</v>
      </c>
      <c r="F62" s="133" t="s">
        <v>146</v>
      </c>
      <c r="G62" s="134"/>
      <c r="H62" s="134"/>
      <c r="I62" s="134"/>
      <c r="J62" s="134"/>
      <c r="K62" s="134"/>
      <c r="L62" s="37" t="n">
        <v>1</v>
      </c>
      <c r="M62" s="149"/>
      <c r="N62" s="134"/>
      <c r="O62" s="149"/>
      <c r="P62" s="142"/>
      <c r="Q62" s="135"/>
      <c r="R62" s="140"/>
      <c r="S62" s="22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136"/>
      <c r="AE62" s="145"/>
      <c r="AF62" s="132"/>
    </row>
    <row r="63" s="137" customFormat="true" ht="45" hidden="false" customHeight="false" outlineLevel="0" collapsed="false">
      <c r="A63" s="148"/>
      <c r="B63" s="32"/>
      <c r="C63" s="149"/>
      <c r="D63" s="129" t="s">
        <v>137</v>
      </c>
      <c r="E63" s="128" t="n">
        <v>0.01</v>
      </c>
      <c r="F63" s="133" t="s">
        <v>147</v>
      </c>
      <c r="G63" s="134"/>
      <c r="H63" s="134"/>
      <c r="I63" s="134"/>
      <c r="J63" s="134"/>
      <c r="K63" s="134"/>
      <c r="L63" s="37" t="n">
        <v>1</v>
      </c>
      <c r="M63" s="149"/>
      <c r="N63" s="134"/>
      <c r="O63" s="149"/>
      <c r="P63" s="127" t="s">
        <v>148</v>
      </c>
      <c r="Q63" s="135" t="s">
        <v>119</v>
      </c>
      <c r="R63" s="125" t="n">
        <v>46</v>
      </c>
      <c r="S63" s="22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136"/>
      <c r="AE63" s="145"/>
      <c r="AF63" s="132"/>
    </row>
    <row r="64" s="137" customFormat="true" ht="15" hidden="false" customHeight="true" outlineLevel="0" collapsed="false">
      <c r="A64" s="159" t="n">
        <v>6</v>
      </c>
      <c r="B64" s="32" t="s">
        <v>43</v>
      </c>
      <c r="C64" s="32" t="s">
        <v>160</v>
      </c>
      <c r="D64" s="129"/>
      <c r="E64" s="128"/>
      <c r="F64" s="33" t="s">
        <v>45</v>
      </c>
      <c r="G64" s="32"/>
      <c r="H64" s="32"/>
      <c r="I64" s="32"/>
      <c r="J64" s="32"/>
      <c r="K64" s="32"/>
      <c r="L64" s="160"/>
      <c r="M64" s="32"/>
      <c r="N64" s="32"/>
      <c r="O64" s="32"/>
      <c r="P64" s="40"/>
      <c r="Q64" s="37"/>
      <c r="R64" s="37"/>
      <c r="S64" s="22"/>
      <c r="T64" s="22"/>
      <c r="U64" s="22"/>
      <c r="V64" s="130"/>
      <c r="W64" s="41"/>
      <c r="X64" s="22"/>
      <c r="Y64" s="22"/>
      <c r="Z64" s="22"/>
      <c r="AA64" s="22"/>
      <c r="AB64" s="130"/>
      <c r="AC64" s="130"/>
      <c r="AD64" s="130"/>
      <c r="AE64" s="131"/>
      <c r="AF64" s="132"/>
    </row>
    <row r="65" s="137" customFormat="true" ht="30" hidden="false" customHeight="false" outlineLevel="0" collapsed="false">
      <c r="A65" s="159"/>
      <c r="B65" s="32"/>
      <c r="C65" s="32"/>
      <c r="D65" s="129" t="s">
        <v>126</v>
      </c>
      <c r="E65" s="128" t="n">
        <v>6.5</v>
      </c>
      <c r="F65" s="133" t="s">
        <v>127</v>
      </c>
      <c r="G65" s="134"/>
      <c r="H65" s="134"/>
      <c r="I65" s="134"/>
      <c r="J65" s="134"/>
      <c r="K65" s="134"/>
      <c r="L65" s="161" t="n">
        <v>1</v>
      </c>
      <c r="M65" s="32"/>
      <c r="N65" s="134"/>
      <c r="O65" s="32"/>
      <c r="P65" s="127"/>
      <c r="Q65" s="135"/>
      <c r="R65" s="135"/>
      <c r="S65" s="22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136"/>
      <c r="AE65" s="131"/>
      <c r="AF65" s="132"/>
    </row>
    <row r="66" s="137" customFormat="true" ht="165" hidden="false" customHeight="true" outlineLevel="0" collapsed="false">
      <c r="A66" s="159"/>
      <c r="B66" s="32"/>
      <c r="C66" s="32"/>
      <c r="D66" s="129" t="s">
        <v>123</v>
      </c>
      <c r="E66" s="128" t="n">
        <v>32</v>
      </c>
      <c r="F66" s="133" t="s">
        <v>151</v>
      </c>
      <c r="G66" s="134"/>
      <c r="H66" s="134"/>
      <c r="I66" s="134"/>
      <c r="J66" s="134"/>
      <c r="K66" s="134"/>
      <c r="L66" s="161" t="n">
        <v>1</v>
      </c>
      <c r="M66" s="32"/>
      <c r="N66" s="134"/>
      <c r="O66" s="32"/>
      <c r="P66" s="127" t="s">
        <v>129</v>
      </c>
      <c r="Q66" s="135" t="s">
        <v>130</v>
      </c>
      <c r="R66" s="37" t="n">
        <v>2E-005</v>
      </c>
      <c r="S66" s="22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136"/>
      <c r="AE66" s="131"/>
      <c r="AF66" s="132"/>
    </row>
    <row r="67" s="137" customFormat="true" ht="60" hidden="false" customHeight="false" outlineLevel="0" collapsed="false">
      <c r="A67" s="159"/>
      <c r="B67" s="32"/>
      <c r="C67" s="32"/>
      <c r="D67" s="129"/>
      <c r="E67" s="128"/>
      <c r="F67" s="133"/>
      <c r="G67" s="134"/>
      <c r="H67" s="134"/>
      <c r="I67" s="134"/>
      <c r="J67" s="134"/>
      <c r="K67" s="134"/>
      <c r="L67" s="161"/>
      <c r="M67" s="32"/>
      <c r="N67" s="134"/>
      <c r="O67" s="32"/>
      <c r="P67" s="127" t="s">
        <v>131</v>
      </c>
      <c r="Q67" s="135" t="s">
        <v>130</v>
      </c>
      <c r="R67" s="37" t="n">
        <v>2E-005</v>
      </c>
      <c r="S67" s="22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136"/>
      <c r="AE67" s="131"/>
      <c r="AF67" s="132"/>
    </row>
    <row r="68" s="137" customFormat="true" ht="105" hidden="false" customHeight="true" outlineLevel="0" collapsed="false">
      <c r="A68" s="159"/>
      <c r="B68" s="32"/>
      <c r="C68" s="32"/>
      <c r="D68" s="119" t="s">
        <v>132</v>
      </c>
      <c r="E68" s="128" t="n">
        <v>0.5</v>
      </c>
      <c r="F68" s="133" t="s">
        <v>133</v>
      </c>
      <c r="G68" s="134"/>
      <c r="H68" s="134"/>
      <c r="I68" s="134"/>
      <c r="J68" s="134"/>
      <c r="K68" s="134"/>
      <c r="L68" s="161" t="n">
        <v>1</v>
      </c>
      <c r="M68" s="32"/>
      <c r="N68" s="134"/>
      <c r="O68" s="32"/>
      <c r="P68" s="40" t="s">
        <v>155</v>
      </c>
      <c r="Q68" s="37" t="s">
        <v>119</v>
      </c>
      <c r="R68" s="37" t="n">
        <v>2</v>
      </c>
      <c r="S68" s="22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136"/>
      <c r="AE68" s="131"/>
      <c r="AF68" s="132"/>
    </row>
    <row r="69" s="137" customFormat="true" ht="135" hidden="false" customHeight="false" outlineLevel="0" collapsed="false">
      <c r="A69" s="159"/>
      <c r="B69" s="32"/>
      <c r="C69" s="32"/>
      <c r="D69" s="119"/>
      <c r="E69" s="128"/>
      <c r="F69" s="133"/>
      <c r="G69" s="134"/>
      <c r="H69" s="134"/>
      <c r="I69" s="134"/>
      <c r="J69" s="134"/>
      <c r="K69" s="134"/>
      <c r="L69" s="161"/>
      <c r="M69" s="32"/>
      <c r="N69" s="134"/>
      <c r="O69" s="32"/>
      <c r="P69" s="127" t="s">
        <v>135</v>
      </c>
      <c r="Q69" s="37" t="s">
        <v>130</v>
      </c>
      <c r="R69" s="37" t="n">
        <v>0.005</v>
      </c>
      <c r="S69" s="22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136"/>
      <c r="AE69" s="131"/>
      <c r="AF69" s="132"/>
    </row>
    <row r="70" customFormat="false" ht="30" hidden="false" customHeight="false" outlineLevel="0" collapsed="false">
      <c r="A70" s="159"/>
      <c r="B70" s="32"/>
      <c r="C70" s="32"/>
      <c r="D70" s="129" t="s">
        <v>123</v>
      </c>
      <c r="E70" s="128" t="n">
        <v>5</v>
      </c>
      <c r="F70" s="133" t="s">
        <v>136</v>
      </c>
      <c r="G70" s="134"/>
      <c r="H70" s="134"/>
      <c r="I70" s="134"/>
      <c r="J70" s="134"/>
      <c r="K70" s="134"/>
      <c r="L70" s="161" t="n">
        <v>1</v>
      </c>
      <c r="M70" s="32"/>
      <c r="N70" s="134"/>
      <c r="O70" s="32"/>
      <c r="P70" s="127"/>
      <c r="Q70" s="135"/>
      <c r="R70" s="37"/>
      <c r="S70" s="22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136"/>
      <c r="AE70" s="131"/>
      <c r="AF70" s="132"/>
    </row>
    <row r="71" customFormat="false" ht="15" hidden="false" customHeight="false" outlineLevel="0" collapsed="false">
      <c r="A71" s="159"/>
      <c r="B71" s="32"/>
      <c r="C71" s="32"/>
      <c r="D71" s="129" t="s">
        <v>137</v>
      </c>
      <c r="E71" s="128" t="n">
        <v>0.1</v>
      </c>
      <c r="F71" s="133" t="s">
        <v>138</v>
      </c>
      <c r="G71" s="134"/>
      <c r="H71" s="134"/>
      <c r="I71" s="134"/>
      <c r="J71" s="134"/>
      <c r="K71" s="134"/>
      <c r="L71" s="161" t="n">
        <v>2</v>
      </c>
      <c r="M71" s="32"/>
      <c r="N71" s="134"/>
      <c r="O71" s="32"/>
      <c r="P71" s="127"/>
      <c r="Q71" s="135"/>
      <c r="R71" s="135"/>
      <c r="S71" s="22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136"/>
      <c r="AE71" s="131"/>
      <c r="AF71" s="132"/>
    </row>
    <row r="72" customFormat="false" ht="30" hidden="false" customHeight="false" outlineLevel="0" collapsed="false">
      <c r="A72" s="159"/>
      <c r="B72" s="32"/>
      <c r="C72" s="32"/>
      <c r="D72" s="129" t="s">
        <v>139</v>
      </c>
      <c r="E72" s="128" t="n">
        <v>0.2</v>
      </c>
      <c r="F72" s="133" t="s">
        <v>140</v>
      </c>
      <c r="G72" s="134"/>
      <c r="H72" s="134"/>
      <c r="I72" s="134"/>
      <c r="J72" s="134"/>
      <c r="K72" s="134"/>
      <c r="L72" s="161" t="n">
        <v>2</v>
      </c>
      <c r="M72" s="32"/>
      <c r="N72" s="134"/>
      <c r="O72" s="32"/>
      <c r="P72" s="127" t="s">
        <v>141</v>
      </c>
      <c r="Q72" s="135" t="s">
        <v>130</v>
      </c>
      <c r="R72" s="37" t="n">
        <v>0.0013</v>
      </c>
      <c r="S72" s="22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136"/>
      <c r="AE72" s="131"/>
      <c r="AF72" s="132"/>
    </row>
    <row r="73" customFormat="false" ht="15" hidden="false" customHeight="false" outlineLevel="0" collapsed="false">
      <c r="A73" s="159"/>
      <c r="B73" s="32"/>
      <c r="C73" s="32"/>
      <c r="D73" s="129" t="s">
        <v>137</v>
      </c>
      <c r="E73" s="128" t="n">
        <v>0.1</v>
      </c>
      <c r="F73" s="133" t="s">
        <v>142</v>
      </c>
      <c r="G73" s="134"/>
      <c r="H73" s="134"/>
      <c r="I73" s="134"/>
      <c r="J73" s="134"/>
      <c r="K73" s="134"/>
      <c r="L73" s="161" t="n">
        <v>1</v>
      </c>
      <c r="M73" s="32"/>
      <c r="N73" s="134"/>
      <c r="O73" s="32"/>
      <c r="P73" s="138"/>
      <c r="Q73" s="135"/>
      <c r="R73" s="37"/>
      <c r="S73" s="22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136"/>
      <c r="AE73" s="131"/>
      <c r="AF73" s="132"/>
    </row>
    <row r="74" customFormat="false" ht="60" hidden="false" customHeight="false" outlineLevel="0" collapsed="false">
      <c r="A74" s="159"/>
      <c r="B74" s="32"/>
      <c r="C74" s="32"/>
      <c r="D74" s="129" t="s">
        <v>137</v>
      </c>
      <c r="E74" s="128" t="n">
        <v>0.1</v>
      </c>
      <c r="F74" s="133" t="s">
        <v>143</v>
      </c>
      <c r="G74" s="134"/>
      <c r="H74" s="134"/>
      <c r="I74" s="134"/>
      <c r="J74" s="134"/>
      <c r="K74" s="134"/>
      <c r="L74" s="161" t="n">
        <v>1</v>
      </c>
      <c r="M74" s="32"/>
      <c r="N74" s="134"/>
      <c r="O74" s="32"/>
      <c r="P74" s="139" t="s">
        <v>144</v>
      </c>
      <c r="Q74" s="135" t="s">
        <v>119</v>
      </c>
      <c r="R74" s="43" t="n">
        <v>5</v>
      </c>
      <c r="S74" s="22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136"/>
      <c r="AE74" s="131"/>
      <c r="AF74" s="132"/>
    </row>
    <row r="75" customFormat="false" ht="15" hidden="false" customHeight="false" outlineLevel="0" collapsed="false">
      <c r="A75" s="159"/>
      <c r="B75" s="32"/>
      <c r="C75" s="32"/>
      <c r="D75" s="129" t="s">
        <v>145</v>
      </c>
      <c r="E75" s="128" t="n">
        <v>0.35</v>
      </c>
      <c r="F75" s="133" t="s">
        <v>146</v>
      </c>
      <c r="G75" s="134"/>
      <c r="H75" s="134"/>
      <c r="I75" s="134"/>
      <c r="J75" s="134"/>
      <c r="K75" s="134"/>
      <c r="L75" s="161" t="n">
        <v>1</v>
      </c>
      <c r="M75" s="32"/>
      <c r="N75" s="134"/>
      <c r="O75" s="32"/>
      <c r="P75" s="142"/>
      <c r="Q75" s="135"/>
      <c r="R75" s="43"/>
      <c r="S75" s="22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141"/>
      <c r="AE75" s="131"/>
      <c r="AF75" s="132"/>
    </row>
    <row r="76" customFormat="false" ht="45" hidden="false" customHeight="false" outlineLevel="0" collapsed="false">
      <c r="A76" s="159"/>
      <c r="B76" s="32"/>
      <c r="C76" s="32"/>
      <c r="D76" s="129" t="s">
        <v>137</v>
      </c>
      <c r="E76" s="128" t="n">
        <v>0.01</v>
      </c>
      <c r="F76" s="133" t="s">
        <v>147</v>
      </c>
      <c r="G76" s="134"/>
      <c r="H76" s="134"/>
      <c r="I76" s="134"/>
      <c r="J76" s="134"/>
      <c r="K76" s="134"/>
      <c r="L76" s="154" t="n">
        <v>1</v>
      </c>
      <c r="M76" s="32"/>
      <c r="N76" s="134"/>
      <c r="O76" s="32"/>
      <c r="P76" s="127" t="s">
        <v>148</v>
      </c>
      <c r="Q76" s="135" t="s">
        <v>119</v>
      </c>
      <c r="R76" s="37" t="n">
        <v>46</v>
      </c>
      <c r="S76" s="1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143"/>
      <c r="AE76" s="131"/>
      <c r="AF76" s="132"/>
    </row>
    <row r="77" customFormat="false" ht="15" hidden="false" customHeight="true" outlineLevel="0" collapsed="false">
      <c r="A77" s="159" t="n">
        <v>7</v>
      </c>
      <c r="B77" s="32" t="s">
        <v>43</v>
      </c>
      <c r="C77" s="32" t="s">
        <v>161</v>
      </c>
      <c r="D77" s="129"/>
      <c r="E77" s="128"/>
      <c r="F77" s="33" t="s">
        <v>45</v>
      </c>
      <c r="G77" s="32"/>
      <c r="H77" s="32"/>
      <c r="I77" s="32"/>
      <c r="J77" s="32"/>
      <c r="K77" s="32"/>
      <c r="L77" s="160"/>
      <c r="M77" s="32"/>
      <c r="N77" s="32"/>
      <c r="O77" s="32"/>
      <c r="P77" s="40"/>
      <c r="Q77" s="37"/>
      <c r="R77" s="37"/>
      <c r="S77" s="22"/>
      <c r="T77" s="22"/>
      <c r="U77" s="22"/>
      <c r="V77" s="130"/>
      <c r="W77" s="41"/>
      <c r="X77" s="22"/>
      <c r="Y77" s="22"/>
      <c r="Z77" s="22"/>
      <c r="AA77" s="22"/>
      <c r="AB77" s="130"/>
      <c r="AC77" s="130"/>
      <c r="AD77" s="130"/>
      <c r="AE77" s="131"/>
      <c r="AF77" s="132"/>
    </row>
    <row r="78" customFormat="false" ht="30" hidden="false" customHeight="false" outlineLevel="0" collapsed="false">
      <c r="A78" s="159"/>
      <c r="B78" s="32"/>
      <c r="C78" s="32"/>
      <c r="D78" s="129" t="s">
        <v>126</v>
      </c>
      <c r="E78" s="128" t="n">
        <v>4</v>
      </c>
      <c r="F78" s="133" t="s">
        <v>127</v>
      </c>
      <c r="G78" s="134"/>
      <c r="H78" s="134"/>
      <c r="I78" s="134"/>
      <c r="J78" s="134"/>
      <c r="K78" s="134"/>
      <c r="L78" s="135" t="n">
        <v>1</v>
      </c>
      <c r="M78" s="32"/>
      <c r="N78" s="134"/>
      <c r="O78" s="32"/>
      <c r="P78" s="127"/>
      <c r="Q78" s="135"/>
      <c r="R78" s="135"/>
      <c r="S78" s="22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136"/>
      <c r="AE78" s="131"/>
      <c r="AF78" s="132"/>
    </row>
    <row r="79" customFormat="false" ht="165" hidden="false" customHeight="true" outlineLevel="0" collapsed="false">
      <c r="A79" s="159"/>
      <c r="B79" s="32"/>
      <c r="C79" s="32"/>
      <c r="D79" s="129" t="s">
        <v>123</v>
      </c>
      <c r="E79" s="128" t="n">
        <v>20</v>
      </c>
      <c r="F79" s="133" t="s">
        <v>151</v>
      </c>
      <c r="G79" s="134"/>
      <c r="H79" s="134"/>
      <c r="I79" s="134"/>
      <c r="J79" s="134"/>
      <c r="K79" s="134"/>
      <c r="L79" s="135" t="n">
        <v>1</v>
      </c>
      <c r="M79" s="32"/>
      <c r="N79" s="134"/>
      <c r="O79" s="32"/>
      <c r="P79" s="127" t="s">
        <v>129</v>
      </c>
      <c r="Q79" s="135" t="s">
        <v>130</v>
      </c>
      <c r="R79" s="125" t="n">
        <v>2E-005</v>
      </c>
      <c r="S79" s="22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136"/>
      <c r="AE79" s="131"/>
      <c r="AF79" s="132"/>
    </row>
    <row r="80" customFormat="false" ht="60" hidden="false" customHeight="false" outlineLevel="0" collapsed="false">
      <c r="A80" s="159"/>
      <c r="B80" s="32"/>
      <c r="C80" s="32"/>
      <c r="D80" s="129"/>
      <c r="E80" s="128"/>
      <c r="F80" s="133"/>
      <c r="G80" s="134"/>
      <c r="H80" s="134"/>
      <c r="I80" s="134"/>
      <c r="J80" s="134"/>
      <c r="K80" s="134"/>
      <c r="L80" s="135"/>
      <c r="M80" s="32"/>
      <c r="N80" s="134"/>
      <c r="O80" s="32"/>
      <c r="P80" s="127" t="s">
        <v>131</v>
      </c>
      <c r="Q80" s="135" t="s">
        <v>130</v>
      </c>
      <c r="R80" s="125" t="n">
        <v>2E-005</v>
      </c>
      <c r="S80" s="22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136"/>
      <c r="AE80" s="131"/>
      <c r="AF80" s="132"/>
    </row>
    <row r="81" customFormat="false" ht="105" hidden="false" customHeight="true" outlineLevel="0" collapsed="false">
      <c r="A81" s="159"/>
      <c r="B81" s="32"/>
      <c r="C81" s="32"/>
      <c r="D81" s="119" t="s">
        <v>132</v>
      </c>
      <c r="E81" s="128" t="n">
        <v>0.5</v>
      </c>
      <c r="F81" s="133" t="s">
        <v>133</v>
      </c>
      <c r="G81" s="134"/>
      <c r="H81" s="134"/>
      <c r="I81" s="134"/>
      <c r="J81" s="134"/>
      <c r="K81" s="134"/>
      <c r="L81" s="135" t="n">
        <v>1</v>
      </c>
      <c r="M81" s="32"/>
      <c r="N81" s="134"/>
      <c r="O81" s="32"/>
      <c r="P81" s="40" t="s">
        <v>155</v>
      </c>
      <c r="Q81" s="37" t="s">
        <v>119</v>
      </c>
      <c r="R81" s="125" t="n">
        <v>2</v>
      </c>
      <c r="S81" s="22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136"/>
      <c r="AE81" s="131"/>
      <c r="AF81" s="132"/>
    </row>
    <row r="82" customFormat="false" ht="135" hidden="false" customHeight="false" outlineLevel="0" collapsed="false">
      <c r="A82" s="159"/>
      <c r="B82" s="32"/>
      <c r="C82" s="32"/>
      <c r="D82" s="119"/>
      <c r="E82" s="128"/>
      <c r="F82" s="133"/>
      <c r="G82" s="134"/>
      <c r="H82" s="134"/>
      <c r="I82" s="134"/>
      <c r="J82" s="134"/>
      <c r="K82" s="134"/>
      <c r="L82" s="135"/>
      <c r="M82" s="32"/>
      <c r="N82" s="134"/>
      <c r="O82" s="32"/>
      <c r="P82" s="127" t="s">
        <v>135</v>
      </c>
      <c r="Q82" s="37" t="s">
        <v>130</v>
      </c>
      <c r="R82" s="125" t="n">
        <v>0.005</v>
      </c>
      <c r="S82" s="22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136"/>
      <c r="AE82" s="131"/>
      <c r="AF82" s="132"/>
    </row>
    <row r="83" customFormat="false" ht="30" hidden="false" customHeight="false" outlineLevel="0" collapsed="false">
      <c r="A83" s="159"/>
      <c r="B83" s="32"/>
      <c r="C83" s="32"/>
      <c r="D83" s="129" t="s">
        <v>123</v>
      </c>
      <c r="E83" s="128" t="n">
        <v>2</v>
      </c>
      <c r="F83" s="133" t="s">
        <v>136</v>
      </c>
      <c r="G83" s="134"/>
      <c r="H83" s="134"/>
      <c r="I83" s="134"/>
      <c r="J83" s="134"/>
      <c r="K83" s="134"/>
      <c r="L83" s="135" t="n">
        <v>1</v>
      </c>
      <c r="M83" s="32"/>
      <c r="N83" s="134"/>
      <c r="O83" s="32"/>
      <c r="P83" s="127"/>
      <c r="Q83" s="135"/>
      <c r="R83" s="125"/>
      <c r="S83" s="22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136"/>
      <c r="AE83" s="131"/>
      <c r="AF83" s="132"/>
    </row>
    <row r="84" customFormat="false" ht="15" hidden="false" customHeight="false" outlineLevel="0" collapsed="false">
      <c r="A84" s="159"/>
      <c r="B84" s="32"/>
      <c r="C84" s="32"/>
      <c r="D84" s="129" t="s">
        <v>137</v>
      </c>
      <c r="E84" s="128" t="n">
        <v>0.02</v>
      </c>
      <c r="F84" s="133" t="s">
        <v>138</v>
      </c>
      <c r="G84" s="134"/>
      <c r="H84" s="134"/>
      <c r="I84" s="134"/>
      <c r="J84" s="134"/>
      <c r="K84" s="134"/>
      <c r="L84" s="135" t="n">
        <v>2</v>
      </c>
      <c r="M84" s="32"/>
      <c r="N84" s="134"/>
      <c r="O84" s="32"/>
      <c r="P84" s="127"/>
      <c r="Q84" s="135"/>
      <c r="R84" s="162"/>
      <c r="S84" s="22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136"/>
      <c r="AE84" s="131"/>
      <c r="AF84" s="132"/>
    </row>
    <row r="85" customFormat="false" ht="30" hidden="false" customHeight="false" outlineLevel="0" collapsed="false">
      <c r="A85" s="159"/>
      <c r="B85" s="32"/>
      <c r="C85" s="32"/>
      <c r="D85" s="129" t="s">
        <v>139</v>
      </c>
      <c r="E85" s="128" t="n">
        <v>0.04</v>
      </c>
      <c r="F85" s="133" t="s">
        <v>140</v>
      </c>
      <c r="G85" s="134"/>
      <c r="H85" s="134"/>
      <c r="I85" s="134"/>
      <c r="J85" s="134"/>
      <c r="K85" s="134"/>
      <c r="L85" s="135" t="n">
        <v>2</v>
      </c>
      <c r="M85" s="32"/>
      <c r="N85" s="134"/>
      <c r="O85" s="32"/>
      <c r="P85" s="127" t="s">
        <v>141</v>
      </c>
      <c r="Q85" s="135" t="s">
        <v>130</v>
      </c>
      <c r="R85" s="125" t="n">
        <v>0.0013</v>
      </c>
      <c r="S85" s="22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136"/>
      <c r="AE85" s="131"/>
      <c r="AF85" s="132"/>
    </row>
    <row r="86" customFormat="false" ht="15" hidden="false" customHeight="false" outlineLevel="0" collapsed="false">
      <c r="A86" s="159"/>
      <c r="B86" s="32"/>
      <c r="C86" s="32"/>
      <c r="D86" s="129" t="s">
        <v>137</v>
      </c>
      <c r="E86" s="128" t="n">
        <v>0.02</v>
      </c>
      <c r="F86" s="133" t="s">
        <v>142</v>
      </c>
      <c r="G86" s="134"/>
      <c r="H86" s="134"/>
      <c r="I86" s="134"/>
      <c r="J86" s="134"/>
      <c r="K86" s="134"/>
      <c r="L86" s="135" t="n">
        <v>1</v>
      </c>
      <c r="M86" s="32"/>
      <c r="N86" s="134"/>
      <c r="O86" s="32"/>
      <c r="P86" s="138"/>
      <c r="Q86" s="135"/>
      <c r="R86" s="125"/>
      <c r="S86" s="22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136"/>
      <c r="AE86" s="131"/>
      <c r="AF86" s="132"/>
    </row>
    <row r="87" customFormat="false" ht="60" hidden="false" customHeight="false" outlineLevel="0" collapsed="false">
      <c r="A87" s="159"/>
      <c r="B87" s="32"/>
      <c r="C87" s="32"/>
      <c r="D87" s="129" t="s">
        <v>137</v>
      </c>
      <c r="E87" s="128" t="n">
        <v>0.02</v>
      </c>
      <c r="F87" s="133" t="s">
        <v>143</v>
      </c>
      <c r="G87" s="134"/>
      <c r="H87" s="134"/>
      <c r="I87" s="134"/>
      <c r="J87" s="134"/>
      <c r="K87" s="134"/>
      <c r="L87" s="135" t="n">
        <v>1</v>
      </c>
      <c r="M87" s="32"/>
      <c r="N87" s="134"/>
      <c r="O87" s="32"/>
      <c r="P87" s="139" t="s">
        <v>144</v>
      </c>
      <c r="Q87" s="135" t="s">
        <v>119</v>
      </c>
      <c r="R87" s="140" t="n">
        <v>5</v>
      </c>
      <c r="S87" s="22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136"/>
      <c r="AE87" s="131"/>
      <c r="AF87" s="132"/>
    </row>
    <row r="88" customFormat="false" ht="15" hidden="false" customHeight="false" outlineLevel="0" collapsed="false">
      <c r="A88" s="159"/>
      <c r="B88" s="32"/>
      <c r="C88" s="32"/>
      <c r="D88" s="129" t="s">
        <v>145</v>
      </c>
      <c r="E88" s="128" t="n">
        <v>0.1</v>
      </c>
      <c r="F88" s="133" t="s">
        <v>146</v>
      </c>
      <c r="G88" s="134"/>
      <c r="H88" s="134"/>
      <c r="I88" s="134"/>
      <c r="J88" s="134"/>
      <c r="K88" s="134"/>
      <c r="L88" s="163" t="n">
        <v>1</v>
      </c>
      <c r="M88" s="32"/>
      <c r="N88" s="134"/>
      <c r="O88" s="32"/>
      <c r="P88" s="142"/>
      <c r="Q88" s="135"/>
      <c r="R88" s="140"/>
      <c r="S88" s="22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141"/>
      <c r="AE88" s="131"/>
      <c r="AF88" s="132"/>
    </row>
    <row r="89" customFormat="false" ht="45" hidden="false" customHeight="false" outlineLevel="0" collapsed="false">
      <c r="A89" s="159"/>
      <c r="B89" s="32"/>
      <c r="C89" s="32"/>
      <c r="D89" s="129" t="s">
        <v>137</v>
      </c>
      <c r="E89" s="128" t="n">
        <v>0.01</v>
      </c>
      <c r="F89" s="133" t="s">
        <v>147</v>
      </c>
      <c r="G89" s="134"/>
      <c r="H89" s="134"/>
      <c r="I89" s="134"/>
      <c r="J89" s="134"/>
      <c r="K89" s="134"/>
      <c r="L89" s="135" t="n">
        <v>1</v>
      </c>
      <c r="M89" s="32"/>
      <c r="N89" s="134"/>
      <c r="O89" s="32"/>
      <c r="P89" s="127" t="s">
        <v>148</v>
      </c>
      <c r="Q89" s="135" t="s">
        <v>119</v>
      </c>
      <c r="R89" s="125" t="n">
        <v>46</v>
      </c>
      <c r="S89" s="1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143"/>
      <c r="AE89" s="131"/>
      <c r="AF89" s="132"/>
    </row>
    <row r="90" customFormat="false" ht="15" hidden="false" customHeight="true" outlineLevel="0" collapsed="false">
      <c r="A90" s="159" t="n">
        <v>8</v>
      </c>
      <c r="B90" s="32" t="s">
        <v>43</v>
      </c>
      <c r="C90" s="32" t="s">
        <v>162</v>
      </c>
      <c r="D90" s="129"/>
      <c r="E90" s="128"/>
      <c r="F90" s="33" t="s">
        <v>45</v>
      </c>
      <c r="G90" s="32"/>
      <c r="H90" s="32"/>
      <c r="I90" s="32"/>
      <c r="J90" s="32"/>
      <c r="K90" s="32"/>
      <c r="L90" s="160"/>
      <c r="M90" s="32"/>
      <c r="N90" s="32"/>
      <c r="O90" s="32"/>
      <c r="P90" s="40"/>
      <c r="Q90" s="37"/>
      <c r="R90" s="37"/>
      <c r="S90" s="22"/>
      <c r="T90" s="22"/>
      <c r="U90" s="22"/>
      <c r="V90" s="130"/>
      <c r="W90" s="41"/>
      <c r="X90" s="22"/>
      <c r="Y90" s="22"/>
      <c r="Z90" s="22"/>
      <c r="AA90" s="22"/>
      <c r="AB90" s="130"/>
      <c r="AC90" s="130"/>
      <c r="AD90" s="130"/>
      <c r="AE90" s="131"/>
      <c r="AF90" s="132"/>
    </row>
    <row r="91" customFormat="false" ht="30" hidden="false" customHeight="false" outlineLevel="0" collapsed="false">
      <c r="A91" s="159"/>
      <c r="B91" s="32"/>
      <c r="C91" s="32"/>
      <c r="D91" s="129" t="s">
        <v>126</v>
      </c>
      <c r="E91" s="128" t="n">
        <v>3.8</v>
      </c>
      <c r="F91" s="133" t="s">
        <v>127</v>
      </c>
      <c r="G91" s="134"/>
      <c r="H91" s="134"/>
      <c r="I91" s="134"/>
      <c r="J91" s="134"/>
      <c r="K91" s="134"/>
      <c r="L91" s="135" t="n">
        <v>1</v>
      </c>
      <c r="M91" s="32"/>
      <c r="N91" s="134"/>
      <c r="O91" s="32"/>
      <c r="P91" s="127"/>
      <c r="Q91" s="135"/>
      <c r="R91" s="135"/>
      <c r="S91" s="22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136"/>
      <c r="AE91" s="131"/>
      <c r="AF91" s="132"/>
    </row>
    <row r="92" customFormat="false" ht="165" hidden="false" customHeight="true" outlineLevel="0" collapsed="false">
      <c r="A92" s="159"/>
      <c r="B92" s="32"/>
      <c r="C92" s="32"/>
      <c r="D92" s="129" t="s">
        <v>123</v>
      </c>
      <c r="E92" s="128" t="n">
        <v>190</v>
      </c>
      <c r="F92" s="133" t="s">
        <v>151</v>
      </c>
      <c r="G92" s="134"/>
      <c r="H92" s="134"/>
      <c r="I92" s="134"/>
      <c r="J92" s="134"/>
      <c r="K92" s="134"/>
      <c r="L92" s="135" t="n">
        <v>1</v>
      </c>
      <c r="M92" s="32"/>
      <c r="N92" s="134"/>
      <c r="O92" s="32"/>
      <c r="P92" s="127" t="s">
        <v>129</v>
      </c>
      <c r="Q92" s="135" t="s">
        <v>130</v>
      </c>
      <c r="R92" s="37" t="n">
        <v>2E-005</v>
      </c>
      <c r="S92" s="22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136"/>
      <c r="AE92" s="131"/>
      <c r="AF92" s="132"/>
    </row>
    <row r="93" customFormat="false" ht="60" hidden="false" customHeight="false" outlineLevel="0" collapsed="false">
      <c r="A93" s="159"/>
      <c r="B93" s="32"/>
      <c r="C93" s="32"/>
      <c r="D93" s="129"/>
      <c r="E93" s="128"/>
      <c r="F93" s="133"/>
      <c r="G93" s="134"/>
      <c r="H93" s="134"/>
      <c r="I93" s="134"/>
      <c r="J93" s="134"/>
      <c r="K93" s="134"/>
      <c r="L93" s="135"/>
      <c r="M93" s="32"/>
      <c r="N93" s="134"/>
      <c r="O93" s="32"/>
      <c r="P93" s="127" t="s">
        <v>131</v>
      </c>
      <c r="Q93" s="135" t="s">
        <v>130</v>
      </c>
      <c r="R93" s="37" t="n">
        <v>2E-005</v>
      </c>
      <c r="S93" s="22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136"/>
      <c r="AE93" s="131"/>
      <c r="AF93" s="132"/>
    </row>
    <row r="94" customFormat="false" ht="105" hidden="false" customHeight="true" outlineLevel="0" collapsed="false">
      <c r="A94" s="159"/>
      <c r="B94" s="32"/>
      <c r="C94" s="32"/>
      <c r="D94" s="119" t="s">
        <v>132</v>
      </c>
      <c r="E94" s="128" t="n">
        <v>1.7</v>
      </c>
      <c r="F94" s="133" t="s">
        <v>133</v>
      </c>
      <c r="G94" s="134"/>
      <c r="H94" s="134"/>
      <c r="I94" s="134"/>
      <c r="J94" s="134"/>
      <c r="K94" s="134"/>
      <c r="L94" s="135" t="n">
        <v>1</v>
      </c>
      <c r="M94" s="32"/>
      <c r="N94" s="134"/>
      <c r="O94" s="32"/>
      <c r="P94" s="40" t="s">
        <v>155</v>
      </c>
      <c r="Q94" s="37" t="s">
        <v>119</v>
      </c>
      <c r="R94" s="37" t="n">
        <v>2</v>
      </c>
      <c r="S94" s="22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136"/>
      <c r="AE94" s="131"/>
      <c r="AF94" s="132"/>
    </row>
    <row r="95" customFormat="false" ht="135" hidden="false" customHeight="false" outlineLevel="0" collapsed="false">
      <c r="A95" s="159"/>
      <c r="B95" s="32"/>
      <c r="C95" s="32"/>
      <c r="D95" s="119"/>
      <c r="E95" s="128"/>
      <c r="F95" s="133"/>
      <c r="G95" s="134"/>
      <c r="H95" s="134"/>
      <c r="I95" s="134"/>
      <c r="J95" s="134"/>
      <c r="K95" s="134"/>
      <c r="L95" s="135"/>
      <c r="M95" s="32"/>
      <c r="N95" s="134"/>
      <c r="O95" s="32"/>
      <c r="P95" s="127" t="s">
        <v>135</v>
      </c>
      <c r="Q95" s="37" t="s">
        <v>130</v>
      </c>
      <c r="R95" s="37" t="n">
        <v>0.005</v>
      </c>
      <c r="S95" s="22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136"/>
      <c r="AE95" s="131"/>
      <c r="AF95" s="132"/>
    </row>
    <row r="96" customFormat="false" ht="30" hidden="false" customHeight="false" outlineLevel="0" collapsed="false">
      <c r="A96" s="159"/>
      <c r="B96" s="32"/>
      <c r="C96" s="32"/>
      <c r="D96" s="129" t="s">
        <v>123</v>
      </c>
      <c r="E96" s="128" t="n">
        <v>22</v>
      </c>
      <c r="F96" s="133" t="s">
        <v>136</v>
      </c>
      <c r="G96" s="134"/>
      <c r="H96" s="134"/>
      <c r="I96" s="134"/>
      <c r="J96" s="134"/>
      <c r="K96" s="134"/>
      <c r="L96" s="135" t="n">
        <v>1</v>
      </c>
      <c r="M96" s="32"/>
      <c r="N96" s="134"/>
      <c r="O96" s="32"/>
      <c r="P96" s="127"/>
      <c r="Q96" s="135"/>
      <c r="R96" s="37"/>
      <c r="S96" s="22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136"/>
      <c r="AE96" s="131"/>
      <c r="AF96" s="132"/>
    </row>
    <row r="97" customFormat="false" ht="15" hidden="false" customHeight="false" outlineLevel="0" collapsed="false">
      <c r="A97" s="159"/>
      <c r="B97" s="32"/>
      <c r="C97" s="32"/>
      <c r="D97" s="129" t="s">
        <v>137</v>
      </c>
      <c r="E97" s="128" t="n">
        <v>0.32</v>
      </c>
      <c r="F97" s="133" t="s">
        <v>138</v>
      </c>
      <c r="G97" s="134"/>
      <c r="H97" s="134"/>
      <c r="I97" s="134"/>
      <c r="J97" s="134"/>
      <c r="K97" s="134"/>
      <c r="L97" s="135" t="n">
        <v>2</v>
      </c>
      <c r="M97" s="32"/>
      <c r="N97" s="134"/>
      <c r="O97" s="32"/>
      <c r="P97" s="127"/>
      <c r="Q97" s="135"/>
      <c r="R97" s="135"/>
      <c r="S97" s="22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136"/>
      <c r="AE97" s="131"/>
      <c r="AF97" s="132"/>
    </row>
    <row r="98" customFormat="false" ht="30" hidden="false" customHeight="false" outlineLevel="0" collapsed="false">
      <c r="A98" s="159"/>
      <c r="B98" s="32"/>
      <c r="C98" s="32"/>
      <c r="D98" s="129" t="s">
        <v>139</v>
      </c>
      <c r="E98" s="128" t="n">
        <v>0.32</v>
      </c>
      <c r="F98" s="133" t="s">
        <v>140</v>
      </c>
      <c r="G98" s="134"/>
      <c r="H98" s="134"/>
      <c r="I98" s="134"/>
      <c r="J98" s="134"/>
      <c r="K98" s="134"/>
      <c r="L98" s="135" t="n">
        <v>3</v>
      </c>
      <c r="M98" s="32"/>
      <c r="N98" s="134"/>
      <c r="O98" s="32"/>
      <c r="P98" s="127" t="s">
        <v>141</v>
      </c>
      <c r="Q98" s="135" t="s">
        <v>130</v>
      </c>
      <c r="R98" s="37" t="n">
        <v>0.0013</v>
      </c>
      <c r="S98" s="22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136"/>
      <c r="AE98" s="131"/>
      <c r="AF98" s="132"/>
    </row>
    <row r="99" customFormat="false" ht="15" hidden="false" customHeight="false" outlineLevel="0" collapsed="false">
      <c r="A99" s="159"/>
      <c r="B99" s="32"/>
      <c r="C99" s="32"/>
      <c r="D99" s="129" t="s">
        <v>137</v>
      </c>
      <c r="E99" s="128" t="n">
        <v>0.32</v>
      </c>
      <c r="F99" s="133" t="s">
        <v>142</v>
      </c>
      <c r="G99" s="134"/>
      <c r="H99" s="134"/>
      <c r="I99" s="134"/>
      <c r="J99" s="134"/>
      <c r="K99" s="134"/>
      <c r="L99" s="135" t="n">
        <v>1</v>
      </c>
      <c r="M99" s="32"/>
      <c r="N99" s="134"/>
      <c r="O99" s="32"/>
      <c r="P99" s="138"/>
      <c r="Q99" s="135"/>
      <c r="R99" s="37"/>
      <c r="S99" s="22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136"/>
      <c r="AE99" s="131"/>
      <c r="AF99" s="132"/>
    </row>
    <row r="100" customFormat="false" ht="60" hidden="false" customHeight="false" outlineLevel="0" collapsed="false">
      <c r="A100" s="159"/>
      <c r="B100" s="32"/>
      <c r="C100" s="32"/>
      <c r="D100" s="129" t="s">
        <v>137</v>
      </c>
      <c r="E100" s="128" t="n">
        <v>0.32</v>
      </c>
      <c r="F100" s="133" t="s">
        <v>143</v>
      </c>
      <c r="G100" s="134"/>
      <c r="H100" s="134"/>
      <c r="I100" s="134"/>
      <c r="J100" s="134"/>
      <c r="K100" s="134"/>
      <c r="L100" s="135" t="n">
        <v>1</v>
      </c>
      <c r="M100" s="32"/>
      <c r="N100" s="134"/>
      <c r="O100" s="32"/>
      <c r="P100" s="139" t="s">
        <v>144</v>
      </c>
      <c r="Q100" s="135" t="s">
        <v>119</v>
      </c>
      <c r="R100" s="43" t="n">
        <v>5</v>
      </c>
      <c r="S100" s="22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136"/>
      <c r="AE100" s="131"/>
      <c r="AF100" s="132"/>
    </row>
    <row r="101" customFormat="false" ht="15" hidden="false" customHeight="false" outlineLevel="0" collapsed="false">
      <c r="A101" s="159"/>
      <c r="B101" s="32"/>
      <c r="C101" s="32"/>
      <c r="D101" s="129" t="s">
        <v>145</v>
      </c>
      <c r="E101" s="128" t="n">
        <v>1.3</v>
      </c>
      <c r="F101" s="133" t="s">
        <v>146</v>
      </c>
      <c r="G101" s="134"/>
      <c r="H101" s="134"/>
      <c r="I101" s="134"/>
      <c r="J101" s="134"/>
      <c r="K101" s="134"/>
      <c r="L101" s="163" t="n">
        <v>1</v>
      </c>
      <c r="M101" s="32"/>
      <c r="N101" s="134"/>
      <c r="O101" s="32"/>
      <c r="P101" s="142"/>
      <c r="Q101" s="135"/>
      <c r="R101" s="43"/>
      <c r="S101" s="22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141"/>
      <c r="AE101" s="131"/>
      <c r="AF101" s="132"/>
    </row>
    <row r="102" customFormat="false" ht="15" hidden="false" customHeight="false" outlineLevel="0" collapsed="false">
      <c r="A102" s="159"/>
      <c r="B102" s="32"/>
      <c r="C102" s="32"/>
      <c r="D102" s="129" t="s">
        <v>163</v>
      </c>
      <c r="E102" s="128" t="n">
        <v>1</v>
      </c>
      <c r="F102" s="133" t="s">
        <v>164</v>
      </c>
      <c r="G102" s="134"/>
      <c r="H102" s="134"/>
      <c r="I102" s="134"/>
      <c r="J102" s="134"/>
      <c r="K102" s="134"/>
      <c r="L102" s="135" t="n">
        <v>1</v>
      </c>
      <c r="M102" s="32"/>
      <c r="N102" s="134"/>
      <c r="O102" s="32"/>
      <c r="P102" s="142"/>
      <c r="Q102" s="164"/>
      <c r="R102" s="37"/>
      <c r="S102" s="22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141"/>
      <c r="AE102" s="131"/>
      <c r="AF102" s="132"/>
    </row>
    <row r="103" customFormat="false" ht="45" hidden="false" customHeight="false" outlineLevel="0" collapsed="false">
      <c r="A103" s="159"/>
      <c r="B103" s="32"/>
      <c r="C103" s="32"/>
      <c r="D103" s="129" t="s">
        <v>137</v>
      </c>
      <c r="E103" s="128" t="n">
        <v>0.03</v>
      </c>
      <c r="F103" s="133" t="s">
        <v>147</v>
      </c>
      <c r="G103" s="134"/>
      <c r="H103" s="134"/>
      <c r="I103" s="134"/>
      <c r="J103" s="134"/>
      <c r="K103" s="134"/>
      <c r="L103" s="135" t="n">
        <v>1</v>
      </c>
      <c r="M103" s="32"/>
      <c r="N103" s="134"/>
      <c r="O103" s="32"/>
      <c r="P103" s="127" t="s">
        <v>148</v>
      </c>
      <c r="Q103" s="135" t="s">
        <v>119</v>
      </c>
      <c r="R103" s="37" t="n">
        <v>46</v>
      </c>
      <c r="S103" s="124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143"/>
      <c r="AE103" s="131"/>
      <c r="AF103" s="132"/>
    </row>
    <row r="104" customFormat="false" ht="15" hidden="false" customHeight="true" outlineLevel="0" collapsed="false">
      <c r="A104" s="159" t="n">
        <v>9</v>
      </c>
      <c r="B104" s="32" t="s">
        <v>43</v>
      </c>
      <c r="C104" s="32" t="s">
        <v>165</v>
      </c>
      <c r="D104" s="129"/>
      <c r="E104" s="128"/>
      <c r="F104" s="33" t="s">
        <v>45</v>
      </c>
      <c r="G104" s="32"/>
      <c r="H104" s="32"/>
      <c r="I104" s="32"/>
      <c r="J104" s="32"/>
      <c r="K104" s="32"/>
      <c r="L104" s="160"/>
      <c r="M104" s="32"/>
      <c r="N104" s="32"/>
      <c r="O104" s="32"/>
      <c r="P104" s="40"/>
      <c r="Q104" s="37"/>
      <c r="R104" s="37"/>
      <c r="S104" s="22"/>
      <c r="T104" s="22"/>
      <c r="U104" s="22"/>
      <c r="V104" s="130"/>
      <c r="W104" s="41"/>
      <c r="X104" s="22"/>
      <c r="Y104" s="22"/>
      <c r="Z104" s="22"/>
      <c r="AA104" s="22"/>
      <c r="AB104" s="130"/>
      <c r="AC104" s="130"/>
      <c r="AD104" s="130"/>
      <c r="AE104" s="131"/>
      <c r="AF104" s="132"/>
    </row>
    <row r="105" customFormat="false" ht="30" hidden="false" customHeight="false" outlineLevel="0" collapsed="false">
      <c r="A105" s="159"/>
      <c r="B105" s="32"/>
      <c r="C105" s="32"/>
      <c r="D105" s="129" t="s">
        <v>126</v>
      </c>
      <c r="E105" s="128" t="n">
        <v>48.5</v>
      </c>
      <c r="F105" s="133" t="s">
        <v>127</v>
      </c>
      <c r="G105" s="134"/>
      <c r="H105" s="134"/>
      <c r="I105" s="134"/>
      <c r="J105" s="134"/>
      <c r="K105" s="134"/>
      <c r="L105" s="135" t="n">
        <v>1</v>
      </c>
      <c r="M105" s="32"/>
      <c r="N105" s="134"/>
      <c r="O105" s="32"/>
      <c r="P105" s="127"/>
      <c r="Q105" s="135"/>
      <c r="R105" s="135"/>
      <c r="S105" s="22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136"/>
      <c r="AE105" s="131"/>
      <c r="AF105" s="132"/>
    </row>
    <row r="106" customFormat="false" ht="165" hidden="false" customHeight="true" outlineLevel="0" collapsed="false">
      <c r="A106" s="159"/>
      <c r="B106" s="32"/>
      <c r="C106" s="32"/>
      <c r="D106" s="129" t="s">
        <v>123</v>
      </c>
      <c r="E106" s="128" t="n">
        <v>242</v>
      </c>
      <c r="F106" s="133" t="s">
        <v>151</v>
      </c>
      <c r="G106" s="134"/>
      <c r="H106" s="134"/>
      <c r="I106" s="134"/>
      <c r="J106" s="134"/>
      <c r="K106" s="134"/>
      <c r="L106" s="135" t="n">
        <v>1</v>
      </c>
      <c r="M106" s="32"/>
      <c r="N106" s="134"/>
      <c r="O106" s="32"/>
      <c r="P106" s="127" t="s">
        <v>129</v>
      </c>
      <c r="Q106" s="135" t="s">
        <v>130</v>
      </c>
      <c r="R106" s="125" t="n">
        <v>2E-005</v>
      </c>
      <c r="S106" s="22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136"/>
      <c r="AE106" s="131"/>
      <c r="AF106" s="132"/>
    </row>
    <row r="107" customFormat="false" ht="60" hidden="false" customHeight="false" outlineLevel="0" collapsed="false">
      <c r="A107" s="159"/>
      <c r="B107" s="32"/>
      <c r="C107" s="32"/>
      <c r="D107" s="129"/>
      <c r="E107" s="128"/>
      <c r="F107" s="133"/>
      <c r="G107" s="134"/>
      <c r="H107" s="134"/>
      <c r="I107" s="134"/>
      <c r="J107" s="134"/>
      <c r="K107" s="134"/>
      <c r="L107" s="135"/>
      <c r="M107" s="32"/>
      <c r="N107" s="134"/>
      <c r="O107" s="32"/>
      <c r="P107" s="127" t="s">
        <v>131</v>
      </c>
      <c r="Q107" s="135" t="s">
        <v>130</v>
      </c>
      <c r="R107" s="125" t="n">
        <v>2E-005</v>
      </c>
      <c r="S107" s="22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136"/>
      <c r="AE107" s="131"/>
      <c r="AF107" s="132"/>
    </row>
    <row r="108" customFormat="false" ht="105" hidden="false" customHeight="true" outlineLevel="0" collapsed="false">
      <c r="A108" s="159"/>
      <c r="B108" s="32"/>
      <c r="C108" s="32"/>
      <c r="D108" s="119" t="s">
        <v>132</v>
      </c>
      <c r="E108" s="128" t="n">
        <v>0.7</v>
      </c>
      <c r="F108" s="133" t="s">
        <v>133</v>
      </c>
      <c r="G108" s="134"/>
      <c r="H108" s="134"/>
      <c r="I108" s="134"/>
      <c r="J108" s="134"/>
      <c r="K108" s="134"/>
      <c r="L108" s="135" t="n">
        <v>1</v>
      </c>
      <c r="M108" s="32"/>
      <c r="N108" s="134"/>
      <c r="O108" s="32"/>
      <c r="P108" s="40" t="s">
        <v>155</v>
      </c>
      <c r="Q108" s="37" t="s">
        <v>119</v>
      </c>
      <c r="R108" s="125" t="n">
        <v>2</v>
      </c>
      <c r="S108" s="22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136"/>
      <c r="AE108" s="131"/>
      <c r="AF108" s="132"/>
    </row>
    <row r="109" customFormat="false" ht="135" hidden="false" customHeight="false" outlineLevel="0" collapsed="false">
      <c r="A109" s="159"/>
      <c r="B109" s="32"/>
      <c r="C109" s="32"/>
      <c r="D109" s="119"/>
      <c r="E109" s="128"/>
      <c r="F109" s="133"/>
      <c r="G109" s="134"/>
      <c r="H109" s="134"/>
      <c r="I109" s="134"/>
      <c r="J109" s="134"/>
      <c r="K109" s="134"/>
      <c r="L109" s="135"/>
      <c r="M109" s="32"/>
      <c r="N109" s="134"/>
      <c r="O109" s="32"/>
      <c r="P109" s="127" t="s">
        <v>135</v>
      </c>
      <c r="Q109" s="37" t="s">
        <v>130</v>
      </c>
      <c r="R109" s="125" t="n">
        <v>0.005</v>
      </c>
      <c r="S109" s="22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136"/>
      <c r="AE109" s="131"/>
      <c r="AF109" s="132"/>
    </row>
    <row r="110" customFormat="false" ht="30" hidden="false" customHeight="false" outlineLevel="0" collapsed="false">
      <c r="A110" s="159"/>
      <c r="B110" s="32"/>
      <c r="C110" s="32"/>
      <c r="D110" s="129" t="s">
        <v>123</v>
      </c>
      <c r="E110" s="128" t="n">
        <v>6</v>
      </c>
      <c r="F110" s="133" t="s">
        <v>136</v>
      </c>
      <c r="G110" s="134"/>
      <c r="H110" s="134"/>
      <c r="I110" s="134"/>
      <c r="J110" s="134"/>
      <c r="K110" s="134"/>
      <c r="L110" s="135" t="n">
        <v>1</v>
      </c>
      <c r="M110" s="32"/>
      <c r="N110" s="134"/>
      <c r="O110" s="32"/>
      <c r="P110" s="127"/>
      <c r="Q110" s="135"/>
      <c r="R110" s="125"/>
      <c r="S110" s="22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136"/>
      <c r="AE110" s="131"/>
      <c r="AF110" s="132"/>
    </row>
    <row r="111" customFormat="false" ht="15" hidden="false" customHeight="false" outlineLevel="0" collapsed="false">
      <c r="A111" s="159"/>
      <c r="B111" s="32"/>
      <c r="C111" s="32"/>
      <c r="D111" s="129" t="s">
        <v>137</v>
      </c>
      <c r="E111" s="128" t="n">
        <v>0.16</v>
      </c>
      <c r="F111" s="133" t="s">
        <v>138</v>
      </c>
      <c r="G111" s="134"/>
      <c r="H111" s="134"/>
      <c r="I111" s="134"/>
      <c r="J111" s="134"/>
      <c r="K111" s="134"/>
      <c r="L111" s="135" t="n">
        <v>2</v>
      </c>
      <c r="M111" s="32"/>
      <c r="N111" s="134"/>
      <c r="O111" s="32"/>
      <c r="P111" s="127"/>
      <c r="Q111" s="135"/>
      <c r="R111" s="162"/>
      <c r="S111" s="22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136"/>
      <c r="AE111" s="131"/>
      <c r="AF111" s="132"/>
    </row>
    <row r="112" customFormat="false" ht="30" hidden="false" customHeight="false" outlineLevel="0" collapsed="false">
      <c r="A112" s="159"/>
      <c r="B112" s="32"/>
      <c r="C112" s="32"/>
      <c r="D112" s="129" t="s">
        <v>139</v>
      </c>
      <c r="E112" s="128" t="n">
        <v>0.32</v>
      </c>
      <c r="F112" s="133" t="s">
        <v>140</v>
      </c>
      <c r="G112" s="134"/>
      <c r="H112" s="134"/>
      <c r="I112" s="134"/>
      <c r="J112" s="134"/>
      <c r="K112" s="134"/>
      <c r="L112" s="135" t="n">
        <v>3</v>
      </c>
      <c r="M112" s="32"/>
      <c r="N112" s="134"/>
      <c r="O112" s="32"/>
      <c r="P112" s="127" t="s">
        <v>141</v>
      </c>
      <c r="Q112" s="135" t="s">
        <v>130</v>
      </c>
      <c r="R112" s="125" t="n">
        <v>0.0013</v>
      </c>
      <c r="S112" s="22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136"/>
      <c r="AE112" s="131"/>
      <c r="AF112" s="132"/>
    </row>
    <row r="113" customFormat="false" ht="15" hidden="false" customHeight="false" outlineLevel="0" collapsed="false">
      <c r="A113" s="159"/>
      <c r="B113" s="32"/>
      <c r="C113" s="32"/>
      <c r="D113" s="129" t="s">
        <v>137</v>
      </c>
      <c r="E113" s="128" t="n">
        <v>0.16</v>
      </c>
      <c r="F113" s="133" t="s">
        <v>142</v>
      </c>
      <c r="G113" s="134"/>
      <c r="H113" s="134"/>
      <c r="I113" s="134"/>
      <c r="J113" s="134"/>
      <c r="K113" s="134"/>
      <c r="L113" s="135" t="n">
        <v>1</v>
      </c>
      <c r="M113" s="32"/>
      <c r="N113" s="134"/>
      <c r="O113" s="32"/>
      <c r="P113" s="138"/>
      <c r="Q113" s="135"/>
      <c r="R113" s="125"/>
      <c r="S113" s="22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136"/>
      <c r="AE113" s="131"/>
      <c r="AF113" s="132"/>
    </row>
    <row r="114" customFormat="false" ht="60" hidden="false" customHeight="false" outlineLevel="0" collapsed="false">
      <c r="A114" s="159"/>
      <c r="B114" s="32"/>
      <c r="C114" s="32"/>
      <c r="D114" s="129" t="s">
        <v>137</v>
      </c>
      <c r="E114" s="128" t="n">
        <v>0.16</v>
      </c>
      <c r="F114" s="133" t="s">
        <v>143</v>
      </c>
      <c r="G114" s="134"/>
      <c r="H114" s="134"/>
      <c r="I114" s="134"/>
      <c r="J114" s="134"/>
      <c r="K114" s="134"/>
      <c r="L114" s="135" t="n">
        <v>1</v>
      </c>
      <c r="M114" s="32"/>
      <c r="N114" s="134"/>
      <c r="O114" s="32"/>
      <c r="P114" s="139" t="s">
        <v>144</v>
      </c>
      <c r="Q114" s="135" t="s">
        <v>119</v>
      </c>
      <c r="R114" s="140" t="n">
        <v>5</v>
      </c>
      <c r="S114" s="22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136"/>
      <c r="AE114" s="131"/>
      <c r="AF114" s="132"/>
    </row>
    <row r="115" customFormat="false" ht="15" hidden="false" customHeight="false" outlineLevel="0" collapsed="false">
      <c r="A115" s="159"/>
      <c r="B115" s="32"/>
      <c r="C115" s="32"/>
      <c r="D115" s="129" t="s">
        <v>145</v>
      </c>
      <c r="E115" s="128" t="n">
        <v>1.2</v>
      </c>
      <c r="F115" s="133" t="s">
        <v>146</v>
      </c>
      <c r="G115" s="134"/>
      <c r="H115" s="134"/>
      <c r="I115" s="134"/>
      <c r="J115" s="134"/>
      <c r="K115" s="134"/>
      <c r="L115" s="163" t="n">
        <v>1</v>
      </c>
      <c r="M115" s="32"/>
      <c r="N115" s="134"/>
      <c r="O115" s="32"/>
      <c r="P115" s="142"/>
      <c r="Q115" s="135"/>
      <c r="R115" s="140"/>
      <c r="S115" s="22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141"/>
      <c r="AE115" s="131"/>
      <c r="AF115" s="132"/>
    </row>
    <row r="116" customFormat="false" ht="15" hidden="false" customHeight="false" outlineLevel="0" collapsed="false">
      <c r="A116" s="159"/>
      <c r="B116" s="32"/>
      <c r="C116" s="32"/>
      <c r="D116" s="129" t="s">
        <v>163</v>
      </c>
      <c r="E116" s="128" t="n">
        <v>1</v>
      </c>
      <c r="F116" s="133" t="s">
        <v>164</v>
      </c>
      <c r="G116" s="134"/>
      <c r="H116" s="134"/>
      <c r="I116" s="134"/>
      <c r="J116" s="134"/>
      <c r="K116" s="134"/>
      <c r="L116" s="135" t="n">
        <v>1</v>
      </c>
      <c r="M116" s="32"/>
      <c r="N116" s="134"/>
      <c r="O116" s="32"/>
      <c r="P116" s="142"/>
      <c r="Q116" s="164"/>
      <c r="R116" s="125"/>
      <c r="S116" s="22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141"/>
      <c r="AE116" s="131"/>
      <c r="AF116" s="132"/>
    </row>
    <row r="117" customFormat="false" ht="45" hidden="false" customHeight="false" outlineLevel="0" collapsed="false">
      <c r="A117" s="159"/>
      <c r="B117" s="32"/>
      <c r="C117" s="32"/>
      <c r="D117" s="129" t="s">
        <v>137</v>
      </c>
      <c r="E117" s="128" t="n">
        <v>0.01</v>
      </c>
      <c r="F117" s="133" t="s">
        <v>147</v>
      </c>
      <c r="G117" s="134"/>
      <c r="H117" s="134"/>
      <c r="I117" s="134"/>
      <c r="J117" s="134"/>
      <c r="K117" s="134"/>
      <c r="L117" s="135" t="n">
        <v>1</v>
      </c>
      <c r="M117" s="32"/>
      <c r="N117" s="134"/>
      <c r="O117" s="32"/>
      <c r="P117" s="127" t="s">
        <v>148</v>
      </c>
      <c r="Q117" s="135" t="s">
        <v>119</v>
      </c>
      <c r="R117" s="125" t="n">
        <v>46</v>
      </c>
      <c r="S117" s="124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143"/>
      <c r="AE117" s="131"/>
      <c r="AF117" s="132"/>
    </row>
    <row r="118" customFormat="false" ht="15" hidden="false" customHeight="true" outlineLevel="0" collapsed="false">
      <c r="A118" s="159" t="n">
        <v>10</v>
      </c>
      <c r="B118" s="32" t="s">
        <v>43</v>
      </c>
      <c r="C118" s="32" t="s">
        <v>166</v>
      </c>
      <c r="D118" s="129"/>
      <c r="E118" s="128"/>
      <c r="F118" s="33" t="s">
        <v>45</v>
      </c>
      <c r="G118" s="32"/>
      <c r="H118" s="32"/>
      <c r="I118" s="32"/>
      <c r="J118" s="32"/>
      <c r="K118" s="32"/>
      <c r="L118" s="160"/>
      <c r="M118" s="32"/>
      <c r="N118" s="32"/>
      <c r="O118" s="32"/>
      <c r="P118" s="40"/>
      <c r="Q118" s="37"/>
      <c r="R118" s="37"/>
      <c r="S118" s="22"/>
      <c r="T118" s="22"/>
      <c r="U118" s="22"/>
      <c r="V118" s="130"/>
      <c r="W118" s="41"/>
      <c r="X118" s="22"/>
      <c r="Y118" s="22"/>
      <c r="Z118" s="22"/>
      <c r="AA118" s="22"/>
      <c r="AB118" s="130"/>
      <c r="AC118" s="130"/>
      <c r="AD118" s="130"/>
      <c r="AE118" s="131"/>
      <c r="AF118" s="132"/>
    </row>
    <row r="119" customFormat="false" ht="30" hidden="false" customHeight="false" outlineLevel="0" collapsed="false">
      <c r="A119" s="159"/>
      <c r="B119" s="32"/>
      <c r="C119" s="32"/>
      <c r="D119" s="129" t="s">
        <v>126</v>
      </c>
      <c r="E119" s="128" t="n">
        <v>13</v>
      </c>
      <c r="F119" s="133" t="s">
        <v>127</v>
      </c>
      <c r="G119" s="134"/>
      <c r="H119" s="134"/>
      <c r="I119" s="134"/>
      <c r="J119" s="134"/>
      <c r="K119" s="134"/>
      <c r="L119" s="135" t="n">
        <v>1</v>
      </c>
      <c r="M119" s="32"/>
      <c r="N119" s="134"/>
      <c r="O119" s="32"/>
      <c r="P119" s="127"/>
      <c r="Q119" s="135"/>
      <c r="R119" s="135"/>
      <c r="S119" s="22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136"/>
      <c r="AE119" s="131"/>
      <c r="AF119" s="132"/>
    </row>
    <row r="120" customFormat="false" ht="165" hidden="false" customHeight="true" outlineLevel="0" collapsed="false">
      <c r="A120" s="159"/>
      <c r="B120" s="32"/>
      <c r="C120" s="32"/>
      <c r="D120" s="129" t="s">
        <v>123</v>
      </c>
      <c r="E120" s="128" t="n">
        <v>65</v>
      </c>
      <c r="F120" s="133" t="s">
        <v>151</v>
      </c>
      <c r="G120" s="134"/>
      <c r="H120" s="134"/>
      <c r="I120" s="134"/>
      <c r="J120" s="134"/>
      <c r="K120" s="134"/>
      <c r="L120" s="135" t="n">
        <v>1</v>
      </c>
      <c r="M120" s="32"/>
      <c r="N120" s="134"/>
      <c r="O120" s="32"/>
      <c r="P120" s="127" t="s">
        <v>129</v>
      </c>
      <c r="Q120" s="135" t="s">
        <v>130</v>
      </c>
      <c r="R120" s="37" t="n">
        <v>2E-005</v>
      </c>
      <c r="S120" s="22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136"/>
      <c r="AE120" s="131"/>
      <c r="AF120" s="132"/>
    </row>
    <row r="121" customFormat="false" ht="60" hidden="false" customHeight="false" outlineLevel="0" collapsed="false">
      <c r="A121" s="159"/>
      <c r="B121" s="32"/>
      <c r="C121" s="32"/>
      <c r="D121" s="129"/>
      <c r="E121" s="128"/>
      <c r="F121" s="133"/>
      <c r="G121" s="134"/>
      <c r="H121" s="134"/>
      <c r="I121" s="134"/>
      <c r="J121" s="134"/>
      <c r="K121" s="134"/>
      <c r="L121" s="135"/>
      <c r="M121" s="32"/>
      <c r="N121" s="134"/>
      <c r="O121" s="32"/>
      <c r="P121" s="127" t="s">
        <v>131</v>
      </c>
      <c r="Q121" s="135" t="s">
        <v>130</v>
      </c>
      <c r="R121" s="37" t="n">
        <v>2E-005</v>
      </c>
      <c r="S121" s="22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136"/>
      <c r="AE121" s="131"/>
      <c r="AF121" s="132"/>
    </row>
    <row r="122" customFormat="false" ht="105" hidden="false" customHeight="true" outlineLevel="0" collapsed="false">
      <c r="A122" s="159"/>
      <c r="B122" s="32"/>
      <c r="C122" s="32"/>
      <c r="D122" s="119" t="s">
        <v>132</v>
      </c>
      <c r="E122" s="128" t="n">
        <v>0.6</v>
      </c>
      <c r="F122" s="133" t="s">
        <v>133</v>
      </c>
      <c r="G122" s="134"/>
      <c r="H122" s="134"/>
      <c r="I122" s="134"/>
      <c r="J122" s="134"/>
      <c r="K122" s="134"/>
      <c r="L122" s="135" t="n">
        <v>1</v>
      </c>
      <c r="M122" s="32"/>
      <c r="N122" s="134"/>
      <c r="O122" s="32"/>
      <c r="P122" s="40" t="s">
        <v>155</v>
      </c>
      <c r="Q122" s="37" t="s">
        <v>119</v>
      </c>
      <c r="R122" s="37" t="n">
        <v>2</v>
      </c>
      <c r="S122" s="22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136"/>
      <c r="AE122" s="131"/>
      <c r="AF122" s="132"/>
    </row>
    <row r="123" customFormat="false" ht="135" hidden="false" customHeight="false" outlineLevel="0" collapsed="false">
      <c r="A123" s="159"/>
      <c r="B123" s="32"/>
      <c r="C123" s="32"/>
      <c r="D123" s="119"/>
      <c r="E123" s="128"/>
      <c r="F123" s="133"/>
      <c r="G123" s="134"/>
      <c r="H123" s="134"/>
      <c r="I123" s="134"/>
      <c r="J123" s="134"/>
      <c r="K123" s="134"/>
      <c r="L123" s="135"/>
      <c r="M123" s="32"/>
      <c r="N123" s="134"/>
      <c r="O123" s="32"/>
      <c r="P123" s="127" t="s">
        <v>135</v>
      </c>
      <c r="Q123" s="37" t="s">
        <v>130</v>
      </c>
      <c r="R123" s="37" t="n">
        <v>0.005</v>
      </c>
      <c r="S123" s="22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136"/>
      <c r="AE123" s="131"/>
      <c r="AF123" s="132"/>
    </row>
    <row r="124" customFormat="false" ht="30" hidden="false" customHeight="false" outlineLevel="0" collapsed="false">
      <c r="A124" s="159"/>
      <c r="B124" s="32"/>
      <c r="C124" s="32"/>
      <c r="D124" s="129" t="s">
        <v>123</v>
      </c>
      <c r="E124" s="128" t="n">
        <v>5</v>
      </c>
      <c r="F124" s="133" t="s">
        <v>136</v>
      </c>
      <c r="G124" s="134"/>
      <c r="H124" s="134"/>
      <c r="I124" s="134"/>
      <c r="J124" s="134"/>
      <c r="K124" s="134"/>
      <c r="L124" s="135" t="n">
        <v>1</v>
      </c>
      <c r="M124" s="32"/>
      <c r="N124" s="134"/>
      <c r="O124" s="32"/>
      <c r="P124" s="127"/>
      <c r="Q124" s="135"/>
      <c r="R124" s="37"/>
      <c r="S124" s="22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136"/>
      <c r="AE124" s="131"/>
      <c r="AF124" s="132"/>
    </row>
    <row r="125" customFormat="false" ht="15" hidden="false" customHeight="false" outlineLevel="0" collapsed="false">
      <c r="A125" s="159"/>
      <c r="B125" s="32"/>
      <c r="C125" s="32"/>
      <c r="D125" s="129" t="s">
        <v>137</v>
      </c>
      <c r="E125" s="128" t="n">
        <v>0.06</v>
      </c>
      <c r="F125" s="133" t="s">
        <v>138</v>
      </c>
      <c r="G125" s="134"/>
      <c r="H125" s="134"/>
      <c r="I125" s="134"/>
      <c r="J125" s="134"/>
      <c r="K125" s="134"/>
      <c r="L125" s="135" t="n">
        <v>2</v>
      </c>
      <c r="M125" s="32"/>
      <c r="N125" s="134"/>
      <c r="O125" s="32"/>
      <c r="P125" s="127"/>
      <c r="Q125" s="135"/>
      <c r="R125" s="135"/>
      <c r="S125" s="22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136"/>
      <c r="AE125" s="131"/>
      <c r="AF125" s="132"/>
    </row>
    <row r="126" customFormat="false" ht="30" hidden="false" customHeight="false" outlineLevel="0" collapsed="false">
      <c r="A126" s="159"/>
      <c r="B126" s="32"/>
      <c r="C126" s="32"/>
      <c r="D126" s="129" t="s">
        <v>139</v>
      </c>
      <c r="E126" s="128" t="n">
        <v>0.05</v>
      </c>
      <c r="F126" s="133" t="s">
        <v>140</v>
      </c>
      <c r="G126" s="134"/>
      <c r="H126" s="134"/>
      <c r="I126" s="134"/>
      <c r="J126" s="134"/>
      <c r="K126" s="134"/>
      <c r="L126" s="135" t="n">
        <v>2</v>
      </c>
      <c r="M126" s="32"/>
      <c r="N126" s="134"/>
      <c r="O126" s="32"/>
      <c r="P126" s="127" t="s">
        <v>141</v>
      </c>
      <c r="Q126" s="135" t="s">
        <v>130</v>
      </c>
      <c r="R126" s="37" t="n">
        <v>0.0013</v>
      </c>
      <c r="S126" s="22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136"/>
      <c r="AE126" s="131"/>
      <c r="AF126" s="132"/>
    </row>
    <row r="127" customFormat="false" ht="15" hidden="false" customHeight="false" outlineLevel="0" collapsed="false">
      <c r="A127" s="159"/>
      <c r="B127" s="32"/>
      <c r="C127" s="32"/>
      <c r="D127" s="129" t="s">
        <v>137</v>
      </c>
      <c r="E127" s="128" t="n">
        <v>0.06</v>
      </c>
      <c r="F127" s="133" t="s">
        <v>142</v>
      </c>
      <c r="G127" s="134"/>
      <c r="H127" s="134"/>
      <c r="I127" s="134"/>
      <c r="J127" s="134"/>
      <c r="K127" s="134"/>
      <c r="L127" s="135" t="n">
        <v>1</v>
      </c>
      <c r="M127" s="32"/>
      <c r="N127" s="134"/>
      <c r="O127" s="32"/>
      <c r="P127" s="138"/>
      <c r="Q127" s="135"/>
      <c r="R127" s="37"/>
      <c r="S127" s="22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136"/>
      <c r="AE127" s="131"/>
      <c r="AF127" s="132"/>
    </row>
    <row r="128" customFormat="false" ht="60" hidden="false" customHeight="false" outlineLevel="0" collapsed="false">
      <c r="A128" s="159"/>
      <c r="B128" s="32"/>
      <c r="C128" s="32"/>
      <c r="D128" s="129" t="s">
        <v>137</v>
      </c>
      <c r="E128" s="128" t="n">
        <v>0.06</v>
      </c>
      <c r="F128" s="133" t="s">
        <v>143</v>
      </c>
      <c r="G128" s="134"/>
      <c r="H128" s="134"/>
      <c r="I128" s="134"/>
      <c r="J128" s="134"/>
      <c r="K128" s="134"/>
      <c r="L128" s="135" t="n">
        <v>1</v>
      </c>
      <c r="M128" s="32"/>
      <c r="N128" s="134"/>
      <c r="O128" s="32"/>
      <c r="P128" s="139" t="s">
        <v>144</v>
      </c>
      <c r="Q128" s="135" t="s">
        <v>119</v>
      </c>
      <c r="R128" s="43" t="n">
        <v>5</v>
      </c>
      <c r="S128" s="22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136"/>
      <c r="AE128" s="131"/>
      <c r="AF128" s="132"/>
    </row>
    <row r="129" customFormat="false" ht="15" hidden="false" customHeight="false" outlineLevel="0" collapsed="false">
      <c r="A129" s="159"/>
      <c r="B129" s="32"/>
      <c r="C129" s="32"/>
      <c r="D129" s="129" t="s">
        <v>145</v>
      </c>
      <c r="E129" s="128" t="n">
        <v>0.15</v>
      </c>
      <c r="F129" s="133" t="s">
        <v>146</v>
      </c>
      <c r="G129" s="134"/>
      <c r="H129" s="134"/>
      <c r="I129" s="134"/>
      <c r="J129" s="134"/>
      <c r="K129" s="134"/>
      <c r="L129" s="163" t="n">
        <v>1</v>
      </c>
      <c r="M129" s="32"/>
      <c r="N129" s="134"/>
      <c r="O129" s="32"/>
      <c r="P129" s="142"/>
      <c r="Q129" s="135"/>
      <c r="R129" s="43"/>
      <c r="S129" s="22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141"/>
      <c r="AE129" s="131"/>
      <c r="AF129" s="132"/>
    </row>
    <row r="130" customFormat="false" ht="45" hidden="false" customHeight="false" outlineLevel="0" collapsed="false">
      <c r="A130" s="159"/>
      <c r="B130" s="32"/>
      <c r="C130" s="32"/>
      <c r="D130" s="129" t="s">
        <v>137</v>
      </c>
      <c r="E130" s="128" t="n">
        <v>0.01</v>
      </c>
      <c r="F130" s="133" t="s">
        <v>147</v>
      </c>
      <c r="G130" s="134"/>
      <c r="H130" s="134"/>
      <c r="I130" s="134"/>
      <c r="J130" s="134"/>
      <c r="K130" s="134"/>
      <c r="L130" s="135" t="n">
        <v>1</v>
      </c>
      <c r="M130" s="32"/>
      <c r="N130" s="134"/>
      <c r="O130" s="32"/>
      <c r="P130" s="127" t="s">
        <v>148</v>
      </c>
      <c r="Q130" s="135" t="s">
        <v>119</v>
      </c>
      <c r="R130" s="37" t="n">
        <v>46</v>
      </c>
      <c r="S130" s="124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143"/>
      <c r="AE130" s="131"/>
      <c r="AF130" s="132"/>
    </row>
    <row r="131" customFormat="false" ht="15" hidden="false" customHeight="true" outlineLevel="0" collapsed="false">
      <c r="A131" s="159" t="n">
        <v>11</v>
      </c>
      <c r="B131" s="32" t="s">
        <v>43</v>
      </c>
      <c r="C131" s="31" t="s">
        <v>167</v>
      </c>
      <c r="D131" s="129"/>
      <c r="E131" s="128"/>
      <c r="F131" s="33" t="s">
        <v>45</v>
      </c>
      <c r="G131" s="32"/>
      <c r="H131" s="32"/>
      <c r="I131" s="32"/>
      <c r="J131" s="32"/>
      <c r="K131" s="32"/>
      <c r="L131" s="160"/>
      <c r="M131" s="31"/>
      <c r="N131" s="32"/>
      <c r="O131" s="31"/>
      <c r="P131" s="142"/>
      <c r="Q131" s="135"/>
      <c r="R131" s="37"/>
      <c r="S131" s="22"/>
      <c r="T131" s="22"/>
      <c r="U131" s="22"/>
      <c r="V131" s="130"/>
      <c r="W131" s="41"/>
      <c r="X131" s="22"/>
      <c r="Y131" s="22"/>
      <c r="Z131" s="22"/>
      <c r="AA131" s="22"/>
      <c r="AB131" s="130"/>
      <c r="AC131" s="130"/>
      <c r="AD131" s="130"/>
      <c r="AE131" s="145"/>
      <c r="AF131" s="132"/>
    </row>
    <row r="132" customFormat="false" ht="90" hidden="false" customHeight="false" outlineLevel="0" collapsed="false">
      <c r="A132" s="159"/>
      <c r="B132" s="32"/>
      <c r="C132" s="31"/>
      <c r="D132" s="129" t="s">
        <v>123</v>
      </c>
      <c r="E132" s="128" t="n">
        <v>6</v>
      </c>
      <c r="F132" s="133" t="s">
        <v>168</v>
      </c>
      <c r="G132" s="134"/>
      <c r="H132" s="134"/>
      <c r="I132" s="134"/>
      <c r="J132" s="134"/>
      <c r="K132" s="134"/>
      <c r="L132" s="135" t="n">
        <v>1</v>
      </c>
      <c r="M132" s="31"/>
      <c r="N132" s="134"/>
      <c r="O132" s="31"/>
      <c r="P132" s="127"/>
      <c r="Q132" s="135"/>
      <c r="R132" s="135"/>
      <c r="S132" s="22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136"/>
      <c r="AE132" s="145"/>
      <c r="AF132" s="132"/>
    </row>
    <row r="133" customFormat="false" ht="30" hidden="false" customHeight="false" outlineLevel="0" collapsed="false">
      <c r="A133" s="159"/>
      <c r="B133" s="32"/>
      <c r="C133" s="31"/>
      <c r="D133" s="129" t="s">
        <v>123</v>
      </c>
      <c r="E133" s="128" t="n">
        <v>2</v>
      </c>
      <c r="F133" s="133" t="s">
        <v>169</v>
      </c>
      <c r="G133" s="134"/>
      <c r="H133" s="134"/>
      <c r="I133" s="134"/>
      <c r="J133" s="134"/>
      <c r="K133" s="134"/>
      <c r="L133" s="135" t="n">
        <v>2</v>
      </c>
      <c r="M133" s="31"/>
      <c r="N133" s="134"/>
      <c r="O133" s="31"/>
      <c r="P133" s="127"/>
      <c r="Q133" s="135"/>
      <c r="R133" s="135"/>
      <c r="S133" s="22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136"/>
      <c r="AE133" s="145"/>
      <c r="AF133" s="132"/>
    </row>
    <row r="134" customFormat="false" ht="30" hidden="false" customHeight="false" outlineLevel="0" collapsed="false">
      <c r="A134" s="159"/>
      <c r="B134" s="32"/>
      <c r="C134" s="31"/>
      <c r="D134" s="129" t="s">
        <v>123</v>
      </c>
      <c r="E134" s="128" t="n">
        <v>2</v>
      </c>
      <c r="F134" s="133" t="s">
        <v>170</v>
      </c>
      <c r="G134" s="134"/>
      <c r="H134" s="134"/>
      <c r="I134" s="134"/>
      <c r="J134" s="134"/>
      <c r="K134" s="134"/>
      <c r="L134" s="135" t="n">
        <v>2</v>
      </c>
      <c r="M134" s="31"/>
      <c r="N134" s="134"/>
      <c r="O134" s="31"/>
      <c r="P134" s="127"/>
      <c r="Q134" s="135"/>
      <c r="R134" s="135"/>
      <c r="S134" s="22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136"/>
      <c r="AE134" s="145"/>
      <c r="AF134" s="132"/>
    </row>
    <row r="135" customFormat="false" ht="30" hidden="false" customHeight="false" outlineLevel="0" collapsed="false">
      <c r="A135" s="159"/>
      <c r="B135" s="32"/>
      <c r="C135" s="31"/>
      <c r="D135" s="129" t="s">
        <v>46</v>
      </c>
      <c r="E135" s="128" t="n">
        <v>3</v>
      </c>
      <c r="F135" s="133" t="s">
        <v>171</v>
      </c>
      <c r="G135" s="134"/>
      <c r="H135" s="134"/>
      <c r="I135" s="134"/>
      <c r="J135" s="134"/>
      <c r="K135" s="134"/>
      <c r="L135" s="135" t="n">
        <v>2</v>
      </c>
      <c r="M135" s="31"/>
      <c r="N135" s="134"/>
      <c r="O135" s="31"/>
      <c r="P135" s="138"/>
      <c r="Q135" s="135"/>
      <c r="R135" s="135"/>
      <c r="S135" s="22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136"/>
      <c r="AE135" s="145"/>
      <c r="AF135" s="132"/>
    </row>
    <row r="136" customFormat="false" ht="15" hidden="false" customHeight="false" outlineLevel="0" collapsed="false">
      <c r="A136" s="159"/>
      <c r="B136" s="32"/>
      <c r="C136" s="31"/>
      <c r="D136" s="129" t="s">
        <v>46</v>
      </c>
      <c r="E136" s="128" t="n">
        <v>5</v>
      </c>
      <c r="F136" s="133" t="s">
        <v>172</v>
      </c>
      <c r="G136" s="134"/>
      <c r="H136" s="134"/>
      <c r="I136" s="134"/>
      <c r="J136" s="134"/>
      <c r="K136" s="134"/>
      <c r="L136" s="135" t="n">
        <v>2</v>
      </c>
      <c r="M136" s="31"/>
      <c r="N136" s="134"/>
      <c r="O136" s="31"/>
      <c r="P136" s="138"/>
      <c r="Q136" s="135"/>
      <c r="R136" s="135"/>
      <c r="S136" s="22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136"/>
      <c r="AE136" s="145"/>
      <c r="AF136" s="132"/>
    </row>
    <row r="137" customFormat="false" ht="30" hidden="false" customHeight="false" outlineLevel="0" collapsed="false">
      <c r="A137" s="159"/>
      <c r="B137" s="32"/>
      <c r="C137" s="31"/>
      <c r="D137" s="129" t="s">
        <v>46</v>
      </c>
      <c r="E137" s="128" t="n">
        <v>3</v>
      </c>
      <c r="F137" s="133" t="s">
        <v>173</v>
      </c>
      <c r="G137" s="134"/>
      <c r="H137" s="134"/>
      <c r="I137" s="134"/>
      <c r="J137" s="134"/>
      <c r="K137" s="134"/>
      <c r="L137" s="135" t="n">
        <v>2</v>
      </c>
      <c r="M137" s="31"/>
      <c r="N137" s="134"/>
      <c r="O137" s="31"/>
      <c r="P137" s="138"/>
      <c r="Q137" s="135"/>
      <c r="R137" s="135"/>
      <c r="S137" s="22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136"/>
      <c r="AE137" s="145"/>
      <c r="AF137" s="132"/>
    </row>
    <row r="138" customFormat="false" ht="15" hidden="false" customHeight="false" outlineLevel="0" collapsed="false">
      <c r="A138" s="159"/>
      <c r="B138" s="32"/>
      <c r="C138" s="31"/>
      <c r="D138" s="129" t="s">
        <v>46</v>
      </c>
      <c r="E138" s="128" t="n">
        <v>5</v>
      </c>
      <c r="F138" s="133" t="s">
        <v>174</v>
      </c>
      <c r="G138" s="134"/>
      <c r="H138" s="134"/>
      <c r="I138" s="134"/>
      <c r="J138" s="134"/>
      <c r="K138" s="134"/>
      <c r="L138" s="135" t="n">
        <v>2</v>
      </c>
      <c r="M138" s="31"/>
      <c r="N138" s="134"/>
      <c r="O138" s="31"/>
      <c r="P138" s="138"/>
      <c r="Q138" s="135"/>
      <c r="R138" s="135"/>
      <c r="S138" s="22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136"/>
      <c r="AE138" s="145"/>
      <c r="AF138" s="132"/>
    </row>
    <row r="139" customFormat="false" ht="30" hidden="false" customHeight="false" outlineLevel="0" collapsed="false">
      <c r="A139" s="159"/>
      <c r="B139" s="32"/>
      <c r="C139" s="31"/>
      <c r="D139" s="129" t="s">
        <v>175</v>
      </c>
      <c r="E139" s="128" t="n">
        <v>9.1</v>
      </c>
      <c r="F139" s="133" t="s">
        <v>176</v>
      </c>
      <c r="G139" s="134"/>
      <c r="H139" s="134"/>
      <c r="I139" s="134"/>
      <c r="J139" s="134"/>
      <c r="K139" s="134"/>
      <c r="L139" s="135" t="n">
        <v>2</v>
      </c>
      <c r="M139" s="31"/>
      <c r="N139" s="134"/>
      <c r="O139" s="31"/>
      <c r="P139" s="139" t="s">
        <v>177</v>
      </c>
      <c r="Q139" s="140" t="s">
        <v>119</v>
      </c>
      <c r="R139" s="125" t="n">
        <v>1.87</v>
      </c>
      <c r="S139" s="22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136"/>
      <c r="AE139" s="145"/>
      <c r="AF139" s="132"/>
    </row>
    <row r="140" customFormat="false" ht="15" hidden="false" customHeight="true" outlineLevel="0" collapsed="false">
      <c r="A140" s="128" t="n">
        <v>12</v>
      </c>
      <c r="B140" s="32" t="s">
        <v>43</v>
      </c>
      <c r="C140" s="32" t="s">
        <v>178</v>
      </c>
      <c r="D140" s="129"/>
      <c r="E140" s="128"/>
      <c r="F140" s="33" t="s">
        <v>45</v>
      </c>
      <c r="G140" s="32"/>
      <c r="H140" s="32"/>
      <c r="I140" s="32"/>
      <c r="J140" s="32"/>
      <c r="K140" s="32"/>
      <c r="L140" s="160"/>
      <c r="M140" s="31"/>
      <c r="N140" s="32"/>
      <c r="O140" s="31"/>
      <c r="P140" s="40"/>
      <c r="Q140" s="37"/>
      <c r="R140" s="37"/>
      <c r="S140" s="22"/>
      <c r="T140" s="22"/>
      <c r="U140" s="22"/>
      <c r="V140" s="130"/>
      <c r="W140" s="41"/>
      <c r="X140" s="22"/>
      <c r="Y140" s="22"/>
      <c r="Z140" s="22"/>
      <c r="AA140" s="22"/>
      <c r="AB140" s="130"/>
      <c r="AC140" s="130"/>
      <c r="AD140" s="130"/>
      <c r="AE140" s="145"/>
      <c r="AF140" s="132"/>
    </row>
    <row r="141" customFormat="false" ht="90" hidden="false" customHeight="false" outlineLevel="0" collapsed="false">
      <c r="A141" s="128"/>
      <c r="B141" s="32"/>
      <c r="C141" s="32"/>
      <c r="D141" s="119" t="s">
        <v>123</v>
      </c>
      <c r="E141" s="128" t="n">
        <v>6</v>
      </c>
      <c r="F141" s="127" t="s">
        <v>168</v>
      </c>
      <c r="G141" s="134"/>
      <c r="H141" s="134"/>
      <c r="I141" s="134"/>
      <c r="J141" s="134"/>
      <c r="K141" s="134"/>
      <c r="L141" s="135" t="n">
        <v>1</v>
      </c>
      <c r="M141" s="31"/>
      <c r="N141" s="134"/>
      <c r="O141" s="31"/>
      <c r="P141" s="127"/>
      <c r="Q141" s="135"/>
      <c r="R141" s="135"/>
      <c r="S141" s="22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136"/>
      <c r="AE141" s="145"/>
      <c r="AF141" s="132"/>
    </row>
    <row r="142" customFormat="false" ht="30" hidden="false" customHeight="false" outlineLevel="0" collapsed="false">
      <c r="A142" s="128"/>
      <c r="B142" s="32"/>
      <c r="C142" s="32"/>
      <c r="D142" s="119" t="s">
        <v>123</v>
      </c>
      <c r="E142" s="128" t="n">
        <v>2</v>
      </c>
      <c r="F142" s="127" t="s">
        <v>169</v>
      </c>
      <c r="G142" s="134"/>
      <c r="H142" s="134"/>
      <c r="I142" s="134"/>
      <c r="J142" s="134"/>
      <c r="K142" s="134"/>
      <c r="L142" s="135" t="n">
        <v>2</v>
      </c>
      <c r="M142" s="31"/>
      <c r="N142" s="134"/>
      <c r="O142" s="31"/>
      <c r="P142" s="127"/>
      <c r="Q142" s="135"/>
      <c r="R142" s="135"/>
      <c r="S142" s="22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136"/>
      <c r="AE142" s="145"/>
      <c r="AF142" s="132"/>
    </row>
    <row r="143" customFormat="false" ht="30" hidden="false" customHeight="false" outlineLevel="0" collapsed="false">
      <c r="A143" s="128"/>
      <c r="B143" s="32"/>
      <c r="C143" s="32"/>
      <c r="D143" s="119" t="s">
        <v>123</v>
      </c>
      <c r="E143" s="128" t="n">
        <v>2</v>
      </c>
      <c r="F143" s="127" t="s">
        <v>170</v>
      </c>
      <c r="G143" s="134"/>
      <c r="H143" s="134"/>
      <c r="I143" s="134"/>
      <c r="J143" s="134"/>
      <c r="K143" s="134"/>
      <c r="L143" s="135" t="n">
        <v>2</v>
      </c>
      <c r="M143" s="31"/>
      <c r="N143" s="134"/>
      <c r="O143" s="31"/>
      <c r="P143" s="127"/>
      <c r="Q143" s="135"/>
      <c r="R143" s="135"/>
      <c r="S143" s="22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136"/>
      <c r="AE143" s="145"/>
      <c r="AF143" s="132"/>
    </row>
    <row r="144" customFormat="false" ht="30" hidden="false" customHeight="false" outlineLevel="0" collapsed="false">
      <c r="A144" s="128"/>
      <c r="B144" s="32"/>
      <c r="C144" s="32"/>
      <c r="D144" s="119" t="s">
        <v>46</v>
      </c>
      <c r="E144" s="128" t="n">
        <v>3</v>
      </c>
      <c r="F144" s="127" t="s">
        <v>171</v>
      </c>
      <c r="G144" s="134"/>
      <c r="H144" s="134"/>
      <c r="I144" s="134"/>
      <c r="J144" s="134"/>
      <c r="K144" s="134"/>
      <c r="L144" s="135" t="n">
        <v>2</v>
      </c>
      <c r="M144" s="31"/>
      <c r="N144" s="134"/>
      <c r="O144" s="31"/>
      <c r="P144" s="138"/>
      <c r="Q144" s="135"/>
      <c r="R144" s="135"/>
      <c r="S144" s="22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136"/>
      <c r="AE144" s="145"/>
      <c r="AF144" s="132"/>
    </row>
    <row r="145" customFormat="false" ht="15" hidden="false" customHeight="false" outlineLevel="0" collapsed="false">
      <c r="A145" s="128"/>
      <c r="B145" s="32"/>
      <c r="C145" s="32"/>
      <c r="D145" s="119" t="s">
        <v>46</v>
      </c>
      <c r="E145" s="128" t="n">
        <v>5</v>
      </c>
      <c r="F145" s="127" t="s">
        <v>172</v>
      </c>
      <c r="G145" s="134"/>
      <c r="H145" s="134"/>
      <c r="I145" s="134"/>
      <c r="J145" s="134"/>
      <c r="K145" s="134"/>
      <c r="L145" s="135" t="n">
        <v>2</v>
      </c>
      <c r="M145" s="31"/>
      <c r="N145" s="134"/>
      <c r="O145" s="31"/>
      <c r="P145" s="138"/>
      <c r="Q145" s="135"/>
      <c r="R145" s="135"/>
      <c r="S145" s="22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136"/>
      <c r="AE145" s="145"/>
      <c r="AF145" s="132"/>
    </row>
    <row r="146" customFormat="false" ht="30" hidden="false" customHeight="false" outlineLevel="0" collapsed="false">
      <c r="A146" s="128"/>
      <c r="B146" s="32"/>
      <c r="C146" s="32"/>
      <c r="D146" s="119" t="s">
        <v>46</v>
      </c>
      <c r="E146" s="128" t="n">
        <v>3</v>
      </c>
      <c r="F146" s="127" t="s">
        <v>173</v>
      </c>
      <c r="G146" s="134"/>
      <c r="H146" s="134"/>
      <c r="I146" s="134"/>
      <c r="J146" s="134"/>
      <c r="K146" s="134"/>
      <c r="L146" s="135" t="n">
        <v>2</v>
      </c>
      <c r="M146" s="31"/>
      <c r="N146" s="134"/>
      <c r="O146" s="31"/>
      <c r="P146" s="138"/>
      <c r="Q146" s="135"/>
      <c r="R146" s="135"/>
      <c r="S146" s="22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136"/>
      <c r="AE146" s="145"/>
      <c r="AF146" s="132"/>
    </row>
    <row r="147" customFormat="false" ht="15" hidden="false" customHeight="false" outlineLevel="0" collapsed="false">
      <c r="A147" s="128"/>
      <c r="B147" s="32"/>
      <c r="C147" s="32"/>
      <c r="D147" s="119" t="s">
        <v>46</v>
      </c>
      <c r="E147" s="128" t="n">
        <v>5</v>
      </c>
      <c r="F147" s="127" t="s">
        <v>174</v>
      </c>
      <c r="G147" s="134"/>
      <c r="H147" s="134"/>
      <c r="I147" s="134"/>
      <c r="J147" s="134"/>
      <c r="K147" s="134"/>
      <c r="L147" s="135" t="n">
        <v>2</v>
      </c>
      <c r="M147" s="31"/>
      <c r="N147" s="134"/>
      <c r="O147" s="31"/>
      <c r="P147" s="138"/>
      <c r="Q147" s="135"/>
      <c r="R147" s="135"/>
      <c r="S147" s="22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136"/>
      <c r="AE147" s="145"/>
      <c r="AF147" s="132"/>
    </row>
    <row r="148" customFormat="false" ht="30" hidden="false" customHeight="false" outlineLevel="0" collapsed="false">
      <c r="A148" s="128"/>
      <c r="B148" s="32"/>
      <c r="C148" s="32"/>
      <c r="D148" s="129" t="s">
        <v>175</v>
      </c>
      <c r="E148" s="128" t="n">
        <v>9.1</v>
      </c>
      <c r="F148" s="127" t="s">
        <v>176</v>
      </c>
      <c r="G148" s="134"/>
      <c r="H148" s="134"/>
      <c r="I148" s="134"/>
      <c r="J148" s="134"/>
      <c r="K148" s="134"/>
      <c r="L148" s="135" t="n">
        <v>2</v>
      </c>
      <c r="M148" s="31"/>
      <c r="N148" s="134"/>
      <c r="O148" s="31"/>
      <c r="P148" s="139" t="s">
        <v>177</v>
      </c>
      <c r="Q148" s="140" t="s">
        <v>119</v>
      </c>
      <c r="R148" s="125" t="n">
        <v>1.87</v>
      </c>
      <c r="S148" s="22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136"/>
      <c r="AE148" s="145"/>
      <c r="AF148" s="132"/>
    </row>
  </sheetData>
  <mergeCells count="157">
    <mergeCell ref="AC9:AD9"/>
    <mergeCell ref="A10:A13"/>
    <mergeCell ref="B10:B13"/>
    <mergeCell ref="C10:C13"/>
    <mergeCell ref="D10:D13"/>
    <mergeCell ref="E10:E13"/>
    <mergeCell ref="M10:M13"/>
    <mergeCell ref="A16:A21"/>
    <mergeCell ref="B16:B21"/>
    <mergeCell ref="C16:C21"/>
    <mergeCell ref="M16:M21"/>
    <mergeCell ref="D17:D19"/>
    <mergeCell ref="E17:E19"/>
    <mergeCell ref="F17:F19"/>
    <mergeCell ref="L17:L19"/>
    <mergeCell ref="D20:D21"/>
    <mergeCell ref="E20:E21"/>
    <mergeCell ref="F20:F21"/>
    <mergeCell ref="L20:L21"/>
    <mergeCell ref="P20:P21"/>
    <mergeCell ref="Q20:Q21"/>
    <mergeCell ref="R20:R21"/>
    <mergeCell ref="S20:S21"/>
    <mergeCell ref="A22:A23"/>
    <mergeCell ref="B22:B23"/>
    <mergeCell ref="C22:C23"/>
    <mergeCell ref="M22:M23"/>
    <mergeCell ref="A24:A36"/>
    <mergeCell ref="B24:B36"/>
    <mergeCell ref="C24:C36"/>
    <mergeCell ref="M24:M36"/>
    <mergeCell ref="O24:O36"/>
    <mergeCell ref="AE24:AE36"/>
    <mergeCell ref="AF24:AF36"/>
    <mergeCell ref="D26:D27"/>
    <mergeCell ref="E26:E27"/>
    <mergeCell ref="F26:F27"/>
    <mergeCell ref="L26:L27"/>
    <mergeCell ref="D28:D29"/>
    <mergeCell ref="E28:E29"/>
    <mergeCell ref="F28:F29"/>
    <mergeCell ref="L28:L29"/>
    <mergeCell ref="A37:A50"/>
    <mergeCell ref="B37:B50"/>
    <mergeCell ref="C37:C50"/>
    <mergeCell ref="D39:D40"/>
    <mergeCell ref="E39:E40"/>
    <mergeCell ref="F39:F40"/>
    <mergeCell ref="L39:L40"/>
    <mergeCell ref="D42:D43"/>
    <mergeCell ref="E42:E43"/>
    <mergeCell ref="F42:F43"/>
    <mergeCell ref="L42:L43"/>
    <mergeCell ref="A51:A63"/>
    <mergeCell ref="B51:B63"/>
    <mergeCell ref="C51:C63"/>
    <mergeCell ref="M51:M63"/>
    <mergeCell ref="O51:O63"/>
    <mergeCell ref="AE51:AE63"/>
    <mergeCell ref="AF51:AF63"/>
    <mergeCell ref="D53:D54"/>
    <mergeCell ref="E53:E54"/>
    <mergeCell ref="F53:F54"/>
    <mergeCell ref="L53:L54"/>
    <mergeCell ref="D55:D56"/>
    <mergeCell ref="E55:E56"/>
    <mergeCell ref="F55:F56"/>
    <mergeCell ref="L55:L56"/>
    <mergeCell ref="A64:A76"/>
    <mergeCell ref="B64:B76"/>
    <mergeCell ref="C64:C76"/>
    <mergeCell ref="M64:M76"/>
    <mergeCell ref="O64:O76"/>
    <mergeCell ref="AE64:AE76"/>
    <mergeCell ref="AF64:AF76"/>
    <mergeCell ref="D66:D67"/>
    <mergeCell ref="E66:E67"/>
    <mergeCell ref="F66:F67"/>
    <mergeCell ref="L66:L67"/>
    <mergeCell ref="D68:D69"/>
    <mergeCell ref="E68:E69"/>
    <mergeCell ref="F68:F69"/>
    <mergeCell ref="L68:L69"/>
    <mergeCell ref="A77:A89"/>
    <mergeCell ref="B77:B89"/>
    <mergeCell ref="C77:C89"/>
    <mergeCell ref="M77:M89"/>
    <mergeCell ref="O77:O89"/>
    <mergeCell ref="AE77:AE89"/>
    <mergeCell ref="AF77:AF89"/>
    <mergeCell ref="D79:D80"/>
    <mergeCell ref="E79:E80"/>
    <mergeCell ref="F79:F80"/>
    <mergeCell ref="L79:L80"/>
    <mergeCell ref="D81:D82"/>
    <mergeCell ref="E81:E82"/>
    <mergeCell ref="F81:F82"/>
    <mergeCell ref="L81:L82"/>
    <mergeCell ref="A90:A103"/>
    <mergeCell ref="B90:B103"/>
    <mergeCell ref="C90:C103"/>
    <mergeCell ref="M90:M103"/>
    <mergeCell ref="O90:O103"/>
    <mergeCell ref="AE90:AE103"/>
    <mergeCell ref="AF90:AF103"/>
    <mergeCell ref="D92:D93"/>
    <mergeCell ref="E92:E93"/>
    <mergeCell ref="F92:F93"/>
    <mergeCell ref="L92:L93"/>
    <mergeCell ref="D94:D95"/>
    <mergeCell ref="E94:E95"/>
    <mergeCell ref="F94:F95"/>
    <mergeCell ref="L94:L95"/>
    <mergeCell ref="A104:A117"/>
    <mergeCell ref="B104:B117"/>
    <mergeCell ref="C104:C117"/>
    <mergeCell ref="M104:M117"/>
    <mergeCell ref="O104:O117"/>
    <mergeCell ref="AE104:AE117"/>
    <mergeCell ref="AF104:AF117"/>
    <mergeCell ref="D106:D107"/>
    <mergeCell ref="E106:E107"/>
    <mergeCell ref="F106:F107"/>
    <mergeCell ref="L106:L107"/>
    <mergeCell ref="D108:D109"/>
    <mergeCell ref="E108:E109"/>
    <mergeCell ref="F108:F109"/>
    <mergeCell ref="L108:L109"/>
    <mergeCell ref="A118:A130"/>
    <mergeCell ref="B118:B130"/>
    <mergeCell ref="C118:C130"/>
    <mergeCell ref="M118:M130"/>
    <mergeCell ref="O118:O130"/>
    <mergeCell ref="AE118:AE130"/>
    <mergeCell ref="AF118:AF130"/>
    <mergeCell ref="D120:D121"/>
    <mergeCell ref="E120:E121"/>
    <mergeCell ref="F120:F121"/>
    <mergeCell ref="L120:L121"/>
    <mergeCell ref="D122:D123"/>
    <mergeCell ref="E122:E123"/>
    <mergeCell ref="F122:F123"/>
    <mergeCell ref="L122:L123"/>
    <mergeCell ref="A131:A139"/>
    <mergeCell ref="B131:B139"/>
    <mergeCell ref="C131:C139"/>
    <mergeCell ref="M131:M139"/>
    <mergeCell ref="O131:O139"/>
    <mergeCell ref="AE131:AE139"/>
    <mergeCell ref="AF131:AF139"/>
    <mergeCell ref="A140:A148"/>
    <mergeCell ref="B140:B148"/>
    <mergeCell ref="C140:C148"/>
    <mergeCell ref="M140:M148"/>
    <mergeCell ref="O140:O148"/>
    <mergeCell ref="AE140:AE148"/>
    <mergeCell ref="AF140:AF1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2016-11-09T09:44:50Z</dcterms:created>
  <dc:creator>Корепанова Ирина Георгиевна</dc:creator>
  <dc:description/>
  <dc:language>ru-RU</dc:language>
  <cp:lastModifiedBy>tsarkovis@corp.gidroogk.com</cp:lastModifiedBy>
  <cp:lastPrinted>2024-06-10T10:27:16Z</cp:lastPrinted>
  <dcterms:modified xsi:type="dcterms:W3CDTF">2025-06-20T13:40:53Z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