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2026\ЛОТЫ\477.1\На публикацию\"/>
    </mc:Choice>
  </mc:AlternateContent>
  <bookViews>
    <workbookView xWindow="0" yWindow="0" windowWidth="20460" windowHeight="9885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7" i="1" l="1"/>
  <c r="W48" i="1"/>
  <c r="W46" i="1"/>
  <c r="W45" i="1"/>
  <c r="W24" i="1"/>
  <c r="W36" i="1"/>
  <c r="K36" i="1"/>
  <c r="L36" i="1" s="1"/>
  <c r="I36" i="1"/>
  <c r="H36" i="1"/>
  <c r="D36" i="1"/>
  <c r="C36" i="1"/>
  <c r="W35" i="1"/>
  <c r="K35" i="1"/>
  <c r="L35" i="1" s="1"/>
  <c r="I35" i="1"/>
  <c r="H35" i="1"/>
  <c r="D35" i="1"/>
  <c r="C35" i="1"/>
  <c r="W34" i="1"/>
  <c r="K34" i="1"/>
  <c r="L34" i="1" s="1"/>
  <c r="I34" i="1"/>
  <c r="H34" i="1"/>
  <c r="D34" i="1"/>
  <c r="C34" i="1"/>
  <c r="W33" i="1"/>
  <c r="K33" i="1"/>
  <c r="L33" i="1" s="1"/>
  <c r="I33" i="1"/>
  <c r="H33" i="1"/>
  <c r="D33" i="1"/>
  <c r="C33" i="1"/>
  <c r="W32" i="1"/>
  <c r="K32" i="1"/>
  <c r="L32" i="1" s="1"/>
  <c r="I32" i="1"/>
  <c r="H32" i="1"/>
  <c r="D32" i="1"/>
  <c r="C32" i="1"/>
  <c r="W31" i="1"/>
  <c r="K31" i="1"/>
  <c r="L31" i="1" s="1"/>
  <c r="I31" i="1"/>
  <c r="H31" i="1"/>
  <c r="D31" i="1"/>
  <c r="C31" i="1"/>
  <c r="W30" i="1"/>
  <c r="K30" i="1"/>
  <c r="L30" i="1" s="1"/>
  <c r="I30" i="1"/>
  <c r="H30" i="1"/>
  <c r="D30" i="1"/>
  <c r="C30" i="1"/>
  <c r="W29" i="1"/>
  <c r="K29" i="1"/>
  <c r="L29" i="1" s="1"/>
  <c r="I29" i="1"/>
  <c r="H29" i="1"/>
  <c r="D29" i="1"/>
  <c r="C29" i="1"/>
  <c r="C45" i="1"/>
  <c r="C27" i="1"/>
  <c r="C28" i="1"/>
  <c r="C37" i="1"/>
  <c r="C38" i="1"/>
  <c r="C39" i="1"/>
  <c r="C40" i="1"/>
  <c r="C41" i="1"/>
  <c r="C42" i="1"/>
  <c r="C43" i="1"/>
  <c r="C44" i="1"/>
  <c r="C26" i="1"/>
  <c r="W44" i="1"/>
  <c r="K44" i="1"/>
  <c r="L44" i="1" s="1"/>
  <c r="I44" i="1"/>
  <c r="H44" i="1"/>
  <c r="D44" i="1"/>
  <c r="W43" i="1"/>
  <c r="K43" i="1"/>
  <c r="L43" i="1" s="1"/>
  <c r="I43" i="1"/>
  <c r="H43" i="1"/>
  <c r="D43" i="1"/>
  <c r="W42" i="1"/>
  <c r="K42" i="1"/>
  <c r="L42" i="1" s="1"/>
  <c r="I42" i="1"/>
  <c r="H42" i="1"/>
  <c r="D42" i="1"/>
  <c r="C24" i="1"/>
  <c r="D15" i="1" l="1"/>
  <c r="W23" i="1"/>
  <c r="K23" i="1"/>
  <c r="L23" i="1" s="1"/>
  <c r="I23" i="1"/>
  <c r="H23" i="1"/>
  <c r="D23" i="1"/>
  <c r="W22" i="1"/>
  <c r="K22" i="1"/>
  <c r="L22" i="1" s="1"/>
  <c r="I22" i="1"/>
  <c r="H22" i="1"/>
  <c r="D22" i="1"/>
  <c r="W21" i="1"/>
  <c r="K21" i="1"/>
  <c r="L21" i="1" s="1"/>
  <c r="I21" i="1"/>
  <c r="H21" i="1"/>
  <c r="D21" i="1"/>
  <c r="W20" i="1"/>
  <c r="K20" i="1"/>
  <c r="L20" i="1" s="1"/>
  <c r="I20" i="1"/>
  <c r="H20" i="1"/>
  <c r="D20" i="1"/>
  <c r="W19" i="1"/>
  <c r="K19" i="1"/>
  <c r="L19" i="1" s="1"/>
  <c r="I19" i="1"/>
  <c r="H19" i="1"/>
  <c r="D19" i="1"/>
  <c r="W18" i="1"/>
  <c r="K18" i="1"/>
  <c r="L18" i="1" s="1"/>
  <c r="I18" i="1"/>
  <c r="H18" i="1"/>
  <c r="D18" i="1"/>
  <c r="W17" i="1"/>
  <c r="K17" i="1"/>
  <c r="L17" i="1" s="1"/>
  <c r="I17" i="1"/>
  <c r="H17" i="1"/>
  <c r="D17" i="1"/>
  <c r="W16" i="1"/>
  <c r="K16" i="1"/>
  <c r="L16" i="1" s="1"/>
  <c r="I16" i="1"/>
  <c r="H16" i="1"/>
  <c r="D16" i="1"/>
  <c r="W15" i="1"/>
  <c r="K15" i="1"/>
  <c r="L15" i="1" s="1"/>
  <c r="I15" i="1"/>
  <c r="H15" i="1"/>
  <c r="W27" i="1" l="1"/>
  <c r="W28" i="1"/>
  <c r="W37" i="1"/>
  <c r="W38" i="1"/>
  <c r="W39" i="1"/>
  <c r="W40" i="1"/>
  <c r="W41" i="1"/>
  <c r="W26" i="1"/>
  <c r="D28" i="1" l="1"/>
  <c r="H28" i="1"/>
  <c r="I28" i="1"/>
  <c r="K28" i="1"/>
  <c r="L28" i="1" s="1"/>
  <c r="D37" i="1"/>
  <c r="H37" i="1"/>
  <c r="I37" i="1"/>
  <c r="K37" i="1"/>
  <c r="L37" i="1" s="1"/>
  <c r="D38" i="1"/>
  <c r="H38" i="1"/>
  <c r="I38" i="1"/>
  <c r="K38" i="1"/>
  <c r="L38" i="1" s="1"/>
  <c r="D39" i="1"/>
  <c r="H39" i="1"/>
  <c r="I39" i="1"/>
  <c r="K39" i="1"/>
  <c r="L39" i="1" s="1"/>
  <c r="D40" i="1"/>
  <c r="H40" i="1"/>
  <c r="I40" i="1"/>
  <c r="K40" i="1"/>
  <c r="L40" i="1" s="1"/>
  <c r="D41" i="1"/>
  <c r="H41" i="1"/>
  <c r="I41" i="1"/>
  <c r="K41" i="1"/>
  <c r="L41" i="1" s="1"/>
  <c r="C14" i="1" l="1"/>
  <c r="K47" i="1"/>
  <c r="K27" i="1"/>
  <c r="L27" i="1" s="1"/>
  <c r="I27" i="1"/>
  <c r="H27" i="1"/>
  <c r="D27" i="1"/>
  <c r="K26" i="1"/>
  <c r="L26" i="1" s="1"/>
  <c r="I26" i="1"/>
  <c r="H26" i="1"/>
  <c r="D26" i="1"/>
  <c r="C25" i="1"/>
  <c r="L46" i="1" l="1"/>
  <c r="L47" i="1" s="1"/>
  <c r="L48" i="1" l="1"/>
</calcChain>
</file>

<file path=xl/sharedStrings.xml><?xml version="1.0" encoding="utf-8"?>
<sst xmlns="http://schemas.openxmlformats.org/spreadsheetml/2006/main" count="183" uniqueCount="54">
  <si>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</si>
  <si>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</si>
  <si>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</si>
  <si>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</si>
  <si>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</si>
  <si>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</si>
  <si>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</si>
  <si>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</si>
  <si>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</si>
  <si>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</si>
  <si>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</si>
  <si>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</si>
  <si>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</si>
  <si>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</si>
  <si>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</si>
  <si>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</si>
  <si>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</si>
  <si>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</si>
  <si>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</si>
  <si>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</si>
  <si>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</si>
  <si>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</si>
  <si>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</si>
  <si>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</si>
  <si>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</si>
  <si>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</si>
  <si>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</si>
  <si>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</si>
  <si>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</si>
  <si>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</si>
  <si>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</si>
  <si>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Чаунская ТЭЦ</t>
  </si>
  <si>
    <t>шт</t>
  </si>
  <si>
    <t>шт.</t>
  </si>
  <si>
    <t>Набивка сальниковая безасбестовая</t>
  </si>
  <si>
    <t>Паронит маслобензостойкий.</t>
  </si>
  <si>
    <t>Набор колец резиновых уплотнительных</t>
  </si>
  <si>
    <t>Прокладка фторопластовая</t>
  </si>
  <si>
    <t>кг</t>
  </si>
  <si>
    <t>Итого по ЧТЭЦ без НДС</t>
  </si>
  <si>
    <t>Итого по ЭГРЭС без НДС</t>
  </si>
  <si>
    <t>Войлок технический</t>
  </si>
  <si>
    <t>Комплекты сальниковых колец</t>
  </si>
  <si>
    <t>Лен сантехнический</t>
  </si>
  <si>
    <t xml:space="preserve">Набивка сальниковая </t>
  </si>
  <si>
    <t>Паронит общего назначения.</t>
  </si>
  <si>
    <t>Паронит маслобензостойкий</t>
  </si>
  <si>
    <t>Паронит ПА</t>
  </si>
  <si>
    <t>Сальниковая набивка</t>
  </si>
  <si>
    <t>Силиконовый нейтральный герметик</t>
  </si>
  <si>
    <t>Фторопласт листовой</t>
  </si>
  <si>
    <t xml:space="preserve">кг </t>
  </si>
  <si>
    <t>Эгвекинотская ГРЭС</t>
  </si>
  <si>
    <t>Установлен режим ограничения закупки иностранной продукции (когда национальный режим не предоставляется)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</si>
</sst>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(&quot;$&quot;* #,##0.00_);_(&quot;$&quot;* \(#,##0.00\);_(&quot;$&quot;* &quot;-&quot;??_);_(@_)"/>
  </numFmts>
  <fonts count="32">
    <font>
      <sz val="10"/>
      <color theme="1"/>
      <name val="PT Mono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sz val="10"/>
      <name val="Arial"/>
      <family val="2"/>
      <charset val="204"/>
    </font>
    <font>
      <sz val="10"/>
      <name val="Helv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1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u/>
      <sz val="7.5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2"/>
      <color indexed="24"/>
      <name val="Modern"/>
      <family val="3"/>
      <charset val="255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2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8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0" fillId="0" borderId="0"/>
    <xf numFmtId="0" fontId="11" fillId="0" borderId="0"/>
    <xf numFmtId="0" fontId="12" fillId="0" borderId="0"/>
    <xf numFmtId="0" fontId="14" fillId="0" borderId="0"/>
    <xf numFmtId="0" fontId="3" fillId="0" borderId="0"/>
    <xf numFmtId="0" fontId="3" fillId="0" borderId="0"/>
    <xf numFmtId="0" fontId="13" fillId="0" borderId="0"/>
    <xf numFmtId="165" fontId="3" fillId="0" borderId="0" applyFont="0" applyFill="0" applyBorder="0" applyAlignment="0" applyProtection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164" fontId="12" fillId="0" borderId="0" applyFont="0" applyFill="0" applyBorder="0" applyAlignment="0" applyProtection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165" fontId="1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8" fillId="0" borderId="0"/>
    <xf numFmtId="0" fontId="2" fillId="0" borderId="0"/>
    <xf numFmtId="0" fontId="19" fillId="0" borderId="0"/>
    <xf numFmtId="0" fontId="12" fillId="0" borderId="0"/>
    <xf numFmtId="0" fontId="15" fillId="0" borderId="0"/>
    <xf numFmtId="0" fontId="15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5" fillId="0" borderId="0"/>
    <xf numFmtId="0" fontId="12" fillId="0" borderId="0"/>
    <xf numFmtId="0" fontId="17" fillId="0" borderId="0"/>
    <xf numFmtId="0" fontId="14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1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" fillId="0" borderId="0"/>
    <xf numFmtId="0" fontId="22" fillId="0" borderId="0"/>
    <xf numFmtId="0" fontId="23" fillId="0" borderId="0"/>
    <xf numFmtId="164" fontId="10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5" borderId="0">
      <alignment horizontal="center" vertical="center"/>
    </xf>
    <xf numFmtId="0" fontId="25" fillId="5" borderId="0">
      <alignment horizontal="left" vertical="top"/>
    </xf>
    <xf numFmtId="0" fontId="25" fillId="5" borderId="0">
      <alignment horizontal="right" vertical="center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6" fontId="10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2" fillId="0" borderId="0"/>
    <xf numFmtId="0" fontId="10" fillId="0" borderId="0"/>
    <xf numFmtId="0" fontId="19" fillId="0" borderId="0"/>
    <xf numFmtId="0" fontId="10" fillId="0" borderId="0"/>
    <xf numFmtId="0" fontId="26" fillId="0" borderId="0"/>
    <xf numFmtId="165" fontId="15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5" fillId="0" borderId="0"/>
    <xf numFmtId="0" fontId="10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3" fillId="0" borderId="0"/>
    <xf numFmtId="0" fontId="10" fillId="0" borderId="0"/>
    <xf numFmtId="0" fontId="23" fillId="0" borderId="0"/>
  </cellStyleXfs>
  <cellXfs count="100">
    <xf numFmtId="0" fontId="0" fillId="0" borderId="0" xfId="0"/>
    <xf numFmtId="0" fontId="4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right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19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left" vertical="top"/>
      <protection locked="0"/>
    </xf>
    <xf numFmtId="4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9" fontId="6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4" fillId="2" borderId="6" xfId="0" applyFont="1" applyFill="1" applyBorder="1" applyAlignment="1" applyProtection="1">
      <alignment horizontal="center" vertical="top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2" borderId="21" xfId="0" applyFont="1" applyFill="1" applyBorder="1" applyAlignment="1" applyProtection="1">
      <alignment horizontal="left" vertical="center"/>
      <protection locked="0"/>
    </xf>
    <xf numFmtId="4" fontId="4" fillId="0" borderId="21" xfId="0" applyNumberFormat="1" applyFont="1" applyBorder="1" applyAlignment="1">
      <alignment horizontal="right" vertical="center"/>
    </xf>
    <xf numFmtId="4" fontId="4" fillId="2" borderId="21" xfId="0" applyNumberFormat="1" applyFont="1" applyFill="1" applyBorder="1" applyAlignment="1" applyProtection="1">
      <alignment horizontal="right" vertical="center"/>
      <protection locked="0"/>
    </xf>
    <xf numFmtId="3" fontId="4" fillId="0" borderId="21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 applyProtection="1">
      <alignment horizontal="right"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4" fontId="6" fillId="0" borderId="22" xfId="0" applyNumberFormat="1" applyFont="1" applyBorder="1" applyAlignment="1" applyProtection="1">
      <alignment horizontal="right" vertical="center"/>
      <protection locked="0"/>
    </xf>
    <xf numFmtId="4" fontId="29" fillId="4" borderId="21" xfId="3" applyNumberFormat="1" applyFont="1" applyFill="1" applyBorder="1" applyAlignment="1" applyProtection="1">
      <alignment horizontal="center" vertical="center" wrapText="1"/>
      <protection locked="0"/>
    </xf>
    <xf numFmtId="0" fontId="30" fillId="4" borderId="21" xfId="0" applyFont="1" applyFill="1" applyBorder="1" applyAlignment="1">
      <alignment horizontal="left" vertical="top" wrapText="1"/>
    </xf>
    <xf numFmtId="49" fontId="31" fillId="0" borderId="21" xfId="0" applyNumberFormat="1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4" fontId="6" fillId="0" borderId="22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top" wrapText="1"/>
    </xf>
    <xf numFmtId="4" fontId="4" fillId="0" borderId="5" xfId="0" applyNumberFormat="1" applyFont="1" applyBorder="1" applyAlignment="1" applyProtection="1">
      <alignment horizontal="right" vertical="center"/>
      <protection locked="0"/>
    </xf>
    <xf numFmtId="0" fontId="30" fillId="4" borderId="21" xfId="0" applyFont="1" applyFill="1" applyBorder="1" applyAlignment="1">
      <alignment horizontal="left" vertical="center" wrapText="1"/>
    </xf>
    <xf numFmtId="0" fontId="31" fillId="4" borderId="21" xfId="0" applyFont="1" applyFill="1" applyBorder="1" applyAlignment="1">
      <alignment horizontal="left" vertical="center" wrapText="1"/>
    </xf>
    <xf numFmtId="0" fontId="30" fillId="4" borderId="21" xfId="0" applyFont="1" applyFill="1" applyBorder="1" applyAlignment="1">
      <alignment horizontal="center" vertical="center" wrapText="1"/>
    </xf>
    <xf numFmtId="0" fontId="31" fillId="4" borderId="21" xfId="0" applyFont="1" applyFill="1" applyBorder="1" applyAlignment="1">
      <alignment horizontal="center" vertical="center" wrapText="1"/>
    </xf>
    <xf numFmtId="1" fontId="31" fillId="4" borderId="2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4" fillId="2" borderId="24" xfId="0" applyFont="1" applyFill="1" applyBorder="1" applyAlignment="1" applyProtection="1">
      <alignment horizontal="left" vertical="center"/>
      <protection locked="0"/>
    </xf>
    <xf numFmtId="0" fontId="4" fillId="0" borderId="24" xfId="0" applyFont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/>
    </xf>
    <xf numFmtId="4" fontId="4" fillId="2" borderId="24" xfId="0" applyNumberFormat="1" applyFont="1" applyFill="1" applyBorder="1" applyAlignment="1" applyProtection="1">
      <alignment horizontal="right" vertical="center"/>
      <protection locked="0"/>
    </xf>
    <xf numFmtId="3" fontId="4" fillId="0" borderId="24" xfId="0" applyNumberFormat="1" applyFont="1" applyBorder="1" applyAlignment="1">
      <alignment horizontal="right" vertical="center"/>
    </xf>
    <xf numFmtId="4" fontId="29" fillId="4" borderId="24" xfId="3" applyNumberFormat="1" applyFont="1" applyFill="1" applyBorder="1" applyAlignment="1" applyProtection="1">
      <alignment horizontal="center" vertical="center" wrapText="1"/>
      <protection locked="0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4" fontId="6" fillId="0" borderId="27" xfId="0" applyNumberFormat="1" applyFont="1" applyBorder="1" applyAlignment="1" applyProtection="1">
      <alignment horizontal="right" vertical="center"/>
      <protection locked="0"/>
    </xf>
    <xf numFmtId="4" fontId="4" fillId="0" borderId="21" xfId="0" applyNumberFormat="1" applyFont="1" applyBorder="1" applyAlignment="1" applyProtection="1">
      <alignment vertical="center" wrapText="1"/>
      <protection locked="0"/>
    </xf>
    <xf numFmtId="0" fontId="31" fillId="0" borderId="21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2" borderId="4" xfId="0" applyFont="1" applyFill="1" applyBorder="1" applyAlignment="1" applyProtection="1">
      <alignment horizontal="left" vertical="top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5" fillId="3" borderId="0" xfId="0" applyFont="1" applyFill="1" applyAlignment="1">
      <alignment horizontal="left" vertical="top" wrapText="1"/>
    </xf>
    <xf numFmtId="0" fontId="4" fillId="2" borderId="6" xfId="0" applyFont="1" applyFill="1" applyBorder="1" applyAlignment="1" applyProtection="1">
      <alignment horizontal="right" vertical="top"/>
      <protection locked="0"/>
    </xf>
    <xf numFmtId="0" fontId="8" fillId="0" borderId="2" xfId="0" applyFont="1" applyBorder="1" applyAlignment="1">
      <alignment horizontal="center" vertical="top"/>
    </xf>
    <xf numFmtId="0" fontId="6" fillId="0" borderId="9" xfId="0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right" vertical="center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right" vertical="center"/>
      <protection locked="0"/>
    </xf>
    <xf numFmtId="0" fontId="6" fillId="0" borderId="12" xfId="0" applyFont="1" applyBorder="1" applyAlignment="1" applyProtection="1">
      <alignment horizontal="right" vertical="center"/>
      <protection locked="0"/>
    </xf>
    <xf numFmtId="0" fontId="6" fillId="0" borderId="9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4" fillId="2" borderId="6" xfId="0" applyFont="1" applyFill="1" applyBorder="1" applyAlignment="1" applyProtection="1">
      <alignment horizontal="left" vertical="top"/>
      <protection locked="0"/>
    </xf>
    <xf numFmtId="0" fontId="6" fillId="0" borderId="2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23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23" xfId="0" applyFont="1" applyBorder="1" applyAlignment="1" applyProtection="1">
      <alignment horizontal="right" vertical="center" wrapText="1"/>
      <protection locked="0"/>
    </xf>
    <xf numFmtId="0" fontId="4" fillId="0" borderId="25" xfId="0" applyFont="1" applyBorder="1" applyAlignment="1" applyProtection="1">
      <alignment horizontal="right" vertical="center" wrapText="1"/>
      <protection locked="0"/>
    </xf>
    <xf numFmtId="0" fontId="4" fillId="0" borderId="26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 vertical="top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21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21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</cellXfs>
  <cellStyles count="188">
    <cellStyle name="Normal" xfId="7"/>
    <cellStyle name="S11" xfId="102"/>
    <cellStyle name="S12" xfId="103"/>
    <cellStyle name="S13" xfId="104"/>
    <cellStyle name="Гиперссылка 2" xfId="74"/>
    <cellStyle name="Гиперссылка 2 2" xfId="101"/>
    <cellStyle name="Гиперссылка 3" xfId="105"/>
    <cellStyle name="Гиперссылка 4" xfId="91"/>
    <cellStyle name="Гиперссылка 4 2" xfId="135"/>
    <cellStyle name="Гиперссылка 4 3" xfId="106"/>
    <cellStyle name="Денежный 2" xfId="107"/>
    <cellStyle name="Обычный" xfId="0" builtinId="0"/>
    <cellStyle name="Обычный 10" xfId="12"/>
    <cellStyle name="Обычный 11" xfId="3"/>
    <cellStyle name="Обычный 11 2" xfId="54"/>
    <cellStyle name="Обычный 11 2 2" xfId="133"/>
    <cellStyle name="Обычный 11 3" xfId="184"/>
    <cellStyle name="Обычный 11 4" xfId="128"/>
    <cellStyle name="Обычный 11 5" xfId="68"/>
    <cellStyle name="Обычный 12" xfId="34"/>
    <cellStyle name="Обычный 12 2" xfId="56"/>
    <cellStyle name="Обычный 12 2 2" xfId="131"/>
    <cellStyle name="Обычный 12 3" xfId="70"/>
    <cellStyle name="Обычный 13" xfId="1"/>
    <cellStyle name="Обычный 13 2" xfId="58"/>
    <cellStyle name="Обычный 13 2 2" xfId="132"/>
    <cellStyle name="Обычный 13 3" xfId="72"/>
    <cellStyle name="Обычный 14" xfId="36"/>
    <cellStyle name="Обычный 14 2" xfId="92"/>
    <cellStyle name="Обычный 15" xfId="137"/>
    <cellStyle name="Обычный 15 10" xfId="171"/>
    <cellStyle name="Обычный 15 11" xfId="174"/>
    <cellStyle name="Обычный 15 12" xfId="177"/>
    <cellStyle name="Обычный 15 13" xfId="180"/>
    <cellStyle name="Обычный 15 14" xfId="183"/>
    <cellStyle name="Обычный 15 2" xfId="141"/>
    <cellStyle name="Обычный 15 3" xfId="144"/>
    <cellStyle name="Обычный 15 4" xfId="147"/>
    <cellStyle name="Обычный 15 5" xfId="150"/>
    <cellStyle name="Обычный 15 6" xfId="153"/>
    <cellStyle name="Обычный 15 7" xfId="156"/>
    <cellStyle name="Обычный 15 8" xfId="165"/>
    <cellStyle name="Обычный 15 9" xfId="168"/>
    <cellStyle name="Обычный 16" xfId="73"/>
    <cellStyle name="Обычный 17" xfId="75"/>
    <cellStyle name="Обычный 2" xfId="4"/>
    <cellStyle name="Обычный 2 10" xfId="8"/>
    <cellStyle name="Обычный 2 10 2" xfId="35"/>
    <cellStyle name="Обычный 2 10 2 2" xfId="57"/>
    <cellStyle name="Обычный 2 10 2 2 2" xfId="185"/>
    <cellStyle name="Обычный 2 10 2 3" xfId="77"/>
    <cellStyle name="Обычный 2 10 2 4" xfId="71"/>
    <cellStyle name="Обычный 2 10 3" xfId="42"/>
    <cellStyle name="Обычный 2 10 3 2" xfId="76"/>
    <cellStyle name="Обычный 2 10 4" xfId="60"/>
    <cellStyle name="Обычный 2 2" xfId="9"/>
    <cellStyle name="Обычный 2 2 2" xfId="18"/>
    <cellStyle name="Обычный 2 2 2 2" xfId="47"/>
    <cellStyle name="Обычный 2 2 2 2 2" xfId="129"/>
    <cellStyle name="Обычный 2 2 2 3" xfId="79"/>
    <cellStyle name="Обычный 2 2 2 4" xfId="61"/>
    <cellStyle name="Обычный 2 2 3" xfId="13"/>
    <cellStyle name="Обычный 2 2 3 2" xfId="30"/>
    <cellStyle name="Обычный 2 2 4" xfId="22"/>
    <cellStyle name="Обычный 2 2 4 2" xfId="78"/>
    <cellStyle name="Обычный 2 3" xfId="10"/>
    <cellStyle name="Обычный 2 3 2" xfId="19"/>
    <cellStyle name="Обычный 2 3 3" xfId="14"/>
    <cellStyle name="Обычный 2 3 4" xfId="23"/>
    <cellStyle name="Обычный 2 4" xfId="90"/>
    <cellStyle name="Обычный 2 5" xfId="93"/>
    <cellStyle name="Обычный 3" xfId="6"/>
    <cellStyle name="Обычный 3 2" xfId="44"/>
    <cellStyle name="Обычный 3 2 2" xfId="109"/>
    <cellStyle name="Обычный 3 2 2 2" xfId="130"/>
    <cellStyle name="Обычный 3 2 3" xfId="96"/>
    <cellStyle name="Обычный 3 3" xfId="40"/>
    <cellStyle name="Обычный 3 3 2" xfId="110"/>
    <cellStyle name="Обычный 3 3 3" xfId="98"/>
    <cellStyle name="Обычный 3 3 4" xfId="186"/>
    <cellStyle name="Обычный 3 4" xfId="39"/>
    <cellStyle name="Обычный 3 4 2" xfId="111"/>
    <cellStyle name="Обычный 3 4 3" xfId="99"/>
    <cellStyle name="Обычный 3 5" xfId="80"/>
    <cellStyle name="Обычный 3 5 2" xfId="112"/>
    <cellStyle name="Обычный 3 5 3" xfId="100"/>
    <cellStyle name="Обычный 3 6" xfId="108"/>
    <cellStyle name="Обычный 3 7" xfId="94"/>
    <cellStyle name="Обычный 37" xfId="81"/>
    <cellStyle name="Обычный 39" xfId="82"/>
    <cellStyle name="Обычный 4" xfId="15"/>
    <cellStyle name="Обычный 4 10" xfId="151"/>
    <cellStyle name="Обычный 4 11" xfId="154"/>
    <cellStyle name="Обычный 4 12" xfId="163"/>
    <cellStyle name="Обычный 4 13" xfId="166"/>
    <cellStyle name="Обычный 4 14" xfId="169"/>
    <cellStyle name="Обычный 4 15" xfId="172"/>
    <cellStyle name="Обычный 4 16" xfId="175"/>
    <cellStyle name="Обычный 4 17" xfId="178"/>
    <cellStyle name="Обычный 4 18" xfId="181"/>
    <cellStyle name="Обычный 4 19" xfId="95"/>
    <cellStyle name="Обычный 4 2" xfId="45"/>
    <cellStyle name="Обычный 4 2 2" xfId="114"/>
    <cellStyle name="Обычный 4 20" xfId="83"/>
    <cellStyle name="Обычный 4 3" xfId="31"/>
    <cellStyle name="Обычный 4 3 2" xfId="115"/>
    <cellStyle name="Обычный 4 3 3" xfId="84"/>
    <cellStyle name="Обычный 4 4" xfId="43"/>
    <cellStyle name="Обычный 4 4 2" xfId="113"/>
    <cellStyle name="Обычный 4 5" xfId="134"/>
    <cellStyle name="Обычный 4 6" xfId="139"/>
    <cellStyle name="Обычный 4 7" xfId="142"/>
    <cellStyle name="Обычный 4 8" xfId="145"/>
    <cellStyle name="Обычный 4 9" xfId="148"/>
    <cellStyle name="Обычный 42" xfId="85"/>
    <cellStyle name="Обычный 5" xfId="21"/>
    <cellStyle name="Обычный 5 2" xfId="29"/>
    <cellStyle name="Обычный 5 2 2" xfId="55"/>
    <cellStyle name="Обычный 5 2 2 2" xfId="116"/>
    <cellStyle name="Обычный 5 2 3" xfId="69"/>
    <cellStyle name="Обычный 5 3" xfId="41"/>
    <cellStyle name="Обычный 5 3 2" xfId="187"/>
    <cellStyle name="Обычный 5 4" xfId="38"/>
    <cellStyle name="Обычный 5 4 2" xfId="86"/>
    <cellStyle name="Обычный 5 5" xfId="59"/>
    <cellStyle name="Обычный 50" xfId="32"/>
    <cellStyle name="Обычный 51" xfId="33"/>
    <cellStyle name="Обычный 6" xfId="20"/>
    <cellStyle name="Обычный 6 2" xfId="49"/>
    <cellStyle name="Обычный 6 2 2" xfId="138"/>
    <cellStyle name="Обычный 6 3" xfId="117"/>
    <cellStyle name="Обычный 6 4" xfId="87"/>
    <cellStyle name="Обычный 6 5" xfId="63"/>
    <cellStyle name="Обычный 7" xfId="25"/>
    <cellStyle name="Обычный 7 2" xfId="50"/>
    <cellStyle name="Обычный 7 2 2" xfId="118"/>
    <cellStyle name="Обычный 7 3" xfId="88"/>
    <cellStyle name="Обычный 7 4" xfId="64"/>
    <cellStyle name="Обычный 8" xfId="16"/>
    <cellStyle name="Обычный 8 10" xfId="167"/>
    <cellStyle name="Обычный 8 11" xfId="170"/>
    <cellStyle name="Обычный 8 12" xfId="173"/>
    <cellStyle name="Обычный 8 13" xfId="176"/>
    <cellStyle name="Обычный 8 14" xfId="179"/>
    <cellStyle name="Обычный 8 15" xfId="182"/>
    <cellStyle name="Обычный 8 2" xfId="46"/>
    <cellStyle name="Обычный 8 2 2" xfId="136"/>
    <cellStyle name="Обычный 8 3" xfId="37"/>
    <cellStyle name="Обычный 8 3 2" xfId="140"/>
    <cellStyle name="Обычный 8 4" xfId="143"/>
    <cellStyle name="Обычный 8 5" xfId="146"/>
    <cellStyle name="Обычный 8 6" xfId="149"/>
    <cellStyle name="Обычный 8 7" xfId="152"/>
    <cellStyle name="Обычный 8 8" xfId="155"/>
    <cellStyle name="Обычный 8 9" xfId="164"/>
    <cellStyle name="Обычный 9" xfId="27"/>
    <cellStyle name="Обычный 9 2" xfId="52"/>
    <cellStyle name="Обычный 9 2 2" xfId="119"/>
    <cellStyle name="Обычный 9 3" xfId="89"/>
    <cellStyle name="Обычный 9 4" xfId="66"/>
    <cellStyle name="Стиль 1" xfId="5"/>
    <cellStyle name="ТЕКСТ" xfId="120"/>
    <cellStyle name="Финансовый 2" xfId="17"/>
    <cellStyle name="Финансовый 2 2" xfId="122"/>
    <cellStyle name="Финансовый 2 3" xfId="123"/>
    <cellStyle name="Финансовый 2 4" xfId="124"/>
    <cellStyle name="Финансовый 2 5" xfId="121"/>
    <cellStyle name="Финансовый 2 6" xfId="97"/>
    <cellStyle name="Финансовый 3" xfId="11"/>
    <cellStyle name="Финансовый 3 2" xfId="48"/>
    <cellStyle name="Финансовый 3 2 2" xfId="127"/>
    <cellStyle name="Финансовый 3 2 2 2" xfId="159"/>
    <cellStyle name="Финансовый 3 2 2 3" xfId="162"/>
    <cellStyle name="Финансовый 3 2 3" xfId="158"/>
    <cellStyle name="Финансовый 3 2 4" xfId="161"/>
    <cellStyle name="Финансовый 3 2 5" xfId="126"/>
    <cellStyle name="Финансовый 3 3" xfId="157"/>
    <cellStyle name="Финансовый 3 4" xfId="160"/>
    <cellStyle name="Финансовый 3 5" xfId="125"/>
    <cellStyle name="Финансовый 3 6" xfId="62"/>
    <cellStyle name="Финансовый 4" xfId="26"/>
    <cellStyle name="Финансовый 4 2" xfId="51"/>
    <cellStyle name="Финансовый 4 3" xfId="65"/>
    <cellStyle name="Финансовый 5" xfId="28"/>
    <cellStyle name="Финансовый 5 2" xfId="53"/>
    <cellStyle name="Финансовый 5 3" xfId="67"/>
    <cellStyle name="Финансовый 6" xfId="24"/>
    <cellStyle name="Финансовый 7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7"/>
  <sheetViews>
    <sheetView showGridLines="0" tabSelected="1" topLeftCell="A34" zoomScale="55" zoomScaleNormal="55" workbookViewId="0">
      <selection activeCell="S65" sqref="S65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1" customWidth="1"/>
    <col min="5" max="7" width="18.5703125" style="1"/>
    <col min="8" max="8" width="8.5703125" style="1" customWidth="1"/>
    <col min="9" max="10" width="18.5703125" style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26.42578125" style="1" customWidth="1"/>
    <col min="19" max="19" width="63" style="1" customWidth="1"/>
    <col min="20" max="20" width="12.42578125" style="1" customWidth="1"/>
    <col min="21" max="21" width="20.85546875" style="1" customWidth="1"/>
    <col min="22" max="22" width="14.5703125" style="1" customWidth="1"/>
    <col min="23" max="23" width="18.5703125" style="1"/>
    <col min="24" max="24" width="14.28515625" style="1" customWidth="1"/>
    <col min="25" max="25" width="4.5703125" style="1" customWidth="1"/>
    <col min="26" max="16384" width="18.5703125" style="1"/>
  </cols>
  <sheetData>
    <row r="1" spans="2:23" ht="35.1" customHeight="1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2:23" ht="16.5" thickBot="1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23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Q3" s="17"/>
      <c r="R3" s="17"/>
      <c r="S3" s="17"/>
      <c r="T3" s="17"/>
      <c r="U3" s="17"/>
      <c r="V3" s="17"/>
      <c r="W3" s="17"/>
    </row>
    <row r="4" spans="2:23" ht="15.75" customHeight="1">
      <c r="B4" s="9"/>
      <c r="C4" s="21" t="s">
        <v>0</v>
      </c>
      <c r="D4" s="21"/>
      <c r="E4" s="21"/>
      <c r="F4" s="21"/>
      <c r="M4" s="10"/>
      <c r="Q4" s="17"/>
      <c r="R4" s="17"/>
      <c r="S4" s="17"/>
      <c r="T4" s="17"/>
      <c r="U4" s="17"/>
      <c r="V4" s="17"/>
      <c r="W4" s="17"/>
    </row>
    <row r="5" spans="2:23" ht="15.75" customHeight="1">
      <c r="B5" s="9"/>
      <c r="C5" s="22" t="s">
        <v>28</v>
      </c>
      <c r="D5" s="22"/>
      <c r="E5" s="21"/>
      <c r="F5" s="21"/>
      <c r="M5" s="10"/>
      <c r="Q5" s="17"/>
      <c r="R5" s="17"/>
      <c r="S5" s="17"/>
      <c r="T5" s="17"/>
      <c r="U5" s="17"/>
      <c r="V5" s="17"/>
      <c r="W5" s="17"/>
    </row>
    <row r="6" spans="2:23" ht="24" customHeight="1">
      <c r="B6" s="9"/>
      <c r="M6" s="10"/>
      <c r="Q6" s="17"/>
      <c r="R6" s="17"/>
      <c r="S6" s="17"/>
      <c r="T6" s="17"/>
      <c r="U6" s="17"/>
      <c r="V6" s="17"/>
      <c r="W6" s="17"/>
    </row>
    <row r="7" spans="2:23">
      <c r="B7" s="9"/>
      <c r="C7" s="89" t="s">
        <v>13</v>
      </c>
      <c r="D7" s="89"/>
      <c r="E7" s="89"/>
      <c r="F7" s="89"/>
      <c r="G7" s="89"/>
      <c r="H7" s="89"/>
      <c r="I7" s="89"/>
      <c r="J7" s="89"/>
      <c r="K7" s="89"/>
      <c r="L7" s="89"/>
      <c r="M7" s="10"/>
      <c r="Q7" s="90" t="s">
        <v>19</v>
      </c>
      <c r="R7" s="90"/>
      <c r="S7" s="90"/>
      <c r="T7" s="90"/>
      <c r="U7" s="90"/>
      <c r="V7" s="90"/>
      <c r="W7" s="90"/>
    </row>
    <row r="8" spans="2:23" ht="24" customHeight="1">
      <c r="B8" s="9"/>
      <c r="M8" s="10"/>
      <c r="Q8" s="17"/>
      <c r="R8" s="17"/>
      <c r="S8" s="17"/>
      <c r="T8" s="17"/>
      <c r="U8" s="17"/>
      <c r="V8" s="17"/>
      <c r="W8" s="17"/>
    </row>
    <row r="9" spans="2:23" ht="24" customHeight="1">
      <c r="B9" s="9"/>
      <c r="C9" s="59" t="s">
        <v>1</v>
      </c>
      <c r="D9" s="59"/>
      <c r="E9" s="80"/>
      <c r="F9" s="80"/>
      <c r="G9" s="80"/>
      <c r="H9" s="80"/>
      <c r="I9" s="80"/>
      <c r="M9" s="10"/>
      <c r="Q9" s="17"/>
      <c r="R9" s="17"/>
      <c r="S9" s="17"/>
      <c r="T9" s="17"/>
      <c r="U9" s="17"/>
      <c r="V9" s="17"/>
      <c r="W9" s="17"/>
    </row>
    <row r="10" spans="2:23" ht="24" customHeight="1">
      <c r="B10" s="9"/>
      <c r="C10" s="59" t="s">
        <v>2</v>
      </c>
      <c r="D10" s="59"/>
      <c r="E10" s="60"/>
      <c r="F10" s="60"/>
      <c r="G10" s="60"/>
      <c r="H10" s="60"/>
      <c r="I10" s="60"/>
      <c r="M10" s="10"/>
      <c r="Q10" s="17"/>
      <c r="R10" s="17"/>
      <c r="S10" s="17"/>
      <c r="T10" s="17"/>
      <c r="U10" s="17"/>
      <c r="V10" s="17"/>
      <c r="W10" s="17"/>
    </row>
    <row r="11" spans="2:23" ht="24" customHeight="1">
      <c r="B11" s="9"/>
      <c r="C11" s="59" t="s">
        <v>3</v>
      </c>
      <c r="D11" s="59"/>
      <c r="E11" s="60"/>
      <c r="F11" s="60"/>
      <c r="G11" s="60"/>
      <c r="H11" s="60"/>
      <c r="I11" s="60"/>
      <c r="M11" s="10"/>
      <c r="Q11" s="17"/>
      <c r="R11" s="17"/>
      <c r="S11" s="17"/>
      <c r="T11" s="17"/>
      <c r="U11" s="17"/>
      <c r="V11" s="17"/>
      <c r="W11" s="17"/>
    </row>
    <row r="12" spans="2:23">
      <c r="B12" s="9"/>
      <c r="M12" s="10"/>
      <c r="Q12" s="17"/>
      <c r="R12" s="17"/>
      <c r="S12" s="17"/>
      <c r="T12" s="17"/>
      <c r="U12" s="17"/>
      <c r="V12" s="17"/>
      <c r="W12" s="17"/>
    </row>
    <row r="13" spans="2:23" ht="84" customHeight="1">
      <c r="B13" s="9"/>
      <c r="C13" s="2" t="s">
        <v>11</v>
      </c>
      <c r="D13" s="2" t="s">
        <v>4</v>
      </c>
      <c r="E13" s="2" t="s">
        <v>5</v>
      </c>
      <c r="F13" s="2" t="s">
        <v>6</v>
      </c>
      <c r="G13" s="2" t="s">
        <v>22</v>
      </c>
      <c r="H13" s="2" t="s">
        <v>7</v>
      </c>
      <c r="I13" s="2" t="s">
        <v>12</v>
      </c>
      <c r="J13" s="2" t="s">
        <v>8</v>
      </c>
      <c r="K13" s="2" t="s">
        <v>9</v>
      </c>
      <c r="L13" s="2" t="s">
        <v>10</v>
      </c>
      <c r="M13" s="10"/>
      <c r="Q13" s="39" t="s">
        <v>11</v>
      </c>
      <c r="R13" s="39" t="s">
        <v>16</v>
      </c>
      <c r="S13" s="39" t="s">
        <v>30</v>
      </c>
      <c r="T13" s="39" t="s">
        <v>7</v>
      </c>
      <c r="U13" s="39" t="s">
        <v>12</v>
      </c>
      <c r="V13" s="39" t="s">
        <v>9</v>
      </c>
      <c r="W13" s="39" t="s">
        <v>17</v>
      </c>
    </row>
    <row r="14" spans="2:23" ht="24.75" customHeight="1">
      <c r="B14" s="9"/>
      <c r="C14" s="92" t="str">
        <f>Q14</f>
        <v>Чаунская ТЭЦ</v>
      </c>
      <c r="D14" s="93"/>
      <c r="E14" s="93"/>
      <c r="F14" s="93"/>
      <c r="G14" s="93"/>
      <c r="H14" s="93"/>
      <c r="I14" s="93"/>
      <c r="J14" s="93"/>
      <c r="K14" s="93"/>
      <c r="L14" s="94"/>
      <c r="M14" s="10"/>
      <c r="Q14" s="91" t="s">
        <v>31</v>
      </c>
      <c r="R14" s="91"/>
      <c r="S14" s="91"/>
      <c r="T14" s="91"/>
      <c r="U14" s="91"/>
      <c r="V14" s="91"/>
      <c r="W14" s="91"/>
    </row>
    <row r="15" spans="2:23" ht="50.25" customHeight="1">
      <c r="B15" s="9"/>
      <c r="C15" s="37">
        <v>1</v>
      </c>
      <c r="D15" s="25" t="str">
        <f t="shared" ref="D15:D23" si="0">R15</f>
        <v>Набивка сальниковая безасбестовая</v>
      </c>
      <c r="E15" s="26" t="s">
        <v>26</v>
      </c>
      <c r="F15" s="26" t="s">
        <v>26</v>
      </c>
      <c r="G15" s="26" t="s">
        <v>26</v>
      </c>
      <c r="H15" s="24" t="str">
        <f t="shared" ref="H15:H23" si="1">T15</f>
        <v>кг</v>
      </c>
      <c r="I15" s="27">
        <f t="shared" ref="I15:I23" si="2">U15</f>
        <v>890</v>
      </c>
      <c r="J15" s="28">
        <v>0</v>
      </c>
      <c r="K15" s="29">
        <f t="shared" ref="K15:K23" si="3">V15</f>
        <v>20</v>
      </c>
      <c r="L15" s="27">
        <f t="shared" ref="L15:L23" si="4">J15*K15</f>
        <v>0</v>
      </c>
      <c r="M15" s="10"/>
      <c r="Q15" s="31">
        <v>1</v>
      </c>
      <c r="R15" s="41" t="s">
        <v>34</v>
      </c>
      <c r="S15" s="96" t="s">
        <v>53</v>
      </c>
      <c r="T15" s="43" t="s">
        <v>38</v>
      </c>
      <c r="U15" s="33">
        <v>890</v>
      </c>
      <c r="V15" s="45">
        <v>20</v>
      </c>
      <c r="W15" s="30">
        <f>V15*U15</f>
        <v>17800</v>
      </c>
    </row>
    <row r="16" spans="2:23" ht="50.25" customHeight="1">
      <c r="B16" s="9"/>
      <c r="C16" s="37">
        <v>2</v>
      </c>
      <c r="D16" s="25" t="str">
        <f t="shared" si="0"/>
        <v>Набивка сальниковая безасбестовая</v>
      </c>
      <c r="E16" s="26" t="s">
        <v>26</v>
      </c>
      <c r="F16" s="26" t="s">
        <v>26</v>
      </c>
      <c r="G16" s="26" t="s">
        <v>26</v>
      </c>
      <c r="H16" s="24" t="str">
        <f t="shared" si="1"/>
        <v>кг</v>
      </c>
      <c r="I16" s="27">
        <f t="shared" si="2"/>
        <v>890</v>
      </c>
      <c r="J16" s="28">
        <v>0</v>
      </c>
      <c r="K16" s="29">
        <f t="shared" si="3"/>
        <v>20</v>
      </c>
      <c r="L16" s="27">
        <f t="shared" si="4"/>
        <v>0</v>
      </c>
      <c r="M16" s="10"/>
      <c r="Q16" s="31">
        <v>2</v>
      </c>
      <c r="R16" s="41" t="s">
        <v>34</v>
      </c>
      <c r="S16" s="96"/>
      <c r="T16" s="43" t="s">
        <v>38</v>
      </c>
      <c r="U16" s="33">
        <v>890</v>
      </c>
      <c r="V16" s="45">
        <v>20</v>
      </c>
      <c r="W16" s="30">
        <f t="shared" ref="W16:W23" si="5">V16*U16</f>
        <v>17800</v>
      </c>
    </row>
    <row r="17" spans="2:23" ht="50.25" customHeight="1">
      <c r="B17" s="9"/>
      <c r="C17" s="37">
        <v>3</v>
      </c>
      <c r="D17" s="25" t="str">
        <f t="shared" si="0"/>
        <v>Набивка сальниковая безасбестовая</v>
      </c>
      <c r="E17" s="26" t="s">
        <v>26</v>
      </c>
      <c r="F17" s="26" t="s">
        <v>26</v>
      </c>
      <c r="G17" s="26" t="s">
        <v>26</v>
      </c>
      <c r="H17" s="24" t="str">
        <f t="shared" si="1"/>
        <v>кг</v>
      </c>
      <c r="I17" s="27">
        <f t="shared" si="2"/>
        <v>2400</v>
      </c>
      <c r="J17" s="28">
        <v>0</v>
      </c>
      <c r="K17" s="29">
        <f t="shared" si="3"/>
        <v>20</v>
      </c>
      <c r="L17" s="27">
        <f t="shared" si="4"/>
        <v>0</v>
      </c>
      <c r="M17" s="10"/>
      <c r="Q17" s="31">
        <v>3</v>
      </c>
      <c r="R17" s="41" t="s">
        <v>34</v>
      </c>
      <c r="S17" s="96"/>
      <c r="T17" s="43" t="s">
        <v>38</v>
      </c>
      <c r="U17" s="33">
        <v>2400</v>
      </c>
      <c r="V17" s="45">
        <v>20</v>
      </c>
      <c r="W17" s="30">
        <f t="shared" si="5"/>
        <v>48000</v>
      </c>
    </row>
    <row r="18" spans="2:23" ht="50.25" customHeight="1">
      <c r="B18" s="9"/>
      <c r="C18" s="37">
        <v>4</v>
      </c>
      <c r="D18" s="25" t="str">
        <f t="shared" si="0"/>
        <v>Набивка сальниковая безасбестовая</v>
      </c>
      <c r="E18" s="26" t="s">
        <v>26</v>
      </c>
      <c r="F18" s="26" t="s">
        <v>26</v>
      </c>
      <c r="G18" s="26" t="s">
        <v>26</v>
      </c>
      <c r="H18" s="24" t="str">
        <f t="shared" si="1"/>
        <v>кг</v>
      </c>
      <c r="I18" s="27">
        <f t="shared" si="2"/>
        <v>2400</v>
      </c>
      <c r="J18" s="28">
        <v>0</v>
      </c>
      <c r="K18" s="29">
        <f t="shared" si="3"/>
        <v>20</v>
      </c>
      <c r="L18" s="27">
        <f t="shared" si="4"/>
        <v>0</v>
      </c>
      <c r="M18" s="10"/>
      <c r="Q18" s="31">
        <v>4</v>
      </c>
      <c r="R18" s="41" t="s">
        <v>34</v>
      </c>
      <c r="S18" s="96"/>
      <c r="T18" s="43" t="s">
        <v>38</v>
      </c>
      <c r="U18" s="33">
        <v>2400</v>
      </c>
      <c r="V18" s="45">
        <v>20</v>
      </c>
      <c r="W18" s="30">
        <f t="shared" si="5"/>
        <v>48000</v>
      </c>
    </row>
    <row r="19" spans="2:23" ht="50.25" customHeight="1">
      <c r="B19" s="9"/>
      <c r="C19" s="37">
        <v>5</v>
      </c>
      <c r="D19" s="25" t="str">
        <f t="shared" si="0"/>
        <v>Набивка сальниковая безасбестовая</v>
      </c>
      <c r="E19" s="26" t="s">
        <v>26</v>
      </c>
      <c r="F19" s="26" t="s">
        <v>26</v>
      </c>
      <c r="G19" s="26" t="s">
        <v>26</v>
      </c>
      <c r="H19" s="24" t="str">
        <f t="shared" si="1"/>
        <v>кг</v>
      </c>
      <c r="I19" s="27">
        <f t="shared" si="2"/>
        <v>2400</v>
      </c>
      <c r="J19" s="28">
        <v>0</v>
      </c>
      <c r="K19" s="29">
        <f t="shared" si="3"/>
        <v>30</v>
      </c>
      <c r="L19" s="27">
        <f t="shared" si="4"/>
        <v>0</v>
      </c>
      <c r="M19" s="10"/>
      <c r="Q19" s="31">
        <v>5</v>
      </c>
      <c r="R19" s="41" t="s">
        <v>34</v>
      </c>
      <c r="S19" s="96"/>
      <c r="T19" s="43" t="s">
        <v>38</v>
      </c>
      <c r="U19" s="33">
        <v>2400</v>
      </c>
      <c r="V19" s="45">
        <v>30</v>
      </c>
      <c r="W19" s="30">
        <f t="shared" si="5"/>
        <v>72000</v>
      </c>
    </row>
    <row r="20" spans="2:23" ht="50.25" customHeight="1">
      <c r="B20" s="9"/>
      <c r="C20" s="37">
        <v>6</v>
      </c>
      <c r="D20" s="25" t="str">
        <f t="shared" si="0"/>
        <v>Паронит маслобензостойкий.</v>
      </c>
      <c r="E20" s="26" t="s">
        <v>26</v>
      </c>
      <c r="F20" s="26" t="s">
        <v>26</v>
      </c>
      <c r="G20" s="26" t="s">
        <v>26</v>
      </c>
      <c r="H20" s="24" t="str">
        <f t="shared" si="1"/>
        <v>кг</v>
      </c>
      <c r="I20" s="27">
        <f t="shared" si="2"/>
        <v>135</v>
      </c>
      <c r="J20" s="28">
        <v>0</v>
      </c>
      <c r="K20" s="29">
        <f t="shared" si="3"/>
        <v>18</v>
      </c>
      <c r="L20" s="27">
        <f t="shared" si="4"/>
        <v>0</v>
      </c>
      <c r="M20" s="10"/>
      <c r="Q20" s="31">
        <v>6</v>
      </c>
      <c r="R20" s="41" t="s">
        <v>35</v>
      </c>
      <c r="S20" s="96"/>
      <c r="T20" s="43" t="s">
        <v>38</v>
      </c>
      <c r="U20" s="33">
        <v>135</v>
      </c>
      <c r="V20" s="45">
        <v>18</v>
      </c>
      <c r="W20" s="30">
        <f t="shared" si="5"/>
        <v>2430</v>
      </c>
    </row>
    <row r="21" spans="2:23" ht="50.25" customHeight="1">
      <c r="B21" s="9"/>
      <c r="C21" s="37">
        <v>7</v>
      </c>
      <c r="D21" s="25" t="str">
        <f t="shared" si="0"/>
        <v>Паронит маслобензостойкий.</v>
      </c>
      <c r="E21" s="26" t="s">
        <v>26</v>
      </c>
      <c r="F21" s="26" t="s">
        <v>26</v>
      </c>
      <c r="G21" s="26" t="s">
        <v>26</v>
      </c>
      <c r="H21" s="24" t="str">
        <f t="shared" si="1"/>
        <v>кг</v>
      </c>
      <c r="I21" s="27">
        <f t="shared" si="2"/>
        <v>135</v>
      </c>
      <c r="J21" s="28">
        <v>0</v>
      </c>
      <c r="K21" s="29">
        <f t="shared" si="3"/>
        <v>18</v>
      </c>
      <c r="L21" s="27">
        <f t="shared" si="4"/>
        <v>0</v>
      </c>
      <c r="M21" s="10"/>
      <c r="Q21" s="31">
        <v>7</v>
      </c>
      <c r="R21" s="42" t="s">
        <v>35</v>
      </c>
      <c r="S21" s="96"/>
      <c r="T21" s="43" t="s">
        <v>38</v>
      </c>
      <c r="U21" s="33">
        <v>135</v>
      </c>
      <c r="V21" s="45">
        <v>18</v>
      </c>
      <c r="W21" s="30">
        <f t="shared" si="5"/>
        <v>2430</v>
      </c>
    </row>
    <row r="22" spans="2:23" ht="50.25" customHeight="1">
      <c r="B22" s="9"/>
      <c r="C22" s="37">
        <v>8</v>
      </c>
      <c r="D22" s="25" t="str">
        <f t="shared" si="0"/>
        <v>Набор колец резиновых уплотнительных</v>
      </c>
      <c r="E22" s="26" t="s">
        <v>26</v>
      </c>
      <c r="F22" s="26" t="s">
        <v>26</v>
      </c>
      <c r="G22" s="26" t="s">
        <v>26</v>
      </c>
      <c r="H22" s="24" t="str">
        <f t="shared" si="1"/>
        <v>шт.</v>
      </c>
      <c r="I22" s="27">
        <f t="shared" si="2"/>
        <v>725</v>
      </c>
      <c r="J22" s="28">
        <v>0</v>
      </c>
      <c r="K22" s="29">
        <f t="shared" si="3"/>
        <v>2</v>
      </c>
      <c r="L22" s="27">
        <f t="shared" si="4"/>
        <v>0</v>
      </c>
      <c r="M22" s="10"/>
      <c r="Q22" s="31">
        <v>8</v>
      </c>
      <c r="R22" s="42" t="s">
        <v>36</v>
      </c>
      <c r="S22" s="96"/>
      <c r="T22" s="44" t="s">
        <v>33</v>
      </c>
      <c r="U22" s="33">
        <v>725</v>
      </c>
      <c r="V22" s="45">
        <v>2</v>
      </c>
      <c r="W22" s="30">
        <f t="shared" si="5"/>
        <v>1450</v>
      </c>
    </row>
    <row r="23" spans="2:23" ht="50.25" customHeight="1">
      <c r="B23" s="9"/>
      <c r="C23" s="46">
        <v>9</v>
      </c>
      <c r="D23" s="47" t="str">
        <f t="shared" si="0"/>
        <v>Прокладка фторопластовая</v>
      </c>
      <c r="E23" s="48" t="s">
        <v>26</v>
      </c>
      <c r="F23" s="48" t="s">
        <v>26</v>
      </c>
      <c r="G23" s="48" t="s">
        <v>26</v>
      </c>
      <c r="H23" s="49" t="str">
        <f t="shared" si="1"/>
        <v>шт.</v>
      </c>
      <c r="I23" s="50">
        <f t="shared" si="2"/>
        <v>30</v>
      </c>
      <c r="J23" s="51">
        <v>0</v>
      </c>
      <c r="K23" s="52">
        <f t="shared" si="3"/>
        <v>50</v>
      </c>
      <c r="L23" s="50">
        <f t="shared" si="4"/>
        <v>0</v>
      </c>
      <c r="M23" s="10"/>
      <c r="Q23" s="31">
        <v>9</v>
      </c>
      <c r="R23" s="42" t="s">
        <v>37</v>
      </c>
      <c r="S23" s="96"/>
      <c r="T23" s="44" t="s">
        <v>33</v>
      </c>
      <c r="U23" s="33">
        <v>30</v>
      </c>
      <c r="V23" s="45">
        <v>50</v>
      </c>
      <c r="W23" s="30">
        <f t="shared" si="5"/>
        <v>1500</v>
      </c>
    </row>
    <row r="24" spans="2:23" ht="50.25" customHeight="1">
      <c r="B24" s="9"/>
      <c r="C24" s="83" t="str">
        <f>Q24</f>
        <v>Итого по ЧТЭЦ без НДС</v>
      </c>
      <c r="D24" s="84"/>
      <c r="E24" s="84"/>
      <c r="F24" s="84"/>
      <c r="G24" s="84"/>
      <c r="H24" s="84"/>
      <c r="I24" s="84"/>
      <c r="J24" s="84"/>
      <c r="K24" s="85"/>
      <c r="L24" s="27"/>
      <c r="M24" s="10"/>
      <c r="Q24" s="86" t="s">
        <v>39</v>
      </c>
      <c r="R24" s="87"/>
      <c r="S24" s="87"/>
      <c r="T24" s="87"/>
      <c r="U24" s="87"/>
      <c r="V24" s="88"/>
      <c r="W24" s="30">
        <f>SUM(W15:W23)</f>
        <v>211410</v>
      </c>
    </row>
    <row r="25" spans="2:23" ht="34.5" customHeight="1">
      <c r="B25" s="9"/>
      <c r="C25" s="97" t="str">
        <f t="shared" ref="C25" si="6">Q25</f>
        <v>Эгвекинотская ГРЭС</v>
      </c>
      <c r="D25" s="98"/>
      <c r="E25" s="98"/>
      <c r="F25" s="98"/>
      <c r="G25" s="98"/>
      <c r="H25" s="98"/>
      <c r="I25" s="98"/>
      <c r="J25" s="98"/>
      <c r="K25" s="98"/>
      <c r="L25" s="99"/>
      <c r="M25" s="10"/>
      <c r="Q25" s="95" t="s">
        <v>52</v>
      </c>
      <c r="R25" s="95"/>
      <c r="S25" s="95"/>
      <c r="T25" s="95"/>
      <c r="U25" s="95"/>
      <c r="V25" s="95"/>
      <c r="W25" s="36"/>
    </row>
    <row r="26" spans="2:23" ht="50.25" customHeight="1">
      <c r="B26" s="9"/>
      <c r="C26" s="24">
        <f>Q26</f>
        <v>1</v>
      </c>
      <c r="D26" s="25" t="str">
        <f t="shared" ref="D26:D27" si="7">R26</f>
        <v>Войлок технический</v>
      </c>
      <c r="E26" s="26" t="s">
        <v>26</v>
      </c>
      <c r="F26" s="26" t="s">
        <v>26</v>
      </c>
      <c r="G26" s="26" t="s">
        <v>26</v>
      </c>
      <c r="H26" s="24" t="str">
        <f t="shared" ref="H26:H27" si="8">T26</f>
        <v>кг</v>
      </c>
      <c r="I26" s="27">
        <f t="shared" ref="I26:I27" si="9">U26</f>
        <v>613</v>
      </c>
      <c r="J26" s="28">
        <v>0</v>
      </c>
      <c r="K26" s="29">
        <f t="shared" ref="K26:K27" si="10">V26</f>
        <v>60</v>
      </c>
      <c r="L26" s="27">
        <f t="shared" ref="L26:L27" si="11">J26*K26</f>
        <v>0</v>
      </c>
      <c r="M26" s="10"/>
      <c r="Q26" s="31">
        <v>1</v>
      </c>
      <c r="R26" s="34" t="s">
        <v>41</v>
      </c>
      <c r="S26" s="96" t="s">
        <v>53</v>
      </c>
      <c r="T26" s="35" t="s">
        <v>38</v>
      </c>
      <c r="U26" s="33">
        <v>613</v>
      </c>
      <c r="V26" s="57">
        <v>60</v>
      </c>
      <c r="W26" s="40">
        <f>V26*U26</f>
        <v>36780</v>
      </c>
    </row>
    <row r="27" spans="2:23" ht="50.25" customHeight="1">
      <c r="B27" s="9"/>
      <c r="C27" s="24">
        <f t="shared" ref="C27:C44" si="12">Q27</f>
        <v>2</v>
      </c>
      <c r="D27" s="25" t="str">
        <f t="shared" si="7"/>
        <v>Войлок технический</v>
      </c>
      <c r="E27" s="26" t="s">
        <v>26</v>
      </c>
      <c r="F27" s="26" t="s">
        <v>26</v>
      </c>
      <c r="G27" s="26" t="s">
        <v>26</v>
      </c>
      <c r="H27" s="24" t="str">
        <f t="shared" si="8"/>
        <v>кг</v>
      </c>
      <c r="I27" s="27">
        <f t="shared" si="9"/>
        <v>613</v>
      </c>
      <c r="J27" s="28">
        <v>0</v>
      </c>
      <c r="K27" s="29">
        <f t="shared" si="10"/>
        <v>85</v>
      </c>
      <c r="L27" s="27">
        <f t="shared" si="11"/>
        <v>0</v>
      </c>
      <c r="M27" s="10"/>
      <c r="Q27" s="31">
        <v>2</v>
      </c>
      <c r="R27" s="34" t="s">
        <v>41</v>
      </c>
      <c r="S27" s="96"/>
      <c r="T27" s="35" t="s">
        <v>38</v>
      </c>
      <c r="U27" s="33">
        <v>613</v>
      </c>
      <c r="V27" s="58">
        <v>85</v>
      </c>
      <c r="W27" s="40">
        <f t="shared" ref="W27:W41" si="13">V27*U27</f>
        <v>52105</v>
      </c>
    </row>
    <row r="28" spans="2:23" ht="50.25" customHeight="1">
      <c r="B28" s="9"/>
      <c r="C28" s="24">
        <f t="shared" si="12"/>
        <v>3</v>
      </c>
      <c r="D28" s="25" t="str">
        <f t="shared" ref="D28:D43" si="14">R28</f>
        <v>Комплекты сальниковых колец</v>
      </c>
      <c r="E28" s="26" t="s">
        <v>26</v>
      </c>
      <c r="F28" s="26" t="s">
        <v>26</v>
      </c>
      <c r="G28" s="26" t="s">
        <v>26</v>
      </c>
      <c r="H28" s="24" t="str">
        <f t="shared" ref="H28:H43" si="15">T28</f>
        <v>шт</v>
      </c>
      <c r="I28" s="27">
        <f t="shared" ref="I28:I43" si="16">U28</f>
        <v>930</v>
      </c>
      <c r="J28" s="28">
        <v>0</v>
      </c>
      <c r="K28" s="29">
        <f t="shared" ref="K28:K43" si="17">V28</f>
        <v>4</v>
      </c>
      <c r="L28" s="27">
        <f t="shared" ref="L28:L43" si="18">J28*K28</f>
        <v>0</v>
      </c>
      <c r="M28" s="10"/>
      <c r="Q28" s="31">
        <v>3</v>
      </c>
      <c r="R28" s="34" t="s">
        <v>42</v>
      </c>
      <c r="S28" s="96"/>
      <c r="T28" s="35" t="s">
        <v>32</v>
      </c>
      <c r="U28" s="33">
        <v>930</v>
      </c>
      <c r="V28" s="58">
        <v>4</v>
      </c>
      <c r="W28" s="40">
        <f t="shared" si="13"/>
        <v>3720</v>
      </c>
    </row>
    <row r="29" spans="2:23" ht="50.25" customHeight="1">
      <c r="B29" s="9"/>
      <c r="C29" s="24">
        <f t="shared" ref="C29:C36" si="19">Q29</f>
        <v>4</v>
      </c>
      <c r="D29" s="25" t="str">
        <f t="shared" ref="D29:D36" si="20">R29</f>
        <v>Лен сантехнический</v>
      </c>
      <c r="E29" s="26" t="s">
        <v>26</v>
      </c>
      <c r="F29" s="26" t="s">
        <v>26</v>
      </c>
      <c r="G29" s="26" t="s">
        <v>26</v>
      </c>
      <c r="H29" s="24" t="str">
        <f t="shared" ref="H29:H36" si="21">T29</f>
        <v>шт</v>
      </c>
      <c r="I29" s="27">
        <f t="shared" ref="I29:I36" si="22">U29</f>
        <v>218</v>
      </c>
      <c r="J29" s="28">
        <v>0</v>
      </c>
      <c r="K29" s="29">
        <f t="shared" ref="K29:K36" si="23">V29</f>
        <v>10</v>
      </c>
      <c r="L29" s="27">
        <f t="shared" ref="L29:L36" si="24">J29*K29</f>
        <v>0</v>
      </c>
      <c r="M29" s="10"/>
      <c r="Q29" s="31">
        <v>4</v>
      </c>
      <c r="R29" s="34" t="s">
        <v>43</v>
      </c>
      <c r="S29" s="96"/>
      <c r="T29" s="35" t="s">
        <v>32</v>
      </c>
      <c r="U29" s="33">
        <v>218</v>
      </c>
      <c r="V29" s="58">
        <v>10</v>
      </c>
      <c r="W29" s="40">
        <f t="shared" ref="W29:W32" si="25">V29*U29</f>
        <v>2180</v>
      </c>
    </row>
    <row r="30" spans="2:23" ht="50.25" customHeight="1">
      <c r="B30" s="9"/>
      <c r="C30" s="24">
        <f t="shared" si="19"/>
        <v>5</v>
      </c>
      <c r="D30" s="25" t="str">
        <f t="shared" si="20"/>
        <v xml:space="preserve">Набивка сальниковая </v>
      </c>
      <c r="E30" s="26" t="s">
        <v>26</v>
      </c>
      <c r="F30" s="26" t="s">
        <v>26</v>
      </c>
      <c r="G30" s="26" t="s">
        <v>26</v>
      </c>
      <c r="H30" s="24" t="str">
        <f t="shared" si="21"/>
        <v xml:space="preserve">кг </v>
      </c>
      <c r="I30" s="27">
        <f t="shared" si="22"/>
        <v>890</v>
      </c>
      <c r="J30" s="28">
        <v>0</v>
      </c>
      <c r="K30" s="29">
        <f t="shared" si="23"/>
        <v>24</v>
      </c>
      <c r="L30" s="27">
        <f t="shared" si="24"/>
        <v>0</v>
      </c>
      <c r="M30" s="10"/>
      <c r="Q30" s="31">
        <v>5</v>
      </c>
      <c r="R30" s="34" t="s">
        <v>44</v>
      </c>
      <c r="S30" s="96"/>
      <c r="T30" s="35" t="s">
        <v>51</v>
      </c>
      <c r="U30" s="33">
        <v>890</v>
      </c>
      <c r="V30" s="58">
        <v>24</v>
      </c>
      <c r="W30" s="40">
        <f t="shared" si="25"/>
        <v>21360</v>
      </c>
    </row>
    <row r="31" spans="2:23" ht="50.25" customHeight="1">
      <c r="B31" s="9"/>
      <c r="C31" s="24">
        <f t="shared" si="19"/>
        <v>6</v>
      </c>
      <c r="D31" s="25" t="str">
        <f t="shared" si="20"/>
        <v xml:space="preserve">Набивка сальниковая </v>
      </c>
      <c r="E31" s="26" t="s">
        <v>26</v>
      </c>
      <c r="F31" s="26" t="s">
        <v>26</v>
      </c>
      <c r="G31" s="26" t="s">
        <v>26</v>
      </c>
      <c r="H31" s="24" t="str">
        <f t="shared" si="21"/>
        <v xml:space="preserve">кг </v>
      </c>
      <c r="I31" s="27">
        <f t="shared" si="22"/>
        <v>890</v>
      </c>
      <c r="J31" s="28">
        <v>0</v>
      </c>
      <c r="K31" s="29">
        <f t="shared" si="23"/>
        <v>26</v>
      </c>
      <c r="L31" s="27">
        <f t="shared" si="24"/>
        <v>0</v>
      </c>
      <c r="M31" s="10"/>
      <c r="Q31" s="31">
        <v>6</v>
      </c>
      <c r="R31" s="34" t="s">
        <v>44</v>
      </c>
      <c r="S31" s="96"/>
      <c r="T31" s="35" t="s">
        <v>51</v>
      </c>
      <c r="U31" s="33">
        <v>890</v>
      </c>
      <c r="V31" s="58">
        <v>26</v>
      </c>
      <c r="W31" s="40">
        <f t="shared" si="25"/>
        <v>23140</v>
      </c>
    </row>
    <row r="32" spans="2:23" ht="50.25" customHeight="1">
      <c r="B32" s="9"/>
      <c r="C32" s="24">
        <f t="shared" si="19"/>
        <v>7</v>
      </c>
      <c r="D32" s="25" t="str">
        <f t="shared" si="20"/>
        <v xml:space="preserve">Набивка сальниковая </v>
      </c>
      <c r="E32" s="26" t="s">
        <v>26</v>
      </c>
      <c r="F32" s="26" t="s">
        <v>26</v>
      </c>
      <c r="G32" s="26" t="s">
        <v>26</v>
      </c>
      <c r="H32" s="24" t="str">
        <f t="shared" si="21"/>
        <v xml:space="preserve">кг </v>
      </c>
      <c r="I32" s="27">
        <f t="shared" si="22"/>
        <v>890</v>
      </c>
      <c r="J32" s="28">
        <v>0</v>
      </c>
      <c r="K32" s="29">
        <f t="shared" si="23"/>
        <v>15</v>
      </c>
      <c r="L32" s="27">
        <f t="shared" si="24"/>
        <v>0</v>
      </c>
      <c r="M32" s="10"/>
      <c r="Q32" s="31">
        <v>7</v>
      </c>
      <c r="R32" s="34" t="s">
        <v>44</v>
      </c>
      <c r="S32" s="96"/>
      <c r="T32" s="35" t="s">
        <v>51</v>
      </c>
      <c r="U32" s="33">
        <v>890</v>
      </c>
      <c r="V32" s="58">
        <v>15</v>
      </c>
      <c r="W32" s="40">
        <f t="shared" si="25"/>
        <v>13350</v>
      </c>
    </row>
    <row r="33" spans="2:23" ht="50.25" customHeight="1">
      <c r="B33" s="9"/>
      <c r="C33" s="24">
        <f t="shared" si="19"/>
        <v>8</v>
      </c>
      <c r="D33" s="25" t="str">
        <f t="shared" si="20"/>
        <v xml:space="preserve">Набивка сальниковая </v>
      </c>
      <c r="E33" s="26" t="s">
        <v>26</v>
      </c>
      <c r="F33" s="26" t="s">
        <v>26</v>
      </c>
      <c r="G33" s="26" t="s">
        <v>26</v>
      </c>
      <c r="H33" s="24" t="str">
        <f t="shared" si="21"/>
        <v xml:space="preserve">кг </v>
      </c>
      <c r="I33" s="27">
        <f t="shared" si="22"/>
        <v>890</v>
      </c>
      <c r="J33" s="28">
        <v>0</v>
      </c>
      <c r="K33" s="29">
        <f t="shared" si="23"/>
        <v>25</v>
      </c>
      <c r="L33" s="27">
        <f t="shared" si="24"/>
        <v>0</v>
      </c>
      <c r="M33" s="10"/>
      <c r="Q33" s="31">
        <v>8</v>
      </c>
      <c r="R33" s="34" t="s">
        <v>44</v>
      </c>
      <c r="S33" s="96"/>
      <c r="T33" s="35" t="s">
        <v>51</v>
      </c>
      <c r="U33" s="33">
        <v>890</v>
      </c>
      <c r="V33" s="58">
        <v>25</v>
      </c>
      <c r="W33" s="40">
        <f>V33*U33</f>
        <v>22250</v>
      </c>
    </row>
    <row r="34" spans="2:23" ht="50.25" customHeight="1">
      <c r="B34" s="9"/>
      <c r="C34" s="24">
        <f t="shared" si="19"/>
        <v>9</v>
      </c>
      <c r="D34" s="25" t="str">
        <f t="shared" si="20"/>
        <v xml:space="preserve">Набивка сальниковая </v>
      </c>
      <c r="E34" s="26" t="s">
        <v>26</v>
      </c>
      <c r="F34" s="26" t="s">
        <v>26</v>
      </c>
      <c r="G34" s="26" t="s">
        <v>26</v>
      </c>
      <c r="H34" s="24" t="str">
        <f t="shared" si="21"/>
        <v xml:space="preserve">кг </v>
      </c>
      <c r="I34" s="27">
        <f t="shared" si="22"/>
        <v>890</v>
      </c>
      <c r="J34" s="28">
        <v>0</v>
      </c>
      <c r="K34" s="29">
        <f t="shared" si="23"/>
        <v>20</v>
      </c>
      <c r="L34" s="27">
        <f t="shared" si="24"/>
        <v>0</v>
      </c>
      <c r="M34" s="10"/>
      <c r="Q34" s="31">
        <v>9</v>
      </c>
      <c r="R34" s="34" t="s">
        <v>44</v>
      </c>
      <c r="S34" s="96"/>
      <c r="T34" s="35" t="s">
        <v>51</v>
      </c>
      <c r="U34" s="33">
        <v>890</v>
      </c>
      <c r="V34" s="57">
        <v>20</v>
      </c>
      <c r="W34" s="40">
        <f t="shared" ref="W34:W36" si="26">V34*U34</f>
        <v>17800</v>
      </c>
    </row>
    <row r="35" spans="2:23" ht="50.25" customHeight="1">
      <c r="B35" s="9"/>
      <c r="C35" s="24">
        <f t="shared" si="19"/>
        <v>10</v>
      </c>
      <c r="D35" s="25" t="str">
        <f t="shared" si="20"/>
        <v>Набивка сальниковая безасбестовая</v>
      </c>
      <c r="E35" s="26" t="s">
        <v>26</v>
      </c>
      <c r="F35" s="26" t="s">
        <v>26</v>
      </c>
      <c r="G35" s="26" t="s">
        <v>26</v>
      </c>
      <c r="H35" s="24" t="str">
        <f t="shared" si="21"/>
        <v xml:space="preserve">кг </v>
      </c>
      <c r="I35" s="27">
        <f t="shared" si="22"/>
        <v>890</v>
      </c>
      <c r="J35" s="28">
        <v>0</v>
      </c>
      <c r="K35" s="29">
        <f t="shared" si="23"/>
        <v>15</v>
      </c>
      <c r="L35" s="27">
        <f t="shared" si="24"/>
        <v>0</v>
      </c>
      <c r="M35" s="10"/>
      <c r="Q35" s="31">
        <v>10</v>
      </c>
      <c r="R35" s="34" t="s">
        <v>34</v>
      </c>
      <c r="S35" s="96"/>
      <c r="T35" s="35" t="s">
        <v>51</v>
      </c>
      <c r="U35" s="33">
        <v>890</v>
      </c>
      <c r="V35" s="57">
        <v>15</v>
      </c>
      <c r="W35" s="40">
        <f t="shared" si="26"/>
        <v>13350</v>
      </c>
    </row>
    <row r="36" spans="2:23" ht="50.25" customHeight="1">
      <c r="B36" s="9"/>
      <c r="C36" s="24">
        <f t="shared" si="19"/>
        <v>11</v>
      </c>
      <c r="D36" s="25" t="str">
        <f t="shared" si="20"/>
        <v>Паронит общего назначения.</v>
      </c>
      <c r="E36" s="26" t="s">
        <v>26</v>
      </c>
      <c r="F36" s="26" t="s">
        <v>26</v>
      </c>
      <c r="G36" s="26" t="s">
        <v>26</v>
      </c>
      <c r="H36" s="24" t="str">
        <f t="shared" si="21"/>
        <v xml:space="preserve">кг </v>
      </c>
      <c r="I36" s="27">
        <f t="shared" si="22"/>
        <v>128</v>
      </c>
      <c r="J36" s="28">
        <v>0</v>
      </c>
      <c r="K36" s="29">
        <f t="shared" si="23"/>
        <v>76</v>
      </c>
      <c r="L36" s="27">
        <f t="shared" si="24"/>
        <v>0</v>
      </c>
      <c r="M36" s="10"/>
      <c r="Q36" s="31">
        <v>11</v>
      </c>
      <c r="R36" s="34" t="s">
        <v>45</v>
      </c>
      <c r="S36" s="96"/>
      <c r="T36" s="35" t="s">
        <v>51</v>
      </c>
      <c r="U36" s="53">
        <v>128</v>
      </c>
      <c r="V36" s="58">
        <v>76</v>
      </c>
      <c r="W36" s="54">
        <f t="shared" si="26"/>
        <v>9728</v>
      </c>
    </row>
    <row r="37" spans="2:23" ht="50.25" customHeight="1">
      <c r="B37" s="9"/>
      <c r="C37" s="24">
        <f t="shared" si="12"/>
        <v>12</v>
      </c>
      <c r="D37" s="25" t="str">
        <f t="shared" si="14"/>
        <v>Паронит маслобензостойкий</v>
      </c>
      <c r="E37" s="26" t="s">
        <v>26</v>
      </c>
      <c r="F37" s="26" t="s">
        <v>26</v>
      </c>
      <c r="G37" s="26" t="s">
        <v>26</v>
      </c>
      <c r="H37" s="24" t="str">
        <f t="shared" si="15"/>
        <v xml:space="preserve">кг </v>
      </c>
      <c r="I37" s="27">
        <f t="shared" si="16"/>
        <v>135</v>
      </c>
      <c r="J37" s="28">
        <v>0</v>
      </c>
      <c r="K37" s="29">
        <f t="shared" si="17"/>
        <v>42</v>
      </c>
      <c r="L37" s="27">
        <f t="shared" si="18"/>
        <v>0</v>
      </c>
      <c r="M37" s="10"/>
      <c r="Q37" s="31">
        <v>12</v>
      </c>
      <c r="R37" s="34" t="s">
        <v>46</v>
      </c>
      <c r="S37" s="96"/>
      <c r="T37" s="35" t="s">
        <v>51</v>
      </c>
      <c r="U37" s="33">
        <v>135</v>
      </c>
      <c r="V37" s="58">
        <v>42</v>
      </c>
      <c r="W37" s="40">
        <f t="shared" si="13"/>
        <v>5670</v>
      </c>
    </row>
    <row r="38" spans="2:23" ht="50.25" customHeight="1">
      <c r="B38" s="9"/>
      <c r="C38" s="24">
        <f t="shared" si="12"/>
        <v>13</v>
      </c>
      <c r="D38" s="25" t="str">
        <f t="shared" si="14"/>
        <v>Паронит ПА</v>
      </c>
      <c r="E38" s="26" t="s">
        <v>26</v>
      </c>
      <c r="F38" s="26" t="s">
        <v>26</v>
      </c>
      <c r="G38" s="26" t="s">
        <v>26</v>
      </c>
      <c r="H38" s="24" t="str">
        <f t="shared" si="15"/>
        <v>шт</v>
      </c>
      <c r="I38" s="27">
        <f t="shared" si="16"/>
        <v>4300</v>
      </c>
      <c r="J38" s="28">
        <v>0</v>
      </c>
      <c r="K38" s="29">
        <f t="shared" si="17"/>
        <v>6</v>
      </c>
      <c r="L38" s="27">
        <f t="shared" si="18"/>
        <v>0</v>
      </c>
      <c r="M38" s="10"/>
      <c r="Q38" s="31">
        <v>13</v>
      </c>
      <c r="R38" s="34" t="s">
        <v>47</v>
      </c>
      <c r="S38" s="96"/>
      <c r="T38" s="35" t="s">
        <v>32</v>
      </c>
      <c r="U38" s="33">
        <v>4300</v>
      </c>
      <c r="V38" s="58">
        <v>6</v>
      </c>
      <c r="W38" s="40">
        <f t="shared" si="13"/>
        <v>25800</v>
      </c>
    </row>
    <row r="39" spans="2:23" ht="50.25" customHeight="1">
      <c r="B39" s="9"/>
      <c r="C39" s="24">
        <f t="shared" si="12"/>
        <v>14</v>
      </c>
      <c r="D39" s="25" t="str">
        <f t="shared" si="14"/>
        <v>Паронит ПА</v>
      </c>
      <c r="E39" s="26" t="s">
        <v>26</v>
      </c>
      <c r="F39" s="26" t="s">
        <v>26</v>
      </c>
      <c r="G39" s="26" t="s">
        <v>26</v>
      </c>
      <c r="H39" s="24" t="str">
        <f t="shared" si="15"/>
        <v>шт</v>
      </c>
      <c r="I39" s="27">
        <f t="shared" si="16"/>
        <v>6500</v>
      </c>
      <c r="J39" s="28">
        <v>0</v>
      </c>
      <c r="K39" s="29">
        <f t="shared" si="17"/>
        <v>6</v>
      </c>
      <c r="L39" s="27">
        <f t="shared" si="18"/>
        <v>0</v>
      </c>
      <c r="M39" s="10"/>
      <c r="Q39" s="31">
        <v>14</v>
      </c>
      <c r="R39" s="34" t="s">
        <v>47</v>
      </c>
      <c r="S39" s="96"/>
      <c r="T39" s="35" t="s">
        <v>32</v>
      </c>
      <c r="U39" s="33">
        <v>6500</v>
      </c>
      <c r="V39" s="58">
        <v>6</v>
      </c>
      <c r="W39" s="40">
        <f t="shared" si="13"/>
        <v>39000</v>
      </c>
    </row>
    <row r="40" spans="2:23" ht="50.25" customHeight="1">
      <c r="B40" s="9"/>
      <c r="C40" s="24">
        <f t="shared" si="12"/>
        <v>15</v>
      </c>
      <c r="D40" s="25" t="str">
        <f t="shared" si="14"/>
        <v>Сальниковая набивка</v>
      </c>
      <c r="E40" s="26" t="s">
        <v>26</v>
      </c>
      <c r="F40" s="26" t="s">
        <v>26</v>
      </c>
      <c r="G40" s="26" t="s">
        <v>26</v>
      </c>
      <c r="H40" s="24" t="str">
        <f t="shared" si="15"/>
        <v>кг</v>
      </c>
      <c r="I40" s="27">
        <f t="shared" si="16"/>
        <v>1100</v>
      </c>
      <c r="J40" s="28">
        <v>0</v>
      </c>
      <c r="K40" s="29">
        <f t="shared" si="17"/>
        <v>10</v>
      </c>
      <c r="L40" s="27">
        <f t="shared" si="18"/>
        <v>0</v>
      </c>
      <c r="M40" s="10"/>
      <c r="Q40" s="31">
        <v>15</v>
      </c>
      <c r="R40" s="34" t="s">
        <v>48</v>
      </c>
      <c r="S40" s="96"/>
      <c r="T40" s="35" t="s">
        <v>38</v>
      </c>
      <c r="U40" s="33">
        <v>1100</v>
      </c>
      <c r="V40" s="58">
        <v>10</v>
      </c>
      <c r="W40" s="40">
        <f t="shared" si="13"/>
        <v>11000</v>
      </c>
    </row>
    <row r="41" spans="2:23" ht="50.25" customHeight="1">
      <c r="B41" s="9"/>
      <c r="C41" s="24">
        <f t="shared" si="12"/>
        <v>16</v>
      </c>
      <c r="D41" s="25" t="str">
        <f t="shared" si="14"/>
        <v>Сальниковая набивка</v>
      </c>
      <c r="E41" s="26" t="s">
        <v>26</v>
      </c>
      <c r="F41" s="26" t="s">
        <v>26</v>
      </c>
      <c r="G41" s="26" t="s">
        <v>26</v>
      </c>
      <c r="H41" s="24" t="str">
        <f t="shared" si="15"/>
        <v>кг</v>
      </c>
      <c r="I41" s="27">
        <f t="shared" si="16"/>
        <v>1100</v>
      </c>
      <c r="J41" s="28">
        <v>0</v>
      </c>
      <c r="K41" s="29">
        <f t="shared" si="17"/>
        <v>12</v>
      </c>
      <c r="L41" s="27">
        <f t="shared" si="18"/>
        <v>0</v>
      </c>
      <c r="M41" s="10"/>
      <c r="Q41" s="31">
        <v>16</v>
      </c>
      <c r="R41" s="34" t="s">
        <v>48</v>
      </c>
      <c r="S41" s="96"/>
      <c r="T41" s="35" t="s">
        <v>38</v>
      </c>
      <c r="U41" s="33">
        <v>1100</v>
      </c>
      <c r="V41" s="58">
        <v>12</v>
      </c>
      <c r="W41" s="40">
        <f t="shared" si="13"/>
        <v>13200</v>
      </c>
    </row>
    <row r="42" spans="2:23" ht="50.25" customHeight="1">
      <c r="B42" s="9"/>
      <c r="C42" s="24">
        <f t="shared" si="12"/>
        <v>17</v>
      </c>
      <c r="D42" s="25" t="str">
        <f t="shared" si="14"/>
        <v>Силиконовый нейтральный герметик</v>
      </c>
      <c r="E42" s="26" t="s">
        <v>26</v>
      </c>
      <c r="F42" s="26" t="s">
        <v>26</v>
      </c>
      <c r="G42" s="26" t="s">
        <v>26</v>
      </c>
      <c r="H42" s="24" t="str">
        <f t="shared" si="15"/>
        <v>шт</v>
      </c>
      <c r="I42" s="27">
        <f t="shared" si="16"/>
        <v>674</v>
      </c>
      <c r="J42" s="28">
        <v>0</v>
      </c>
      <c r="K42" s="29">
        <f t="shared" si="17"/>
        <v>6</v>
      </c>
      <c r="L42" s="27">
        <f t="shared" si="18"/>
        <v>0</v>
      </c>
      <c r="M42" s="10"/>
      <c r="Q42" s="31">
        <v>17</v>
      </c>
      <c r="R42" s="34" t="s">
        <v>49</v>
      </c>
      <c r="S42" s="96"/>
      <c r="T42" s="35" t="s">
        <v>32</v>
      </c>
      <c r="U42" s="33">
        <v>674</v>
      </c>
      <c r="V42" s="58">
        <v>6</v>
      </c>
      <c r="W42" s="40">
        <f>V42*U42</f>
        <v>4044</v>
      </c>
    </row>
    <row r="43" spans="2:23" ht="50.25" customHeight="1">
      <c r="B43" s="9"/>
      <c r="C43" s="24">
        <f t="shared" si="12"/>
        <v>18</v>
      </c>
      <c r="D43" s="25" t="str">
        <f t="shared" si="14"/>
        <v>Фторопласт листовой</v>
      </c>
      <c r="E43" s="26" t="s">
        <v>26</v>
      </c>
      <c r="F43" s="26" t="s">
        <v>26</v>
      </c>
      <c r="G43" s="26" t="s">
        <v>26</v>
      </c>
      <c r="H43" s="24" t="str">
        <f t="shared" si="15"/>
        <v>шт</v>
      </c>
      <c r="I43" s="27">
        <f t="shared" si="16"/>
        <v>1269</v>
      </c>
      <c r="J43" s="28">
        <v>0</v>
      </c>
      <c r="K43" s="29">
        <f t="shared" si="17"/>
        <v>2</v>
      </c>
      <c r="L43" s="27">
        <f t="shared" si="18"/>
        <v>0</v>
      </c>
      <c r="M43" s="10"/>
      <c r="Q43" s="31">
        <v>18</v>
      </c>
      <c r="R43" s="34" t="s">
        <v>50</v>
      </c>
      <c r="S43" s="96"/>
      <c r="T43" s="35" t="s">
        <v>32</v>
      </c>
      <c r="U43" s="33">
        <v>1269</v>
      </c>
      <c r="V43" s="57">
        <v>2</v>
      </c>
      <c r="W43" s="40">
        <f t="shared" ref="W43:W44" si="27">V43*U43</f>
        <v>2538</v>
      </c>
    </row>
    <row r="44" spans="2:23" ht="50.25" customHeight="1">
      <c r="B44" s="9"/>
      <c r="C44" s="24">
        <f t="shared" si="12"/>
        <v>19</v>
      </c>
      <c r="D44" s="25" t="str">
        <f t="shared" ref="D44" si="28">R44</f>
        <v>Фторопласт листовой</v>
      </c>
      <c r="E44" s="26" t="s">
        <v>26</v>
      </c>
      <c r="F44" s="26" t="s">
        <v>26</v>
      </c>
      <c r="G44" s="26" t="s">
        <v>26</v>
      </c>
      <c r="H44" s="24" t="str">
        <f t="shared" ref="H44" si="29">T44</f>
        <v>шт</v>
      </c>
      <c r="I44" s="27">
        <f t="shared" ref="I44" si="30">U44</f>
        <v>1897</v>
      </c>
      <c r="J44" s="28">
        <v>0</v>
      </c>
      <c r="K44" s="29">
        <f t="shared" ref="K44" si="31">V44</f>
        <v>4</v>
      </c>
      <c r="L44" s="27">
        <f t="shared" ref="L44" si="32">J44*K44</f>
        <v>0</v>
      </c>
      <c r="M44" s="10"/>
      <c r="Q44" s="31">
        <v>19</v>
      </c>
      <c r="R44" s="34" t="s">
        <v>50</v>
      </c>
      <c r="S44" s="96"/>
      <c r="T44" s="35" t="s">
        <v>32</v>
      </c>
      <c r="U44" s="33">
        <v>1897</v>
      </c>
      <c r="V44" s="57">
        <v>4</v>
      </c>
      <c r="W44" s="40">
        <f t="shared" si="27"/>
        <v>7588</v>
      </c>
    </row>
    <row r="45" spans="2:23" ht="36.75" customHeight="1">
      <c r="B45" s="9"/>
      <c r="C45" s="83" t="str">
        <f>Q45</f>
        <v>Итого по ЭГРЭС без НДС</v>
      </c>
      <c r="D45" s="84"/>
      <c r="E45" s="84"/>
      <c r="F45" s="84"/>
      <c r="G45" s="84"/>
      <c r="H45" s="84"/>
      <c r="I45" s="84"/>
      <c r="J45" s="84"/>
      <c r="K45" s="85"/>
      <c r="L45" s="27"/>
      <c r="M45" s="10"/>
      <c r="Q45" s="86" t="s">
        <v>40</v>
      </c>
      <c r="R45" s="87"/>
      <c r="S45" s="87"/>
      <c r="T45" s="87"/>
      <c r="U45" s="87"/>
      <c r="V45" s="88"/>
      <c r="W45" s="56">
        <f>SUM(W26:W44)</f>
        <v>324603</v>
      </c>
    </row>
    <row r="46" spans="2:23" ht="24" customHeight="1">
      <c r="B46" s="9"/>
      <c r="C46" s="74" t="s">
        <v>21</v>
      </c>
      <c r="D46" s="75"/>
      <c r="E46" s="75"/>
      <c r="F46" s="75"/>
      <c r="G46" s="75"/>
      <c r="H46" s="75"/>
      <c r="I46" s="76"/>
      <c r="J46" s="81" t="s">
        <v>14</v>
      </c>
      <c r="K46" s="81"/>
      <c r="L46" s="38">
        <f>SUM(L25:L27)</f>
        <v>0</v>
      </c>
      <c r="M46" s="10"/>
      <c r="Q46" s="68" t="s">
        <v>20</v>
      </c>
      <c r="R46" s="69"/>
      <c r="S46" s="69"/>
      <c r="T46" s="70"/>
      <c r="U46" s="61" t="s">
        <v>14</v>
      </c>
      <c r="V46" s="62"/>
      <c r="W46" s="55">
        <f>W45+W24</f>
        <v>536013</v>
      </c>
    </row>
    <row r="47" spans="2:23" ht="24" customHeight="1">
      <c r="B47" s="9"/>
      <c r="C47" s="74"/>
      <c r="D47" s="75"/>
      <c r="E47" s="75"/>
      <c r="F47" s="75"/>
      <c r="G47" s="75"/>
      <c r="H47" s="75"/>
      <c r="I47" s="76"/>
      <c r="J47" s="5" t="s">
        <v>18</v>
      </c>
      <c r="K47" s="4">
        <f>V47</f>
        <v>0.22</v>
      </c>
      <c r="L47" s="3">
        <f>K47*L46</f>
        <v>0</v>
      </c>
      <c r="M47" s="10"/>
      <c r="Q47" s="68"/>
      <c r="R47" s="69"/>
      <c r="S47" s="69"/>
      <c r="T47" s="70"/>
      <c r="U47" s="19" t="s">
        <v>18</v>
      </c>
      <c r="V47" s="20">
        <v>0.22</v>
      </c>
      <c r="W47" s="32">
        <f>W48-W46</f>
        <v>117922.85999999999</v>
      </c>
    </row>
    <row r="48" spans="2:23" ht="24" customHeight="1">
      <c r="B48" s="9"/>
      <c r="C48" s="77"/>
      <c r="D48" s="78"/>
      <c r="E48" s="78"/>
      <c r="F48" s="78"/>
      <c r="G48" s="78"/>
      <c r="H48" s="78"/>
      <c r="I48" s="79"/>
      <c r="J48" s="82" t="s">
        <v>15</v>
      </c>
      <c r="K48" s="82"/>
      <c r="L48" s="3">
        <f>SUM(L46:L47)</f>
        <v>0</v>
      </c>
      <c r="M48" s="10"/>
      <c r="Q48" s="71"/>
      <c r="R48" s="72"/>
      <c r="S48" s="72"/>
      <c r="T48" s="73"/>
      <c r="U48" s="63" t="s">
        <v>15</v>
      </c>
      <c r="V48" s="64"/>
      <c r="W48" s="18">
        <f>W46*1.22</f>
        <v>653935.86</v>
      </c>
    </row>
    <row r="49" spans="2:23" ht="24" customHeight="1">
      <c r="B49" s="9"/>
      <c r="M49" s="10"/>
      <c r="Q49" s="17"/>
      <c r="R49" s="17"/>
      <c r="S49" s="17"/>
      <c r="T49" s="17"/>
      <c r="U49" s="17"/>
      <c r="V49" s="17"/>
      <c r="W49" s="17"/>
    </row>
    <row r="50" spans="2:23" ht="15.75" customHeight="1">
      <c r="B50" s="9"/>
      <c r="C50" s="80"/>
      <c r="D50" s="80"/>
      <c r="E50" s="80"/>
      <c r="F50" s="11"/>
      <c r="G50" s="23"/>
      <c r="H50" s="11"/>
      <c r="I50" s="66"/>
      <c r="J50" s="66"/>
      <c r="K50" s="66"/>
      <c r="L50" s="66"/>
      <c r="M50" s="10"/>
    </row>
    <row r="51" spans="2:23">
      <c r="B51" s="9"/>
      <c r="C51" s="67" t="s">
        <v>29</v>
      </c>
      <c r="D51" s="67"/>
      <c r="E51" s="67"/>
      <c r="F51" s="11"/>
      <c r="G51" s="16" t="s">
        <v>23</v>
      </c>
      <c r="H51" s="11" t="s">
        <v>24</v>
      </c>
      <c r="I51" s="67" t="s">
        <v>25</v>
      </c>
      <c r="J51" s="67"/>
      <c r="K51" s="67"/>
      <c r="L51" s="67"/>
      <c r="M51" s="10"/>
    </row>
    <row r="52" spans="2:23" ht="16.5" thickBot="1"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4"/>
    </row>
    <row r="53" spans="2:23" ht="15.75" customHeight="1"/>
    <row r="54" spans="2:23" ht="15.75" customHeight="1">
      <c r="B54" s="65" t="s">
        <v>27</v>
      </c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</row>
    <row r="55" spans="2:23"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</row>
    <row r="56" spans="2:23">
      <c r="B56"/>
      <c r="C56"/>
      <c r="D56"/>
      <c r="E56"/>
      <c r="F56"/>
      <c r="G56"/>
      <c r="H56"/>
      <c r="I56"/>
      <c r="J56"/>
      <c r="K56"/>
      <c r="L56"/>
      <c r="M56"/>
    </row>
    <row r="57" spans="2:23">
      <c r="B57"/>
      <c r="C57"/>
      <c r="D57"/>
      <c r="E57"/>
      <c r="F57"/>
      <c r="G57"/>
      <c r="H57"/>
      <c r="I57"/>
      <c r="J57"/>
      <c r="K57"/>
      <c r="L57"/>
      <c r="M57"/>
    </row>
  </sheetData>
  <sheetProtection formatCells="0" formatColumns="0" formatRows="0" insertRows="0" deleteRows="0"/>
  <mergeCells count="29">
    <mergeCell ref="S26:S44"/>
    <mergeCell ref="C25:L25"/>
    <mergeCell ref="C10:D10"/>
    <mergeCell ref="C11:D11"/>
    <mergeCell ref="E9:I9"/>
    <mergeCell ref="E10:I10"/>
    <mergeCell ref="C7:L7"/>
    <mergeCell ref="Q7:W7"/>
    <mergeCell ref="Q14:W14"/>
    <mergeCell ref="C24:K24"/>
    <mergeCell ref="Q24:V24"/>
    <mergeCell ref="C14:L14"/>
    <mergeCell ref="S15:S23"/>
    <mergeCell ref="C9:D9"/>
    <mergeCell ref="E11:I11"/>
    <mergeCell ref="U46:V46"/>
    <mergeCell ref="U48:V48"/>
    <mergeCell ref="B54:M55"/>
    <mergeCell ref="I50:L50"/>
    <mergeCell ref="C51:E51"/>
    <mergeCell ref="I51:L51"/>
    <mergeCell ref="Q46:T48"/>
    <mergeCell ref="C46:I48"/>
    <mergeCell ref="C50:E50"/>
    <mergeCell ref="J46:K46"/>
    <mergeCell ref="J48:K48"/>
    <mergeCell ref="C45:K45"/>
    <mergeCell ref="Q45:V45"/>
    <mergeCell ref="Q25:V25"/>
  </mergeCells>
  <pageMargins left="0.25" right="0.25" top="0.75" bottom="0.75" header="0.3" footer="0.3"/>
  <pageSetup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Рыбакова Екатерина Михайловна</cp:lastModifiedBy>
  <cp:lastPrinted>2023-05-26T09:59:13Z</cp:lastPrinted>
  <dcterms:created xsi:type="dcterms:W3CDTF">2023-05-26T08:17:29Z</dcterms:created>
  <dcterms:modified xsi:type="dcterms:W3CDTF">2026-06-09T00:43:40Z</dcterms:modified>
</cp:coreProperties>
</file>