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Старый ПК Пахомовой М\Рабочий стол_1\ТОРГОВЫЕ ОБЪЕКТЫ\Сметы-Торговые\СТУПИНСКИЙ РЭС-СМЕТЫ\Мещерино (Рябова)-СОГЛ\"/>
    </mc:Choice>
  </mc:AlternateContent>
  <bookViews>
    <workbookView xWindow="240" yWindow="15" windowWidth="16095" windowHeight="9660" activeTab="4"/>
  </bookViews>
  <sheets>
    <sheet name="ВЛ-0,4++" sheetId="4" r:id="rId1"/>
    <sheet name="ПНР  ВЛ-0,4++" sheetId="2" r:id="rId2"/>
    <sheet name="ССРТ-общий" sheetId="3" r:id="rId3"/>
    <sheet name="ССРТ-1 этап" sheetId="5" r:id="rId4"/>
    <sheet name="ССРТ-2 этап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UTOEXEC" localSheetId="3">#REF!</definedName>
    <definedName name="\AUTOEXEC" localSheetId="4">#REF!</definedName>
    <definedName name="\AUTOEXEC">#REF!</definedName>
    <definedName name="\k" localSheetId="3">#REF!</definedName>
    <definedName name="\k" localSheetId="4">#REF!</definedName>
    <definedName name="\k">#REF!</definedName>
    <definedName name="\m" localSheetId="3">#REF!</definedName>
    <definedName name="\m" localSheetId="4">#REF!</definedName>
    <definedName name="\m">#REF!</definedName>
    <definedName name="\s" localSheetId="3">#REF!</definedName>
    <definedName name="\s" localSheetId="4">#REF!</definedName>
    <definedName name="\s">#REF!</definedName>
    <definedName name="\z" localSheetId="3">#REF!</definedName>
    <definedName name="\z" localSheetId="4">#REF!</definedName>
    <definedName name="\z">#REF!</definedName>
    <definedName name="______a2" localSheetId="3">#REF!</definedName>
    <definedName name="______a2" localSheetId="4">#REF!</definedName>
    <definedName name="______a2">#REF!</definedName>
    <definedName name="_____a2" localSheetId="3">#REF!</definedName>
    <definedName name="_____a2" localSheetId="4">#REF!</definedName>
    <definedName name="_____a2">#REF!</definedName>
    <definedName name="____a2" localSheetId="3">#REF!</definedName>
    <definedName name="____a2" localSheetId="4">#REF!</definedName>
    <definedName name="____a2">#REF!</definedName>
    <definedName name="___a2" localSheetId="3">#REF!</definedName>
    <definedName name="___a2" localSheetId="4">#REF!</definedName>
    <definedName name="___a2">#REF!</definedName>
    <definedName name="__a2" localSheetId="3">#REF!</definedName>
    <definedName name="__a2" localSheetId="4">#REF!</definedName>
    <definedName name="__a2">#REF!</definedName>
    <definedName name="_a2" localSheetId="3">#REF!</definedName>
    <definedName name="_a2" localSheetId="4">#REF!</definedName>
    <definedName name="_a2">#REF!</definedName>
    <definedName name="a06_СС_Лимитированные_pre_rep" localSheetId="3">'[1]КС-2'!#REF!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3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3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3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3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3">'[1]КС-2'!#REF!</definedName>
    <definedName name="a51_Ст_Строка_pre_rep" localSheetId="4">'[1]КС-2'!#REF!</definedName>
    <definedName name="a51_Ст_Строка_pre_rep">'[1]КС-2'!#REF!</definedName>
    <definedName name="dck" localSheetId="3">[2]топография!#REF!</definedName>
    <definedName name="dck" localSheetId="4">[2]топография!#REF!</definedName>
    <definedName name="dck">[2]топография!#REF!</definedName>
    <definedName name="Itog" localSheetId="3">#REF!</definedName>
    <definedName name="Itog" localSheetId="4">#REF!</definedName>
    <definedName name="Itog">#REF!</definedName>
    <definedName name="SAM" localSheetId="3">#REF!</definedName>
    <definedName name="SAM" localSheetId="4">#REF!</definedName>
    <definedName name="SAM">#REF!</definedName>
    <definedName name="SM" localSheetId="3">#REF!</definedName>
    <definedName name="SM" localSheetId="4">#REF!</definedName>
    <definedName name="SM">#REF!</definedName>
    <definedName name="SM_SM" localSheetId="3">#REF!</definedName>
    <definedName name="SM_SM" localSheetId="4">#REF!</definedName>
    <definedName name="SM_SM">#REF!</definedName>
    <definedName name="SM_STO" localSheetId="3">#REF!</definedName>
    <definedName name="SM_STO" localSheetId="4">#REF!</definedName>
    <definedName name="SM_STO">#REF!</definedName>
    <definedName name="SM_STO_1" localSheetId="3">'[3]СМЕТА проект'!#REF!</definedName>
    <definedName name="SM_STO_1" localSheetId="4">'[3]СМЕТА проект'!#REF!</definedName>
    <definedName name="SM_STO_1">'[3]СМЕТА проект'!#REF!</definedName>
    <definedName name="SM_STO1" localSheetId="3">#REF!</definedName>
    <definedName name="SM_STO1" localSheetId="4">#REF!</definedName>
    <definedName name="SM_STO1">#REF!</definedName>
    <definedName name="SM_STO2" localSheetId="3">#REF!</definedName>
    <definedName name="SM_STO2" localSheetId="4">#REF!</definedName>
    <definedName name="SM_STO2">#REF!</definedName>
    <definedName name="SM_STO3" localSheetId="3">#REF!</definedName>
    <definedName name="SM_STO3" localSheetId="4">#REF!</definedName>
    <definedName name="SM_STO3">#REF!</definedName>
    <definedName name="Smmmmmmmmmmmmmmm" localSheetId="3">#REF!</definedName>
    <definedName name="Smmmmmmmmmmmmmmm" localSheetId="4">#REF!</definedName>
    <definedName name="Smmmmmmmmmmmmmmm">#REF!</definedName>
    <definedName name="SUM_" localSheetId="3">#REF!</definedName>
    <definedName name="SUM_" localSheetId="4">#REF!</definedName>
    <definedName name="SUM_">#REF!</definedName>
    <definedName name="SUM_1" localSheetId="3">#REF!</definedName>
    <definedName name="SUM_1" localSheetId="4">#REF!</definedName>
    <definedName name="SUM_1">#REF!</definedName>
    <definedName name="sum_2" localSheetId="3">#REF!</definedName>
    <definedName name="sum_2" localSheetId="4">#REF!</definedName>
    <definedName name="sum_2">#REF!</definedName>
    <definedName name="SUM_3" localSheetId="3">#REF!</definedName>
    <definedName name="SUM_3" localSheetId="4">#REF!</definedName>
    <definedName name="SUM_3">#REF!</definedName>
    <definedName name="ZAK1" localSheetId="3">#REF!</definedName>
    <definedName name="ZAK1" localSheetId="4">#REF!</definedName>
    <definedName name="ZAK1">#REF!</definedName>
    <definedName name="ZAK2" localSheetId="3">#REF!</definedName>
    <definedName name="ZAK2" localSheetId="4">#REF!</definedName>
    <definedName name="ZAK2">#REF!</definedName>
    <definedName name="А2" localSheetId="3">#REF!</definedName>
    <definedName name="А2" localSheetId="4">#REF!</definedName>
    <definedName name="А2">#REF!</definedName>
    <definedName name="а36" localSheetId="3">#REF!</definedName>
    <definedName name="а36" localSheetId="4">#REF!</definedName>
    <definedName name="а36">#REF!</definedName>
    <definedName name="ааа" localSheetId="3">#REF!</definedName>
    <definedName name="ааа" localSheetId="4">#REF!</definedName>
    <definedName name="ааа">#REF!</definedName>
    <definedName name="ав" localSheetId="3">#REF!</definedName>
    <definedName name="ав" localSheetId="4">#REF!</definedName>
    <definedName name="ав">#REF!</definedName>
    <definedName name="ава" localSheetId="3">#REF!</definedName>
    <definedName name="ава" localSheetId="4">#REF!</definedName>
    <definedName name="ава">#REF!</definedName>
    <definedName name="апр" localSheetId="3">[4]топография!#REF!</definedName>
    <definedName name="апр" localSheetId="4">[4]топография!#REF!</definedName>
    <definedName name="апр">[4]топография!#REF!</definedName>
    <definedName name="АФС" localSheetId="3">[5]топография!#REF!</definedName>
    <definedName name="АФС" localSheetId="4">[5]топография!#REF!</definedName>
    <definedName name="АФС">[5]топография!#REF!</definedName>
    <definedName name="вап" localSheetId="3">#REF!</definedName>
    <definedName name="вап" localSheetId="4">#REF!</definedName>
    <definedName name="вап">#REF!</definedName>
    <definedName name="ввв" localSheetId="3">#REF!</definedName>
    <definedName name="ввв" localSheetId="4">#REF!</definedName>
    <definedName name="ввв">#REF!</definedName>
    <definedName name="вика" localSheetId="3">#REF!</definedName>
    <definedName name="вика" localSheetId="4">#REF!</definedName>
    <definedName name="вика">#REF!</definedName>
    <definedName name="вравар" localSheetId="3">#REF!</definedName>
    <definedName name="вравар" localSheetId="4">#REF!</definedName>
    <definedName name="вравар">#REF!</definedName>
    <definedName name="гелог" localSheetId="3">#REF!</definedName>
    <definedName name="гелог" localSheetId="4">#REF!</definedName>
    <definedName name="гелог">#REF!</definedName>
    <definedName name="гео" localSheetId="3">#REF!</definedName>
    <definedName name="гео" localSheetId="4">#REF!</definedName>
    <definedName name="гео">#REF!</definedName>
    <definedName name="геол.1" localSheetId="3">#REF!</definedName>
    <definedName name="геол.1" localSheetId="4">#REF!</definedName>
    <definedName name="геол.1">#REF!</definedName>
    <definedName name="Геол_Лазаревск" localSheetId="3">[6]топография!#REF!</definedName>
    <definedName name="Геол_Лазаревск" localSheetId="4">[6]топография!#REF!</definedName>
    <definedName name="Геол_Лазаревск">[6]топография!#REF!</definedName>
    <definedName name="геол1" localSheetId="3">#REF!</definedName>
    <definedName name="геол1" localSheetId="4">#REF!</definedName>
    <definedName name="геол1">#REF!</definedName>
    <definedName name="геоф" localSheetId="3">#REF!</definedName>
    <definedName name="геоф" localSheetId="4">#REF!</definedName>
    <definedName name="геоф">#REF!</definedName>
    <definedName name="геофиз" localSheetId="3">#REF!</definedName>
    <definedName name="геофиз" localSheetId="4">#REF!</definedName>
    <definedName name="геофиз">#REF!</definedName>
    <definedName name="Гидро" localSheetId="3">[7]топография!#REF!</definedName>
    <definedName name="Гидро" localSheetId="4">[7]топография!#REF!</definedName>
    <definedName name="Гидро">[7]топография!#REF!</definedName>
    <definedName name="гидро1" localSheetId="3">#REF!</definedName>
    <definedName name="гидро1" localSheetId="4">#REF!</definedName>
    <definedName name="гидро1">#REF!</definedName>
    <definedName name="гидрол" localSheetId="3">#REF!</definedName>
    <definedName name="гидрол" localSheetId="4">#REF!</definedName>
    <definedName name="гидрол">#REF!</definedName>
    <definedName name="Гидролог" localSheetId="3">#REF!</definedName>
    <definedName name="Гидролог" localSheetId="4">#REF!</definedName>
    <definedName name="Гидролог">#REF!</definedName>
    <definedName name="ГИП" localSheetId="3">#REF!</definedName>
    <definedName name="ГИП" localSheetId="4">#REF!</definedName>
    <definedName name="ГИП">#REF!</definedName>
    <definedName name="гшшг">NA()</definedName>
    <definedName name="дд" localSheetId="3">[8]Смета!#REF!</definedName>
    <definedName name="дд" localSheetId="4">[8]Смета!#REF!</definedName>
    <definedName name="дд">[8]Смета!#REF!</definedName>
    <definedName name="Дефлятор" localSheetId="3">#REF!</definedName>
    <definedName name="Дефлятор" localSheetId="4">#REF!</definedName>
    <definedName name="Дефлятор">#REF!</definedName>
    <definedName name="Длинна_границы" localSheetId="3">#REF!</definedName>
    <definedName name="Длинна_границы" localSheetId="4">#REF!</definedName>
    <definedName name="Длинна_границы">#REF!</definedName>
    <definedName name="Длинна_трассы" localSheetId="3">#REF!</definedName>
    <definedName name="Длинна_трассы" localSheetId="4">#REF!</definedName>
    <definedName name="Длинна_трассы">#REF!</definedName>
    <definedName name="ДСК" localSheetId="3">[2]топография!#REF!</definedName>
    <definedName name="ДСК" localSheetId="4">[2]топография!#REF!</definedName>
    <definedName name="ДСК">[2]топография!#REF!</definedName>
    <definedName name="ДСК1" localSheetId="3">[9]топография!#REF!</definedName>
    <definedName name="ДСК1" localSheetId="4">[9]топография!#REF!</definedName>
    <definedName name="ДСК1">[9]топография!#REF!</definedName>
    <definedName name="жжж" localSheetId="3">#REF!</definedName>
    <definedName name="жжж" localSheetId="4">#REF!</definedName>
    <definedName name="жжж">#REF!</definedName>
    <definedName name="жпф" localSheetId="3">#REF!</definedName>
    <definedName name="жпф" localSheetId="4">#REF!</definedName>
    <definedName name="жпф">#REF!</definedName>
    <definedName name="Заказчик" localSheetId="3">#REF!</definedName>
    <definedName name="Заказчик" localSheetId="4">#REF!</definedName>
    <definedName name="Заказчик">#REF!</definedName>
    <definedName name="ик" localSheetId="3">#REF!</definedName>
    <definedName name="ик" localSheetId="4">#REF!</definedName>
    <definedName name="ик">#REF!</definedName>
    <definedName name="ИПусто" localSheetId="3">#REF!</definedName>
    <definedName name="ИПусто" localSheetId="4">#REF!</definedName>
    <definedName name="ИПусто">#REF!</definedName>
    <definedName name="ить" localSheetId="3">#REF!</definedName>
    <definedName name="ить" localSheetId="4">#REF!</definedName>
    <definedName name="ить">#REF!</definedName>
    <definedName name="йцйц">NA()</definedName>
    <definedName name="йцу" localSheetId="3">#REF!</definedName>
    <definedName name="йцу" localSheetId="4">#REF!</definedName>
    <definedName name="йцу">#REF!</definedName>
    <definedName name="кака" localSheetId="3">#REF!</definedName>
    <definedName name="кака" localSheetId="4">#REF!</definedName>
    <definedName name="кака">#REF!</definedName>
    <definedName name="калплан" localSheetId="3">#REF!</definedName>
    <definedName name="калплан" localSheetId="4">#REF!</definedName>
    <definedName name="калплан">#REF!</definedName>
    <definedName name="Категория_сложности" localSheetId="3">#REF!</definedName>
    <definedName name="Категория_сложности" localSheetId="4">#REF!</definedName>
    <definedName name="Категория_сложности">#REF!</definedName>
    <definedName name="кгкг" localSheetId="3">#REF!</definedName>
    <definedName name="кгкг" localSheetId="4">#REF!</definedName>
    <definedName name="кгкг">#REF!</definedName>
    <definedName name="кеке" localSheetId="3">#REF!</definedName>
    <definedName name="кеке" localSheetId="4">#REF!</definedName>
    <definedName name="кеке">#REF!</definedName>
    <definedName name="ккк" localSheetId="3">#REF!</definedName>
    <definedName name="ккк" localSheetId="4">#REF!</definedName>
    <definedName name="ккк">#REF!</definedName>
    <definedName name="книга" localSheetId="3">#REF!</definedName>
    <definedName name="книга" localSheetId="4">#REF!</definedName>
    <definedName name="книга">#REF!</definedName>
    <definedName name="Количество_землепользователей" localSheetId="3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3">#REF!</definedName>
    <definedName name="Количество_контуров" localSheetId="4">#REF!</definedName>
    <definedName name="Количество_контуров">#REF!</definedName>
    <definedName name="Количество_культур" localSheetId="3">#REF!</definedName>
    <definedName name="Количество_культур" localSheetId="4">#REF!</definedName>
    <definedName name="Количество_культур">#REF!</definedName>
    <definedName name="Количество_планшетов" localSheetId="3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3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3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3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3">#REF!</definedName>
    <definedName name="Коэффициент" localSheetId="4">#REF!</definedName>
    <definedName name="Коэффициент">#REF!</definedName>
    <definedName name="куку" localSheetId="3">#REF!</definedName>
    <definedName name="куку" localSheetId="4">#REF!</definedName>
    <definedName name="куку">#REF!</definedName>
    <definedName name="лл" localSheetId="3">#REF!</definedName>
    <definedName name="лл" localSheetId="4">#REF!</definedName>
    <definedName name="лл">#REF!</definedName>
    <definedName name="ллдж" localSheetId="3">#REF!</definedName>
    <definedName name="ллдж" localSheetId="4">#REF!</definedName>
    <definedName name="ллдж">#REF!</definedName>
    <definedName name="лол" localSheetId="3">'[1]КС-2'!#REF!</definedName>
    <definedName name="лол" localSheetId="4">'[1]КС-2'!#REF!</definedName>
    <definedName name="лол">'[1]КС-2'!#REF!</definedName>
    <definedName name="мит" localSheetId="3">#REF!</definedName>
    <definedName name="мит" localSheetId="4">#REF!</definedName>
    <definedName name="мит">#REF!</definedName>
    <definedName name="МММММММММ" localSheetId="3">#REF!</definedName>
    <definedName name="МММММММММ" localSheetId="4">#REF!</definedName>
    <definedName name="МММММММММ">#REF!</definedName>
    <definedName name="Название_проекта" localSheetId="3">#REF!</definedName>
    <definedName name="Название_проекта" localSheetId="4">#REF!</definedName>
    <definedName name="Название_проекта">#REF!</definedName>
    <definedName name="Номер_договора" localSheetId="3">#REF!</definedName>
    <definedName name="Номер_договора" localSheetId="4">#REF!</definedName>
    <definedName name="Номер_договора">#REF!</definedName>
    <definedName name="о" localSheetId="3">#REF!</definedName>
    <definedName name="о" localSheetId="4">#REF!</definedName>
    <definedName name="о">#REF!</definedName>
    <definedName name="_xlnm.Print_Area" localSheetId="3">'ССРТ-1 этап'!$A$1:$N$111</definedName>
    <definedName name="_xlnm.Print_Area" localSheetId="4">'ССРТ-2 этап'!$A$1:$N$111</definedName>
    <definedName name="_xlnm.Print_Area" localSheetId="2">'ССРТ-общий'!$A$1:$N$111</definedName>
    <definedName name="объем">#N/A</definedName>
    <definedName name="объем___0" localSheetId="3">#REF!</definedName>
    <definedName name="объем___0" localSheetId="4">#REF!</definedName>
    <definedName name="объем___0">#REF!</definedName>
    <definedName name="объем___0___0" localSheetId="3">#REF!</definedName>
    <definedName name="объем___0___0" localSheetId="4">#REF!</definedName>
    <definedName name="объем___0___0">#REF!</definedName>
    <definedName name="объем___0___0___0" localSheetId="3">#REF!</definedName>
    <definedName name="объем___0___0___0" localSheetId="4">#REF!</definedName>
    <definedName name="объем___0___0___0">#REF!</definedName>
    <definedName name="объем___0___0___0___0" localSheetId="3">#REF!</definedName>
    <definedName name="объем___0___0___0___0" localSheetId="4">#REF!</definedName>
    <definedName name="объем___0___0___0___0">#REF!</definedName>
    <definedName name="объем___0___0___2" localSheetId="3">#REF!</definedName>
    <definedName name="объем___0___0___2" localSheetId="4">#REF!</definedName>
    <definedName name="объем___0___0___2">#REF!</definedName>
    <definedName name="объем___0___0___3" localSheetId="3">#REF!</definedName>
    <definedName name="объем___0___0___3" localSheetId="4">#REF!</definedName>
    <definedName name="объем___0___0___3">#REF!</definedName>
    <definedName name="объем___0___0___4" localSheetId="3">#REF!</definedName>
    <definedName name="объем___0___0___4" localSheetId="4">#REF!</definedName>
    <definedName name="объем___0___0___4">#REF!</definedName>
    <definedName name="объем___0___1" localSheetId="3">#REF!</definedName>
    <definedName name="объем___0___1" localSheetId="4">#REF!</definedName>
    <definedName name="объем___0___1">#REF!</definedName>
    <definedName name="объем___0___10" localSheetId="3">#REF!</definedName>
    <definedName name="объем___0___10" localSheetId="4">#REF!</definedName>
    <definedName name="объем___0___10">#REF!</definedName>
    <definedName name="объем___0___12" localSheetId="3">#REF!</definedName>
    <definedName name="объем___0___12" localSheetId="4">#REF!</definedName>
    <definedName name="объем___0___12">#REF!</definedName>
    <definedName name="объем___0___2" localSheetId="3">#REF!</definedName>
    <definedName name="объем___0___2" localSheetId="4">#REF!</definedName>
    <definedName name="объем___0___2">#REF!</definedName>
    <definedName name="объем___0___2___0" localSheetId="3">#REF!</definedName>
    <definedName name="объем___0___2___0" localSheetId="4">#REF!</definedName>
    <definedName name="объем___0___2___0">#REF!</definedName>
    <definedName name="объем___0___3" localSheetId="3">#REF!</definedName>
    <definedName name="объем___0___3" localSheetId="4">#REF!</definedName>
    <definedName name="объем___0___3">#REF!</definedName>
    <definedName name="объем___0___4" localSheetId="3">#REF!</definedName>
    <definedName name="объем___0___4" localSheetId="4">#REF!</definedName>
    <definedName name="объем___0___4">#REF!</definedName>
    <definedName name="объем___0___5" localSheetId="3">#REF!</definedName>
    <definedName name="объем___0___5" localSheetId="4">#REF!</definedName>
    <definedName name="объем___0___5">#REF!</definedName>
    <definedName name="объем___0___6" localSheetId="3">#REF!</definedName>
    <definedName name="объем___0___6" localSheetId="4">#REF!</definedName>
    <definedName name="объем___0___6">#REF!</definedName>
    <definedName name="объем___0___8" localSheetId="3">#REF!</definedName>
    <definedName name="объем___0___8" localSheetId="4">#REF!</definedName>
    <definedName name="объем___0___8">#REF!</definedName>
    <definedName name="объем___1" localSheetId="3">#REF!</definedName>
    <definedName name="объем___1" localSheetId="4">#REF!</definedName>
    <definedName name="объем___1">#REF!</definedName>
    <definedName name="объем___1___0" localSheetId="3">#REF!</definedName>
    <definedName name="объем___1___0" localSheetId="4">#REF!</definedName>
    <definedName name="объем___1___0">#REF!</definedName>
    <definedName name="объем___10" localSheetId="3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3">#REF!</definedName>
    <definedName name="объем___10___0___0" localSheetId="4">#REF!</definedName>
    <definedName name="объем___10___0___0">#REF!</definedName>
    <definedName name="объем___10___1" localSheetId="3">#REF!</definedName>
    <definedName name="объем___10___1" localSheetId="4">#REF!</definedName>
    <definedName name="объем___10___1">#REF!</definedName>
    <definedName name="объем___10___10" localSheetId="3">#REF!</definedName>
    <definedName name="объем___10___10" localSheetId="4">#REF!</definedName>
    <definedName name="объем___10___10">#REF!</definedName>
    <definedName name="объем___10___12" localSheetId="3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3">#REF!</definedName>
    <definedName name="объем___11" localSheetId="4">#REF!</definedName>
    <definedName name="объем___11">#REF!</definedName>
    <definedName name="объем___11___0">NA()</definedName>
    <definedName name="объем___11___10" localSheetId="3">#REF!</definedName>
    <definedName name="объем___11___10" localSheetId="4">#REF!</definedName>
    <definedName name="объем___11___10">#REF!</definedName>
    <definedName name="объем___11___2" localSheetId="3">#REF!</definedName>
    <definedName name="объем___11___2" localSheetId="4">#REF!</definedName>
    <definedName name="объем___11___2">#REF!</definedName>
    <definedName name="объем___11___4" localSheetId="3">#REF!</definedName>
    <definedName name="объем___11___4" localSheetId="4">#REF!</definedName>
    <definedName name="объем___11___4">#REF!</definedName>
    <definedName name="объем___11___6" localSheetId="3">#REF!</definedName>
    <definedName name="объем___11___6" localSheetId="4">#REF!</definedName>
    <definedName name="объем___11___6">#REF!</definedName>
    <definedName name="объем___11___8" localSheetId="3">#REF!</definedName>
    <definedName name="объем___11___8" localSheetId="4">#REF!</definedName>
    <definedName name="объем___11___8">#REF!</definedName>
    <definedName name="объем___12">NA()</definedName>
    <definedName name="объем___2" localSheetId="3">#REF!</definedName>
    <definedName name="объем___2" localSheetId="4">#REF!</definedName>
    <definedName name="объем___2">#REF!</definedName>
    <definedName name="объем___2___0" localSheetId="3">#REF!</definedName>
    <definedName name="объем___2___0" localSheetId="4">#REF!</definedName>
    <definedName name="объем___2___0">#REF!</definedName>
    <definedName name="объем___2___0___0" localSheetId="3">#REF!</definedName>
    <definedName name="объем___2___0___0" localSheetId="4">#REF!</definedName>
    <definedName name="объем___2___0___0">#REF!</definedName>
    <definedName name="объем___2___0___0___0" localSheetId="3">#REF!</definedName>
    <definedName name="объем___2___0___0___0" localSheetId="4">#REF!</definedName>
    <definedName name="объем___2___0___0___0">#REF!</definedName>
    <definedName name="объем___2___1" localSheetId="3">#REF!</definedName>
    <definedName name="объем___2___1" localSheetId="4">#REF!</definedName>
    <definedName name="объем___2___1">#REF!</definedName>
    <definedName name="объем___2___10" localSheetId="3">#REF!</definedName>
    <definedName name="объем___2___10" localSheetId="4">#REF!</definedName>
    <definedName name="объем___2___10">#REF!</definedName>
    <definedName name="объем___2___12" localSheetId="3">#REF!</definedName>
    <definedName name="объем___2___12" localSheetId="4">#REF!</definedName>
    <definedName name="объем___2___12">#REF!</definedName>
    <definedName name="объем___2___2" localSheetId="3">#REF!</definedName>
    <definedName name="объем___2___2" localSheetId="4">#REF!</definedName>
    <definedName name="объем___2___2">#REF!</definedName>
    <definedName name="объем___2___3" localSheetId="3">#REF!</definedName>
    <definedName name="объем___2___3" localSheetId="4">#REF!</definedName>
    <definedName name="объем___2___3">#REF!</definedName>
    <definedName name="объем___2___4" localSheetId="3">#REF!</definedName>
    <definedName name="объем___2___4" localSheetId="4">#REF!</definedName>
    <definedName name="объем___2___4">#REF!</definedName>
    <definedName name="объем___2___6" localSheetId="3">#REF!</definedName>
    <definedName name="объем___2___6" localSheetId="4">#REF!</definedName>
    <definedName name="объем___2___6">#REF!</definedName>
    <definedName name="объем___2___8" localSheetId="3">#REF!</definedName>
    <definedName name="объем___2___8" localSheetId="4">#REF!</definedName>
    <definedName name="объем___2___8">#REF!</definedName>
    <definedName name="объем___3" localSheetId="3">#REF!</definedName>
    <definedName name="объем___3" localSheetId="4">#REF!</definedName>
    <definedName name="объем___3">#REF!</definedName>
    <definedName name="объем___3___0" localSheetId="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3">#REF!</definedName>
    <definedName name="объем___3___10" localSheetId="4">#REF!</definedName>
    <definedName name="объем___3___10">#REF!</definedName>
    <definedName name="объем___3___2" localSheetId="3">#REF!</definedName>
    <definedName name="объем___3___2" localSheetId="4">#REF!</definedName>
    <definedName name="объем___3___2">#REF!</definedName>
    <definedName name="объем___3___3" localSheetId="3">#REF!</definedName>
    <definedName name="объем___3___3" localSheetId="4">#REF!</definedName>
    <definedName name="объем___3___3">#REF!</definedName>
    <definedName name="объем___3___4" localSheetId="3">#REF!</definedName>
    <definedName name="объем___3___4" localSheetId="4">#REF!</definedName>
    <definedName name="объем___3___4">#REF!</definedName>
    <definedName name="объем___3___6" localSheetId="3">#REF!</definedName>
    <definedName name="объем___3___6" localSheetId="4">#REF!</definedName>
    <definedName name="объем___3___6">#REF!</definedName>
    <definedName name="объем___3___8" localSheetId="3">#REF!</definedName>
    <definedName name="объем___3___8" localSheetId="4">#REF!</definedName>
    <definedName name="объем___3___8">#REF!</definedName>
    <definedName name="объем___4" localSheetId="3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3">#REF!</definedName>
    <definedName name="объем___4___0___0" localSheetId="4">#REF!</definedName>
    <definedName name="объем___4___0___0">#REF!</definedName>
    <definedName name="объем___4___0___0___0" localSheetId="3">#REF!</definedName>
    <definedName name="объем___4___0___0___0" localSheetId="4">#REF!</definedName>
    <definedName name="объем___4___0___0___0">#REF!</definedName>
    <definedName name="объем___4___10" localSheetId="3">#REF!</definedName>
    <definedName name="объем___4___10" localSheetId="4">#REF!</definedName>
    <definedName name="объем___4___10">#REF!</definedName>
    <definedName name="объем___4___12" localSheetId="3">#REF!</definedName>
    <definedName name="объем___4___12" localSheetId="4">#REF!</definedName>
    <definedName name="объем___4___12">#REF!</definedName>
    <definedName name="объем___4___2" localSheetId="3">#REF!</definedName>
    <definedName name="объем___4___2" localSheetId="4">#REF!</definedName>
    <definedName name="объем___4___2">#REF!</definedName>
    <definedName name="объем___4___3" localSheetId="3">#REF!</definedName>
    <definedName name="объем___4___3" localSheetId="4">#REF!</definedName>
    <definedName name="объем___4___3">#REF!</definedName>
    <definedName name="объем___4___4" localSheetId="3">#REF!</definedName>
    <definedName name="объем___4___4" localSheetId="4">#REF!</definedName>
    <definedName name="объем___4___4">#REF!</definedName>
    <definedName name="объем___4___6" localSheetId="3">#REF!</definedName>
    <definedName name="объем___4___6" localSheetId="4">#REF!</definedName>
    <definedName name="объем___4___6">#REF!</definedName>
    <definedName name="объем___4___8" localSheetId="3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3">#REF!</definedName>
    <definedName name="объем___5___0" localSheetId="4">#REF!</definedName>
    <definedName name="объем___5___0">#REF!</definedName>
    <definedName name="объем___5___0___0" localSheetId="3">#REF!</definedName>
    <definedName name="объем___5___0___0" localSheetId="4">#REF!</definedName>
    <definedName name="объем___5___0___0">#REF!</definedName>
    <definedName name="объем___5___0___0___0" localSheetId="3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3">#REF!</definedName>
    <definedName name="объем___6___0" localSheetId="4">#REF!</definedName>
    <definedName name="объем___6___0">#REF!</definedName>
    <definedName name="объем___6___0___0" localSheetId="3">#REF!</definedName>
    <definedName name="объем___6___0___0" localSheetId="4">#REF!</definedName>
    <definedName name="объем___6___0___0">#REF!</definedName>
    <definedName name="объем___6___0___0___0" localSheetId="3">#REF!</definedName>
    <definedName name="объем___6___0___0___0" localSheetId="4">#REF!</definedName>
    <definedName name="объем___6___0___0___0">#REF!</definedName>
    <definedName name="объем___6___1" localSheetId="3">#REF!</definedName>
    <definedName name="объем___6___1" localSheetId="4">#REF!</definedName>
    <definedName name="объем___6___1">#REF!</definedName>
    <definedName name="объем___6___10" localSheetId="3">#REF!</definedName>
    <definedName name="объем___6___10" localSheetId="4">#REF!</definedName>
    <definedName name="объем___6___10">#REF!</definedName>
    <definedName name="объем___6___12" localSheetId="3">#REF!</definedName>
    <definedName name="объем___6___12" localSheetId="4">#REF!</definedName>
    <definedName name="объем___6___12">#REF!</definedName>
    <definedName name="объем___6___2" localSheetId="3">#REF!</definedName>
    <definedName name="объем___6___2" localSheetId="4">#REF!</definedName>
    <definedName name="объем___6___2">#REF!</definedName>
    <definedName name="объем___6___4" localSheetId="3">#REF!</definedName>
    <definedName name="объем___6___4" localSheetId="4">#REF!</definedName>
    <definedName name="объем___6___4">#REF!</definedName>
    <definedName name="объем___6___6" localSheetId="3">#REF!</definedName>
    <definedName name="объем___6___6" localSheetId="4">#REF!</definedName>
    <definedName name="объем___6___6">#REF!</definedName>
    <definedName name="объем___6___8" localSheetId="3">#REF!</definedName>
    <definedName name="объем___6___8" localSheetId="4">#REF!</definedName>
    <definedName name="объем___6___8">#REF!</definedName>
    <definedName name="объем___7" localSheetId="3">#REF!</definedName>
    <definedName name="объем___7" localSheetId="4">#REF!</definedName>
    <definedName name="объем___7">#REF!</definedName>
    <definedName name="объем___7___0" localSheetId="3">#REF!</definedName>
    <definedName name="объем___7___0" localSheetId="4">#REF!</definedName>
    <definedName name="объем___7___0">#REF!</definedName>
    <definedName name="объем___7___10" localSheetId="3">#REF!</definedName>
    <definedName name="объем___7___10" localSheetId="4">#REF!</definedName>
    <definedName name="объем___7___10">#REF!</definedName>
    <definedName name="объем___7___2" localSheetId="3">#REF!</definedName>
    <definedName name="объем___7___2" localSheetId="4">#REF!</definedName>
    <definedName name="объем___7___2">#REF!</definedName>
    <definedName name="объем___7___4" localSheetId="3">#REF!</definedName>
    <definedName name="объем___7___4" localSheetId="4">#REF!</definedName>
    <definedName name="объем___7___4">#REF!</definedName>
    <definedName name="объем___7___6" localSheetId="3">#REF!</definedName>
    <definedName name="объем___7___6" localSheetId="4">#REF!</definedName>
    <definedName name="объем___7___6">#REF!</definedName>
    <definedName name="объем___7___8" localSheetId="3">#REF!</definedName>
    <definedName name="объем___7___8" localSheetId="4">#REF!</definedName>
    <definedName name="объем___7___8">#REF!</definedName>
    <definedName name="объем___8" localSheetId="3">#REF!</definedName>
    <definedName name="объем___8" localSheetId="4">#REF!</definedName>
    <definedName name="объем___8">#REF!</definedName>
    <definedName name="объем___8___0" localSheetId="3">#REF!</definedName>
    <definedName name="объем___8___0" localSheetId="4">#REF!</definedName>
    <definedName name="объем___8___0">#REF!</definedName>
    <definedName name="объем___8___0___0" localSheetId="3">#REF!</definedName>
    <definedName name="объем___8___0___0" localSheetId="4">#REF!</definedName>
    <definedName name="объем___8___0___0">#REF!</definedName>
    <definedName name="объем___8___0___0___0" localSheetId="3">#REF!</definedName>
    <definedName name="объем___8___0___0___0" localSheetId="4">#REF!</definedName>
    <definedName name="объем___8___0___0___0">#REF!</definedName>
    <definedName name="объем___8___1" localSheetId="3">#REF!</definedName>
    <definedName name="объем___8___1" localSheetId="4">#REF!</definedName>
    <definedName name="объем___8___1">#REF!</definedName>
    <definedName name="объем___8___10" localSheetId="3">#REF!</definedName>
    <definedName name="объем___8___10" localSheetId="4">#REF!</definedName>
    <definedName name="объем___8___10">#REF!</definedName>
    <definedName name="объем___8___12" localSheetId="3">#REF!</definedName>
    <definedName name="объем___8___12" localSheetId="4">#REF!</definedName>
    <definedName name="объем___8___12">#REF!</definedName>
    <definedName name="объем___8___2" localSheetId="3">#REF!</definedName>
    <definedName name="объем___8___2" localSheetId="4">#REF!</definedName>
    <definedName name="объем___8___2">#REF!</definedName>
    <definedName name="объем___8___4" localSheetId="3">#REF!</definedName>
    <definedName name="объем___8___4" localSheetId="4">#REF!</definedName>
    <definedName name="объем___8___4">#REF!</definedName>
    <definedName name="объем___8___6" localSheetId="3">#REF!</definedName>
    <definedName name="объем___8___6" localSheetId="4">#REF!</definedName>
    <definedName name="объем___8___6">#REF!</definedName>
    <definedName name="объем___8___8" localSheetId="3">#REF!</definedName>
    <definedName name="объем___8___8" localSheetId="4">#REF!</definedName>
    <definedName name="объем___8___8">#REF!</definedName>
    <definedName name="объем___9" localSheetId="3">#REF!</definedName>
    <definedName name="объем___9" localSheetId="4">#REF!</definedName>
    <definedName name="объем___9">#REF!</definedName>
    <definedName name="объем___9___0" localSheetId="3">#REF!</definedName>
    <definedName name="объем___9___0" localSheetId="4">#REF!</definedName>
    <definedName name="объем___9___0">#REF!</definedName>
    <definedName name="объем___9___0___0" localSheetId="3">#REF!</definedName>
    <definedName name="объем___9___0___0" localSheetId="4">#REF!</definedName>
    <definedName name="объем___9___0___0">#REF!</definedName>
    <definedName name="объем___9___0___0___0" localSheetId="3">#REF!</definedName>
    <definedName name="объем___9___0___0___0" localSheetId="4">#REF!</definedName>
    <definedName name="объем___9___0___0___0">#REF!</definedName>
    <definedName name="объем___9___10" localSheetId="3">#REF!</definedName>
    <definedName name="объем___9___10" localSheetId="4">#REF!</definedName>
    <definedName name="объем___9___10">#REF!</definedName>
    <definedName name="объем___9___2" localSheetId="3">#REF!</definedName>
    <definedName name="объем___9___2" localSheetId="4">#REF!</definedName>
    <definedName name="объем___9___2">#REF!</definedName>
    <definedName name="объем___9___4" localSheetId="3">#REF!</definedName>
    <definedName name="объем___9___4" localSheetId="4">#REF!</definedName>
    <definedName name="объем___9___4">#REF!</definedName>
    <definedName name="объем___9___6" localSheetId="3">#REF!</definedName>
    <definedName name="объем___9___6" localSheetId="4">#REF!</definedName>
    <definedName name="объем___9___6">#REF!</definedName>
    <definedName name="объем___9___8" localSheetId="3">#REF!</definedName>
    <definedName name="объем___9___8" localSheetId="4">#REF!</definedName>
    <definedName name="объем___9___8">#REF!</definedName>
    <definedName name="объем1" localSheetId="3">#REF!</definedName>
    <definedName name="объем1" localSheetId="4">#REF!</definedName>
    <definedName name="объем1">#REF!</definedName>
    <definedName name="ооо" localSheetId="3">#REF!</definedName>
    <definedName name="ооо" localSheetId="4">#REF!</definedName>
    <definedName name="ооо">#REF!</definedName>
    <definedName name="орп" localSheetId="3">[10]Смета!#REF!</definedName>
    <definedName name="орп" localSheetId="4">[10]Смета!#REF!</definedName>
    <definedName name="орп">[10]Смета!#REF!</definedName>
    <definedName name="п" localSheetId="3">#REF!</definedName>
    <definedName name="п" localSheetId="4">#REF!</definedName>
    <definedName name="п">#REF!</definedName>
    <definedName name="план" localSheetId="3">[9]топография!#REF!</definedName>
    <definedName name="план" localSheetId="4">[9]топография!#REF!</definedName>
    <definedName name="план">[9]топография!#REF!</definedName>
    <definedName name="Площадь" localSheetId="3">#REF!</definedName>
    <definedName name="Площадь" localSheetId="4">#REF!</definedName>
    <definedName name="Площадь">#REF!</definedName>
    <definedName name="Площадь_нелинейных_объектов" localSheetId="3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3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3">#REF!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3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3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3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3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3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3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3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3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3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3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3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3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3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3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3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3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3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3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3">#REF!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3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3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3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3">#REF!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3">#REF!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3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3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3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3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3">#REF!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3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3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3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3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3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3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3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3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3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3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3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3">#REF!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3">#REF!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3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3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3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3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3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3">#REF!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3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3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3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3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3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3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3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3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3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3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3">#REF!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3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3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3">#REF!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3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3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3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3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3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3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3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3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3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3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3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3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3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3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3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3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3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3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3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3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3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3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3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3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3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3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3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3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3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3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3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3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3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3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3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3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3">#REF!</definedName>
    <definedName name="ппп" localSheetId="4">#REF!</definedName>
    <definedName name="ппп">#REF!</definedName>
    <definedName name="пр" localSheetId="3">[11]топография!#REF!</definedName>
    <definedName name="пр" localSheetId="4">[11]топография!#REF!</definedName>
    <definedName name="пр">[11]топография!#REF!</definedName>
    <definedName name="прапоалад" localSheetId="3">[12]топография!#REF!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3">#REF!</definedName>
    <definedName name="про" localSheetId="4">#REF!</definedName>
    <definedName name="про">#REF!</definedName>
    <definedName name="пробная" localSheetId="3">#REF!</definedName>
    <definedName name="пробная" localSheetId="4">#REF!</definedName>
    <definedName name="пробная">#REF!</definedName>
    <definedName name="РД" localSheetId="3">#REF!</definedName>
    <definedName name="РД" localSheetId="4">#REF!</definedName>
    <definedName name="РД">#REF!</definedName>
    <definedName name="рол" localSheetId="3">[12]топография!#REF!</definedName>
    <definedName name="рол" localSheetId="4">[12]топография!#REF!</definedName>
    <definedName name="рол">[12]топография!#REF!</definedName>
    <definedName name="рпв" localSheetId="3">#REF!</definedName>
    <definedName name="рпв" localSheetId="4">#REF!</definedName>
    <definedName name="рпв">#REF!</definedName>
    <definedName name="Руководитель" localSheetId="3">#REF!</definedName>
    <definedName name="Руководитель" localSheetId="4">#REF!</definedName>
    <definedName name="Руководитель">#REF!</definedName>
    <definedName name="свод1" localSheetId="3">[13]топография!#REF!</definedName>
    <definedName name="свод1" localSheetId="4">[13]топография!#REF!</definedName>
    <definedName name="свод1">[13]топография!#REF!</definedName>
    <definedName name="см" localSheetId="3">#REF!</definedName>
    <definedName name="см" localSheetId="4">#REF!</definedName>
    <definedName name="см">#REF!</definedName>
    <definedName name="См5" localSheetId="3">#REF!</definedName>
    <definedName name="См5" localSheetId="4">#REF!</definedName>
    <definedName name="См5">#REF!</definedName>
    <definedName name="СМ6" localSheetId="3">[9]топография!#REF!</definedName>
    <definedName name="СМ6" localSheetId="4">[9]топография!#REF!</definedName>
    <definedName name="СМ6">[9]топография!#REF!</definedName>
    <definedName name="СМ9" localSheetId="3">#REF!</definedName>
    <definedName name="СМ9" localSheetId="4">#REF!</definedName>
    <definedName name="СМ9">#REF!</definedName>
    <definedName name="см91" localSheetId="3">#REF!</definedName>
    <definedName name="см91" localSheetId="4">#REF!</definedName>
    <definedName name="см91">#REF!</definedName>
    <definedName name="сми" localSheetId="3">#REF!</definedName>
    <definedName name="сми" localSheetId="4">#REF!</definedName>
    <definedName name="сми">#REF!</definedName>
    <definedName name="Согласование" localSheetId="3">#REF!</definedName>
    <definedName name="Согласование" localSheetId="4">#REF!</definedName>
    <definedName name="Согласование">#REF!</definedName>
    <definedName name="Составитель" localSheetId="3">#REF!</definedName>
    <definedName name="Составитель" localSheetId="4">#REF!</definedName>
    <definedName name="Составитель">#REF!</definedName>
    <definedName name="ссс" localSheetId="3">#REF!</definedName>
    <definedName name="ссс" localSheetId="4">#REF!</definedName>
    <definedName name="ссс">#REF!</definedName>
    <definedName name="Строительная_полоса" localSheetId="3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3">#REF!</definedName>
    <definedName name="топ1" localSheetId="4">#REF!</definedName>
    <definedName name="топ1">#REF!</definedName>
    <definedName name="топ2" localSheetId="3">#REF!</definedName>
    <definedName name="топ2" localSheetId="4">#REF!</definedName>
    <definedName name="топ2">#REF!</definedName>
    <definedName name="топо" localSheetId="3">#REF!</definedName>
    <definedName name="топо" localSheetId="4">#REF!</definedName>
    <definedName name="топо">#REF!</definedName>
    <definedName name="топогр1" localSheetId="3">#REF!</definedName>
    <definedName name="топогр1" localSheetId="4">#REF!</definedName>
    <definedName name="топогр1">#REF!</definedName>
    <definedName name="топограф" localSheetId="3">#REF!</definedName>
    <definedName name="топограф" localSheetId="4">#REF!</definedName>
    <definedName name="топограф">#REF!</definedName>
    <definedName name="ТС1" localSheetId="3">#REF!</definedName>
    <definedName name="ТС1" localSheetId="4">#REF!</definedName>
    <definedName name="ТС1">#REF!</definedName>
    <definedName name="тьбю" localSheetId="3">#REF!</definedName>
    <definedName name="тьбю" localSheetId="4">#REF!</definedName>
    <definedName name="тьбю">#REF!</definedName>
    <definedName name="уцуц" localSheetId="3">#REF!</definedName>
    <definedName name="уцуц" localSheetId="4">#REF!</definedName>
    <definedName name="уцуц">#REF!</definedName>
    <definedName name="Участок" localSheetId="3">#REF!</definedName>
    <definedName name="Участок" localSheetId="4">#REF!</definedName>
    <definedName name="Участок">#REF!</definedName>
    <definedName name="ффыв" localSheetId="3">#REF!</definedName>
    <definedName name="ффыв" localSheetId="4">#REF!</definedName>
    <definedName name="ффыв">#REF!</definedName>
    <definedName name="фыв" localSheetId="3">#REF!</definedName>
    <definedName name="фыв" localSheetId="4">#REF!</definedName>
    <definedName name="фыв">#REF!</definedName>
    <definedName name="цена">#N/A</definedName>
    <definedName name="цена___0" localSheetId="3">#REF!</definedName>
    <definedName name="цена___0" localSheetId="4">#REF!</definedName>
    <definedName name="цена___0">#REF!</definedName>
    <definedName name="цена___0___0" localSheetId="3">#REF!</definedName>
    <definedName name="цена___0___0" localSheetId="4">#REF!</definedName>
    <definedName name="цена___0___0">#REF!</definedName>
    <definedName name="цена___0___0___0" localSheetId="3">#REF!</definedName>
    <definedName name="цена___0___0___0" localSheetId="4">#REF!</definedName>
    <definedName name="цена___0___0___0">#REF!</definedName>
    <definedName name="цена___0___0___0___0" localSheetId="3">#REF!</definedName>
    <definedName name="цена___0___0___0___0" localSheetId="4">#REF!</definedName>
    <definedName name="цена___0___0___0___0">#REF!</definedName>
    <definedName name="цена___0___0___2" localSheetId="3">#REF!</definedName>
    <definedName name="цена___0___0___2" localSheetId="4">#REF!</definedName>
    <definedName name="цена___0___0___2">#REF!</definedName>
    <definedName name="цена___0___0___3" localSheetId="3">#REF!</definedName>
    <definedName name="цена___0___0___3" localSheetId="4">#REF!</definedName>
    <definedName name="цена___0___0___3">#REF!</definedName>
    <definedName name="цена___0___0___4" localSheetId="3">#REF!</definedName>
    <definedName name="цена___0___0___4" localSheetId="4">#REF!</definedName>
    <definedName name="цена___0___0___4">#REF!</definedName>
    <definedName name="цена___0___1" localSheetId="3">#REF!</definedName>
    <definedName name="цена___0___1" localSheetId="4">#REF!</definedName>
    <definedName name="цена___0___1">#REF!</definedName>
    <definedName name="цена___0___10" localSheetId="3">#REF!</definedName>
    <definedName name="цена___0___10" localSheetId="4">#REF!</definedName>
    <definedName name="цена___0___10">#REF!</definedName>
    <definedName name="цена___0___12" localSheetId="3">#REF!</definedName>
    <definedName name="цена___0___12" localSheetId="4">#REF!</definedName>
    <definedName name="цена___0___12">#REF!</definedName>
    <definedName name="цена___0___2" localSheetId="3">#REF!</definedName>
    <definedName name="цена___0___2" localSheetId="4">#REF!</definedName>
    <definedName name="цена___0___2">#REF!</definedName>
    <definedName name="цена___0___2___0" localSheetId="3">#REF!</definedName>
    <definedName name="цена___0___2___0" localSheetId="4">#REF!</definedName>
    <definedName name="цена___0___2___0">#REF!</definedName>
    <definedName name="цена___0___3" localSheetId="3">#REF!</definedName>
    <definedName name="цена___0___3" localSheetId="4">#REF!</definedName>
    <definedName name="цена___0___3">#REF!</definedName>
    <definedName name="цена___0___4" localSheetId="3">#REF!</definedName>
    <definedName name="цена___0___4" localSheetId="4">#REF!</definedName>
    <definedName name="цена___0___4">#REF!</definedName>
    <definedName name="цена___0___5" localSheetId="3">#REF!</definedName>
    <definedName name="цена___0___5" localSheetId="4">#REF!</definedName>
    <definedName name="цена___0___5">#REF!</definedName>
    <definedName name="цена___0___6" localSheetId="3">#REF!</definedName>
    <definedName name="цена___0___6" localSheetId="4">#REF!</definedName>
    <definedName name="цена___0___6">#REF!</definedName>
    <definedName name="цена___0___8" localSheetId="3">#REF!</definedName>
    <definedName name="цена___0___8" localSheetId="4">#REF!</definedName>
    <definedName name="цена___0___8">#REF!</definedName>
    <definedName name="цена___1" localSheetId="3">#REF!</definedName>
    <definedName name="цена___1" localSheetId="4">#REF!</definedName>
    <definedName name="цена___1">#REF!</definedName>
    <definedName name="цена___1___0" localSheetId="3">#REF!</definedName>
    <definedName name="цена___1___0" localSheetId="4">#REF!</definedName>
    <definedName name="цена___1___0">#REF!</definedName>
    <definedName name="цена___10" localSheetId="3">#REF!</definedName>
    <definedName name="цена___10" localSheetId="4">#REF!</definedName>
    <definedName name="цена___10">#REF!</definedName>
    <definedName name="цена___10___0">NA()</definedName>
    <definedName name="цена___10___0___0" localSheetId="3">#REF!</definedName>
    <definedName name="цена___10___0___0" localSheetId="4">#REF!</definedName>
    <definedName name="цена___10___0___0">#REF!</definedName>
    <definedName name="цена___10___1" localSheetId="3">#REF!</definedName>
    <definedName name="цена___10___1" localSheetId="4">#REF!</definedName>
    <definedName name="цена___10___1">#REF!</definedName>
    <definedName name="цена___10___10" localSheetId="3">#REF!</definedName>
    <definedName name="цена___10___10" localSheetId="4">#REF!</definedName>
    <definedName name="цена___10___10">#REF!</definedName>
    <definedName name="цена___10___12" localSheetId="3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3">#REF!</definedName>
    <definedName name="цена___11" localSheetId="4">#REF!</definedName>
    <definedName name="цена___11">#REF!</definedName>
    <definedName name="цена___11___0">NA()</definedName>
    <definedName name="цена___11___10" localSheetId="3">#REF!</definedName>
    <definedName name="цена___11___10" localSheetId="4">#REF!</definedName>
    <definedName name="цена___11___10">#REF!</definedName>
    <definedName name="цена___11___2" localSheetId="3">#REF!</definedName>
    <definedName name="цена___11___2" localSheetId="4">#REF!</definedName>
    <definedName name="цена___11___2">#REF!</definedName>
    <definedName name="цена___11___4" localSheetId="3">#REF!</definedName>
    <definedName name="цена___11___4" localSheetId="4">#REF!</definedName>
    <definedName name="цена___11___4">#REF!</definedName>
    <definedName name="цена___11___6" localSheetId="3">#REF!</definedName>
    <definedName name="цена___11___6" localSheetId="4">#REF!</definedName>
    <definedName name="цена___11___6">#REF!</definedName>
    <definedName name="цена___11___8" localSheetId="3">#REF!</definedName>
    <definedName name="цена___11___8" localSheetId="4">#REF!</definedName>
    <definedName name="цена___11___8">#REF!</definedName>
    <definedName name="цена___12">NA()</definedName>
    <definedName name="цена___2" localSheetId="3">#REF!</definedName>
    <definedName name="цена___2" localSheetId="4">#REF!</definedName>
    <definedName name="цена___2">#REF!</definedName>
    <definedName name="цена___2___0" localSheetId="3">#REF!</definedName>
    <definedName name="цена___2___0" localSheetId="4">#REF!</definedName>
    <definedName name="цена___2___0">#REF!</definedName>
    <definedName name="цена___2___0___0" localSheetId="3">#REF!</definedName>
    <definedName name="цена___2___0___0" localSheetId="4">#REF!</definedName>
    <definedName name="цена___2___0___0">#REF!</definedName>
    <definedName name="цена___2___0___0___0" localSheetId="3">#REF!</definedName>
    <definedName name="цена___2___0___0___0" localSheetId="4">#REF!</definedName>
    <definedName name="цена___2___0___0___0">#REF!</definedName>
    <definedName name="цена___2___1" localSheetId="3">#REF!</definedName>
    <definedName name="цена___2___1" localSheetId="4">#REF!</definedName>
    <definedName name="цена___2___1">#REF!</definedName>
    <definedName name="цена___2___10" localSheetId="3">#REF!</definedName>
    <definedName name="цена___2___10" localSheetId="4">#REF!</definedName>
    <definedName name="цена___2___10">#REF!</definedName>
    <definedName name="цена___2___12" localSheetId="3">#REF!</definedName>
    <definedName name="цена___2___12" localSheetId="4">#REF!</definedName>
    <definedName name="цена___2___12">#REF!</definedName>
    <definedName name="цена___2___2" localSheetId="3">#REF!</definedName>
    <definedName name="цена___2___2" localSheetId="4">#REF!</definedName>
    <definedName name="цена___2___2">#REF!</definedName>
    <definedName name="цена___2___3" localSheetId="3">#REF!</definedName>
    <definedName name="цена___2___3" localSheetId="4">#REF!</definedName>
    <definedName name="цена___2___3">#REF!</definedName>
    <definedName name="цена___2___4" localSheetId="3">#REF!</definedName>
    <definedName name="цена___2___4" localSheetId="4">#REF!</definedName>
    <definedName name="цена___2___4">#REF!</definedName>
    <definedName name="цена___2___6" localSheetId="3">#REF!</definedName>
    <definedName name="цена___2___6" localSheetId="4">#REF!</definedName>
    <definedName name="цена___2___6">#REF!</definedName>
    <definedName name="цена___2___8" localSheetId="3">#REF!</definedName>
    <definedName name="цена___2___8" localSheetId="4">#REF!</definedName>
    <definedName name="цена___2___8">#REF!</definedName>
    <definedName name="цена___3" localSheetId="3">#REF!</definedName>
    <definedName name="цена___3" localSheetId="4">#REF!</definedName>
    <definedName name="цена___3">#REF!</definedName>
    <definedName name="цена___3___0" localSheetId="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3">#REF!</definedName>
    <definedName name="цена___3___10" localSheetId="4">#REF!</definedName>
    <definedName name="цена___3___10">#REF!</definedName>
    <definedName name="цена___3___2" localSheetId="3">#REF!</definedName>
    <definedName name="цена___3___2" localSheetId="4">#REF!</definedName>
    <definedName name="цена___3___2">#REF!</definedName>
    <definedName name="цена___3___3" localSheetId="3">#REF!</definedName>
    <definedName name="цена___3___3" localSheetId="4">#REF!</definedName>
    <definedName name="цена___3___3">#REF!</definedName>
    <definedName name="цена___3___4" localSheetId="3">#REF!</definedName>
    <definedName name="цена___3___4" localSheetId="4">#REF!</definedName>
    <definedName name="цена___3___4">#REF!</definedName>
    <definedName name="цена___3___6" localSheetId="3">#REF!</definedName>
    <definedName name="цена___3___6" localSheetId="4">#REF!</definedName>
    <definedName name="цена___3___6">#REF!</definedName>
    <definedName name="цена___3___8" localSheetId="3">#REF!</definedName>
    <definedName name="цена___3___8" localSheetId="4">#REF!</definedName>
    <definedName name="цена___3___8">#REF!</definedName>
    <definedName name="цена___4" localSheetId="3">#REF!</definedName>
    <definedName name="цена___4" localSheetId="4">#REF!</definedName>
    <definedName name="цена___4">#REF!</definedName>
    <definedName name="цена___4___0">NA()</definedName>
    <definedName name="цена___4___0___0" localSheetId="3">#REF!</definedName>
    <definedName name="цена___4___0___0" localSheetId="4">#REF!</definedName>
    <definedName name="цена___4___0___0">#REF!</definedName>
    <definedName name="цена___4___0___0___0" localSheetId="3">#REF!</definedName>
    <definedName name="цена___4___0___0___0" localSheetId="4">#REF!</definedName>
    <definedName name="цена___4___0___0___0">#REF!</definedName>
    <definedName name="цена___4___10" localSheetId="3">#REF!</definedName>
    <definedName name="цена___4___10" localSheetId="4">#REF!</definedName>
    <definedName name="цена___4___10">#REF!</definedName>
    <definedName name="цена___4___12" localSheetId="3">#REF!</definedName>
    <definedName name="цена___4___12" localSheetId="4">#REF!</definedName>
    <definedName name="цена___4___12">#REF!</definedName>
    <definedName name="цена___4___2" localSheetId="3">#REF!</definedName>
    <definedName name="цена___4___2" localSheetId="4">#REF!</definedName>
    <definedName name="цена___4___2">#REF!</definedName>
    <definedName name="цена___4___3" localSheetId="3">#REF!</definedName>
    <definedName name="цена___4___3" localSheetId="4">#REF!</definedName>
    <definedName name="цена___4___3">#REF!</definedName>
    <definedName name="цена___4___4" localSheetId="3">#REF!</definedName>
    <definedName name="цена___4___4" localSheetId="4">#REF!</definedName>
    <definedName name="цена___4___4">#REF!</definedName>
    <definedName name="цена___4___6" localSheetId="3">#REF!</definedName>
    <definedName name="цена___4___6" localSheetId="4">#REF!</definedName>
    <definedName name="цена___4___6">#REF!</definedName>
    <definedName name="цена___4___8" localSheetId="3">#REF!</definedName>
    <definedName name="цена___4___8" localSheetId="4">#REF!</definedName>
    <definedName name="цена___4___8">#REF!</definedName>
    <definedName name="цена___5">NA()</definedName>
    <definedName name="цена___5___0" localSheetId="3">#REF!</definedName>
    <definedName name="цена___5___0" localSheetId="4">#REF!</definedName>
    <definedName name="цена___5___0">#REF!</definedName>
    <definedName name="цена___5___0___0" localSheetId="3">#REF!</definedName>
    <definedName name="цена___5___0___0" localSheetId="4">#REF!</definedName>
    <definedName name="цена___5___0___0">#REF!</definedName>
    <definedName name="цена___5___0___0___0" localSheetId="3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3">#REF!</definedName>
    <definedName name="цена___6___0" localSheetId="4">#REF!</definedName>
    <definedName name="цена___6___0">#REF!</definedName>
    <definedName name="цена___6___0___0" localSheetId="3">#REF!</definedName>
    <definedName name="цена___6___0___0" localSheetId="4">#REF!</definedName>
    <definedName name="цена___6___0___0">#REF!</definedName>
    <definedName name="цена___6___0___0___0" localSheetId="3">#REF!</definedName>
    <definedName name="цена___6___0___0___0" localSheetId="4">#REF!</definedName>
    <definedName name="цена___6___0___0___0">#REF!</definedName>
    <definedName name="цена___6___1" localSheetId="3">#REF!</definedName>
    <definedName name="цена___6___1" localSheetId="4">#REF!</definedName>
    <definedName name="цена___6___1">#REF!</definedName>
    <definedName name="цена___6___10" localSheetId="3">#REF!</definedName>
    <definedName name="цена___6___10" localSheetId="4">#REF!</definedName>
    <definedName name="цена___6___10">#REF!</definedName>
    <definedName name="цена___6___12" localSheetId="3">#REF!</definedName>
    <definedName name="цена___6___12" localSheetId="4">#REF!</definedName>
    <definedName name="цена___6___12">#REF!</definedName>
    <definedName name="цена___6___2" localSheetId="3">#REF!</definedName>
    <definedName name="цена___6___2" localSheetId="4">#REF!</definedName>
    <definedName name="цена___6___2">#REF!</definedName>
    <definedName name="цена___6___4" localSheetId="3">#REF!</definedName>
    <definedName name="цена___6___4" localSheetId="4">#REF!</definedName>
    <definedName name="цена___6___4">#REF!</definedName>
    <definedName name="цена___6___6" localSheetId="3">#REF!</definedName>
    <definedName name="цена___6___6" localSheetId="4">#REF!</definedName>
    <definedName name="цена___6___6">#REF!</definedName>
    <definedName name="цена___6___8" localSheetId="3">#REF!</definedName>
    <definedName name="цена___6___8" localSheetId="4">#REF!</definedName>
    <definedName name="цена___6___8">#REF!</definedName>
    <definedName name="цена___7" localSheetId="3">#REF!</definedName>
    <definedName name="цена___7" localSheetId="4">#REF!</definedName>
    <definedName name="цена___7">#REF!</definedName>
    <definedName name="цена___7___0" localSheetId="3">#REF!</definedName>
    <definedName name="цена___7___0" localSheetId="4">#REF!</definedName>
    <definedName name="цена___7___0">#REF!</definedName>
    <definedName name="цена___7___10" localSheetId="3">#REF!</definedName>
    <definedName name="цена___7___10" localSheetId="4">#REF!</definedName>
    <definedName name="цена___7___10">#REF!</definedName>
    <definedName name="цена___7___2" localSheetId="3">#REF!</definedName>
    <definedName name="цена___7___2" localSheetId="4">#REF!</definedName>
    <definedName name="цена___7___2">#REF!</definedName>
    <definedName name="цена___7___4" localSheetId="3">#REF!</definedName>
    <definedName name="цена___7___4" localSheetId="4">#REF!</definedName>
    <definedName name="цена___7___4">#REF!</definedName>
    <definedName name="цена___7___6" localSheetId="3">#REF!</definedName>
    <definedName name="цена___7___6" localSheetId="4">#REF!</definedName>
    <definedName name="цена___7___6">#REF!</definedName>
    <definedName name="цена___7___8" localSheetId="3">#REF!</definedName>
    <definedName name="цена___7___8" localSheetId="4">#REF!</definedName>
    <definedName name="цена___7___8">#REF!</definedName>
    <definedName name="цена___8" localSheetId="3">#REF!</definedName>
    <definedName name="цена___8" localSheetId="4">#REF!</definedName>
    <definedName name="цена___8">#REF!</definedName>
    <definedName name="цена___8___0" localSheetId="3">#REF!</definedName>
    <definedName name="цена___8___0" localSheetId="4">#REF!</definedName>
    <definedName name="цена___8___0">#REF!</definedName>
    <definedName name="цена___8___0___0" localSheetId="3">#REF!</definedName>
    <definedName name="цена___8___0___0" localSheetId="4">#REF!</definedName>
    <definedName name="цена___8___0___0">#REF!</definedName>
    <definedName name="цена___8___0___0___0" localSheetId="3">#REF!</definedName>
    <definedName name="цена___8___0___0___0" localSheetId="4">#REF!</definedName>
    <definedName name="цена___8___0___0___0">#REF!</definedName>
    <definedName name="цена___8___1" localSheetId="3">#REF!</definedName>
    <definedName name="цена___8___1" localSheetId="4">#REF!</definedName>
    <definedName name="цена___8___1">#REF!</definedName>
    <definedName name="цена___8___10" localSheetId="3">#REF!</definedName>
    <definedName name="цена___8___10" localSheetId="4">#REF!</definedName>
    <definedName name="цена___8___10">#REF!</definedName>
    <definedName name="цена___8___12" localSheetId="3">#REF!</definedName>
    <definedName name="цена___8___12" localSheetId="4">#REF!</definedName>
    <definedName name="цена___8___12">#REF!</definedName>
    <definedName name="цена___8___2" localSheetId="3">#REF!</definedName>
    <definedName name="цена___8___2" localSheetId="4">#REF!</definedName>
    <definedName name="цена___8___2">#REF!</definedName>
    <definedName name="цена___8___4" localSheetId="3">#REF!</definedName>
    <definedName name="цена___8___4" localSheetId="4">#REF!</definedName>
    <definedName name="цена___8___4">#REF!</definedName>
    <definedName name="цена___8___6" localSheetId="3">#REF!</definedName>
    <definedName name="цена___8___6" localSheetId="4">#REF!</definedName>
    <definedName name="цена___8___6">#REF!</definedName>
    <definedName name="цена___8___8" localSheetId="3">#REF!</definedName>
    <definedName name="цена___8___8" localSheetId="4">#REF!</definedName>
    <definedName name="цена___8___8">#REF!</definedName>
    <definedName name="цена___9" localSheetId="3">#REF!</definedName>
    <definedName name="цена___9" localSheetId="4">#REF!</definedName>
    <definedName name="цена___9">#REF!</definedName>
    <definedName name="цена___9___0" localSheetId="3">#REF!</definedName>
    <definedName name="цена___9___0" localSheetId="4">#REF!</definedName>
    <definedName name="цена___9___0">#REF!</definedName>
    <definedName name="цена___9___0___0" localSheetId="3">#REF!</definedName>
    <definedName name="цена___9___0___0" localSheetId="4">#REF!</definedName>
    <definedName name="цена___9___0___0">#REF!</definedName>
    <definedName name="цена___9___0___0___0" localSheetId="3">#REF!</definedName>
    <definedName name="цена___9___0___0___0" localSheetId="4">#REF!</definedName>
    <definedName name="цена___9___0___0___0">#REF!</definedName>
    <definedName name="цена___9___10" localSheetId="3">#REF!</definedName>
    <definedName name="цена___9___10" localSheetId="4">#REF!</definedName>
    <definedName name="цена___9___10">#REF!</definedName>
    <definedName name="цена___9___2" localSheetId="3">#REF!</definedName>
    <definedName name="цена___9___2" localSheetId="4">#REF!</definedName>
    <definedName name="цена___9___2">#REF!</definedName>
    <definedName name="цена___9___4" localSheetId="3">#REF!</definedName>
    <definedName name="цена___9___4" localSheetId="4">#REF!</definedName>
    <definedName name="цена___9___4">#REF!</definedName>
    <definedName name="цена___9___6" localSheetId="3">#REF!</definedName>
    <definedName name="цена___9___6" localSheetId="4">#REF!</definedName>
    <definedName name="цена___9___6">#REF!</definedName>
    <definedName name="цена___9___8" localSheetId="3">#REF!</definedName>
    <definedName name="цена___9___8" localSheetId="4">#REF!</definedName>
    <definedName name="цена___9___8">#REF!</definedName>
    <definedName name="цук" localSheetId="3">#REF!</definedName>
    <definedName name="цук" localSheetId="4">#REF!</definedName>
    <definedName name="цук">#REF!</definedName>
    <definedName name="чс" localSheetId="3">#REF!</definedName>
    <definedName name="чс" localSheetId="4">#REF!</definedName>
    <definedName name="чс">#REF!</definedName>
    <definedName name="чть" localSheetId="3">#REF!</definedName>
    <definedName name="чть" localSheetId="4">#REF!</definedName>
    <definedName name="чть">#REF!</definedName>
    <definedName name="щщ" localSheetId="3">#REF!</definedName>
    <definedName name="щщ" localSheetId="4">#REF!</definedName>
    <definedName name="щщ">#REF!</definedName>
    <definedName name="ъхз" localSheetId="3">#REF!</definedName>
    <definedName name="ъхз" localSheetId="4">#REF!</definedName>
    <definedName name="ъхз">#REF!</definedName>
    <definedName name="ЫВGGGGGGGGGGGGGGG" localSheetId="3">#REF!</definedName>
    <definedName name="ЫВGGGGGGGGGGGGGGG" localSheetId="4">#REF!</definedName>
    <definedName name="ЫВGGGGGGGGGGGGGGG">#REF!</definedName>
    <definedName name="ыцй" localSheetId="3">#REF!</definedName>
    <definedName name="ыцй" localSheetId="4">#REF!</definedName>
    <definedName name="ыцй">#REF!</definedName>
    <definedName name="эк" localSheetId="3">#REF!</definedName>
    <definedName name="эк" localSheetId="4">#REF!</definedName>
    <definedName name="эк">#REF!</definedName>
    <definedName name="эк1" localSheetId="3">#REF!</definedName>
    <definedName name="эк1" localSheetId="4">#REF!</definedName>
    <definedName name="эк1">#REF!</definedName>
    <definedName name="эко" localSheetId="3">#REF!</definedName>
    <definedName name="эко" localSheetId="4">#REF!</definedName>
    <definedName name="эко">#REF!</definedName>
    <definedName name="эко1" localSheetId="3">#REF!</definedName>
    <definedName name="эко1" localSheetId="4">#REF!</definedName>
    <definedName name="эко1">#REF!</definedName>
    <definedName name="экол.1" localSheetId="3">[12]топография!#REF!</definedName>
    <definedName name="экол.1" localSheetId="4">[12]топография!#REF!</definedName>
    <definedName name="экол.1">[12]топография!#REF!</definedName>
    <definedName name="экол1" localSheetId="3">#REF!</definedName>
    <definedName name="экол1" localSheetId="4">#REF!</definedName>
    <definedName name="экол1">#REF!</definedName>
    <definedName name="экол2" localSheetId="3">#REF!</definedName>
    <definedName name="экол2" localSheetId="4">#REF!</definedName>
    <definedName name="экол2">#REF!</definedName>
    <definedName name="эколог" localSheetId="3">#REF!</definedName>
    <definedName name="эколог" localSheetId="4">#REF!</definedName>
    <definedName name="эколог">#REF!</definedName>
    <definedName name="экология">NA()</definedName>
    <definedName name="экон" localSheetId="3">#REF!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3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3">#REF!</definedName>
    <definedName name="яыкелюрфцЛОУЕИПЛЮ.Ц\о" localSheetId="4">#REF!</definedName>
    <definedName name="яыкелюрфцЛОУЕИПЛЮ.Ц\о">#REF!</definedName>
  </definedNames>
  <calcPr calcId="152511" fullPrecision="0"/>
</workbook>
</file>

<file path=xl/calcChain.xml><?xml version="1.0" encoding="utf-8"?>
<calcChain xmlns="http://schemas.openxmlformats.org/spreadsheetml/2006/main">
  <c r="J101" i="6" l="1"/>
  <c r="K96" i="6"/>
  <c r="J96" i="6"/>
  <c r="I30" i="6"/>
  <c r="J104" i="5"/>
  <c r="H100" i="6"/>
  <c r="H99" i="6"/>
  <c r="H94" i="6"/>
  <c r="H93" i="6"/>
  <c r="F89" i="6"/>
  <c r="E89" i="6"/>
  <c r="D89" i="6"/>
  <c r="H88" i="6"/>
  <c r="G87" i="6"/>
  <c r="H87" i="6" s="1"/>
  <c r="H89" i="6" s="1"/>
  <c r="B87" i="6"/>
  <c r="G84" i="6"/>
  <c r="F84" i="6"/>
  <c r="H84" i="6" s="1"/>
  <c r="E84" i="6"/>
  <c r="D84" i="6"/>
  <c r="H83" i="6"/>
  <c r="H82" i="6"/>
  <c r="H81" i="6"/>
  <c r="F78" i="6"/>
  <c r="E78" i="6"/>
  <c r="D78" i="6"/>
  <c r="H77" i="6"/>
  <c r="F72" i="6"/>
  <c r="I71" i="6"/>
  <c r="G71" i="6" s="1"/>
  <c r="G67" i="6"/>
  <c r="F67" i="6"/>
  <c r="H66" i="6"/>
  <c r="H65" i="6"/>
  <c r="G61" i="6"/>
  <c r="F61" i="6"/>
  <c r="E61" i="6"/>
  <c r="D61" i="6"/>
  <c r="H60" i="6"/>
  <c r="H59" i="6"/>
  <c r="H58" i="6"/>
  <c r="H61" i="6" s="1"/>
  <c r="G55" i="6"/>
  <c r="F55" i="6"/>
  <c r="E55" i="6"/>
  <c r="D55" i="6"/>
  <c r="H54" i="6"/>
  <c r="H53" i="6"/>
  <c r="H55" i="6" s="1"/>
  <c r="H52" i="6"/>
  <c r="G49" i="6"/>
  <c r="F49" i="6"/>
  <c r="E49" i="6"/>
  <c r="D49" i="6"/>
  <c r="H48" i="6"/>
  <c r="H47" i="6"/>
  <c r="H46" i="6"/>
  <c r="H49" i="6" s="1"/>
  <c r="G43" i="6"/>
  <c r="F43" i="6"/>
  <c r="E43" i="6"/>
  <c r="D43" i="6"/>
  <c r="H42" i="6"/>
  <c r="H41" i="6"/>
  <c r="H43" i="6" s="1"/>
  <c r="H40" i="6"/>
  <c r="G37" i="6"/>
  <c r="F37" i="6"/>
  <c r="E37" i="6"/>
  <c r="D37" i="6"/>
  <c r="H36" i="6"/>
  <c r="H35" i="6"/>
  <c r="H37" i="6" s="1"/>
  <c r="H34" i="6"/>
  <c r="F31" i="6"/>
  <c r="F32" i="6" s="1"/>
  <c r="F38" i="6" s="1"/>
  <c r="F44" i="6" s="1"/>
  <c r="F50" i="6" s="1"/>
  <c r="F56" i="6" s="1"/>
  <c r="F62" i="6" s="1"/>
  <c r="F68" i="6" s="1"/>
  <c r="F73" i="6" s="1"/>
  <c r="F79" i="6" s="1"/>
  <c r="J30" i="6"/>
  <c r="G30" i="6"/>
  <c r="G31" i="6" s="1"/>
  <c r="F30" i="6"/>
  <c r="E30" i="6"/>
  <c r="E31" i="6" s="1"/>
  <c r="E32" i="6" s="1"/>
  <c r="D30" i="6"/>
  <c r="H30" i="6" s="1"/>
  <c r="H31" i="6" s="1"/>
  <c r="H32" i="6" s="1"/>
  <c r="H38" i="6" s="1"/>
  <c r="H44" i="6" s="1"/>
  <c r="H50" i="6" s="1"/>
  <c r="H56" i="6" s="1"/>
  <c r="H62" i="6" s="1"/>
  <c r="F28" i="6"/>
  <c r="E28" i="6"/>
  <c r="D28" i="6"/>
  <c r="H25" i="6"/>
  <c r="H28" i="6" s="1"/>
  <c r="G25" i="6"/>
  <c r="G28" i="6" s="1"/>
  <c r="G32" i="6" s="1"/>
  <c r="K102" i="5"/>
  <c r="H100" i="5"/>
  <c r="H99" i="5"/>
  <c r="H94" i="5"/>
  <c r="H93" i="5"/>
  <c r="F89" i="5"/>
  <c r="E89" i="5"/>
  <c r="D89" i="5"/>
  <c r="H88" i="5"/>
  <c r="G87" i="5"/>
  <c r="H87" i="5" s="1"/>
  <c r="H89" i="5" s="1"/>
  <c r="B87" i="5"/>
  <c r="G84" i="5"/>
  <c r="F84" i="5"/>
  <c r="E84" i="5"/>
  <c r="H84" i="5" s="1"/>
  <c r="D84" i="5"/>
  <c r="H83" i="5"/>
  <c r="H82" i="5"/>
  <c r="H81" i="5"/>
  <c r="F78" i="5"/>
  <c r="E78" i="5"/>
  <c r="D78" i="5"/>
  <c r="H77" i="5"/>
  <c r="F72" i="5"/>
  <c r="G71" i="5"/>
  <c r="G67" i="5"/>
  <c r="F67" i="5"/>
  <c r="H66" i="5"/>
  <c r="H65" i="5"/>
  <c r="G61" i="5"/>
  <c r="F61" i="5"/>
  <c r="E61" i="5"/>
  <c r="D61" i="5"/>
  <c r="H60" i="5"/>
  <c r="H59" i="5"/>
  <c r="H61" i="5" s="1"/>
  <c r="H58" i="5"/>
  <c r="G55" i="5"/>
  <c r="F55" i="5"/>
  <c r="E55" i="5"/>
  <c r="D55" i="5"/>
  <c r="H54" i="5"/>
  <c r="H53" i="5"/>
  <c r="H55" i="5" s="1"/>
  <c r="H52" i="5"/>
  <c r="G49" i="5"/>
  <c r="F49" i="5"/>
  <c r="E49" i="5"/>
  <c r="D49" i="5"/>
  <c r="H48" i="5"/>
  <c r="H47" i="5"/>
  <c r="H46" i="5"/>
  <c r="H49" i="5" s="1"/>
  <c r="G43" i="5"/>
  <c r="F43" i="5"/>
  <c r="E43" i="5"/>
  <c r="D43" i="5"/>
  <c r="H42" i="5"/>
  <c r="H41" i="5"/>
  <c r="H40" i="5"/>
  <c r="H43" i="5" s="1"/>
  <c r="G37" i="5"/>
  <c r="F37" i="5"/>
  <c r="E37" i="5"/>
  <c r="D37" i="5"/>
  <c r="H36" i="5"/>
  <c r="H35" i="5"/>
  <c r="H37" i="5" s="1"/>
  <c r="H34" i="5"/>
  <c r="F31" i="5"/>
  <c r="F32" i="5" s="1"/>
  <c r="F38" i="5" s="1"/>
  <c r="F44" i="5" s="1"/>
  <c r="F50" i="5" s="1"/>
  <c r="F56" i="5" s="1"/>
  <c r="F62" i="5" s="1"/>
  <c r="F68" i="5" s="1"/>
  <c r="F73" i="5" s="1"/>
  <c r="F79" i="5" s="1"/>
  <c r="E30" i="5"/>
  <c r="E31" i="5" s="1"/>
  <c r="E32" i="5" s="1"/>
  <c r="G30" i="5"/>
  <c r="G31" i="5" s="1"/>
  <c r="F30" i="5"/>
  <c r="D30" i="5"/>
  <c r="D31" i="5" s="1"/>
  <c r="D32" i="5" s="1"/>
  <c r="G28" i="5"/>
  <c r="G32" i="5" s="1"/>
  <c r="F28" i="5"/>
  <c r="E28" i="5"/>
  <c r="D28" i="5"/>
  <c r="H25" i="5"/>
  <c r="H28" i="5" s="1"/>
  <c r="G25" i="5"/>
  <c r="D31" i="6" l="1"/>
  <c r="D32" i="6" s="1"/>
  <c r="H71" i="6"/>
  <c r="G72" i="6"/>
  <c r="D64" i="6"/>
  <c r="D38" i="6"/>
  <c r="D44" i="6" s="1"/>
  <c r="D50" i="6" s="1"/>
  <c r="D56" i="6" s="1"/>
  <c r="D62" i="6" s="1"/>
  <c r="E64" i="6"/>
  <c r="E67" i="6" s="1"/>
  <c r="E38" i="6"/>
  <c r="E44" i="6" s="1"/>
  <c r="E50" i="6" s="1"/>
  <c r="E56" i="6" s="1"/>
  <c r="E62" i="6" s="1"/>
  <c r="E68" i="6" s="1"/>
  <c r="G68" i="6"/>
  <c r="G73" i="6" s="1"/>
  <c r="G38" i="6"/>
  <c r="G44" i="6" s="1"/>
  <c r="G50" i="6" s="1"/>
  <c r="G56" i="6" s="1"/>
  <c r="G62" i="6" s="1"/>
  <c r="F90" i="6"/>
  <c r="F85" i="6"/>
  <c r="G89" i="6"/>
  <c r="F85" i="5"/>
  <c r="F90" i="5"/>
  <c r="H71" i="5"/>
  <c r="G72" i="5"/>
  <c r="E64" i="5"/>
  <c r="E67" i="5" s="1"/>
  <c r="E38" i="5"/>
  <c r="E44" i="5" s="1"/>
  <c r="E50" i="5" s="1"/>
  <c r="E56" i="5" s="1"/>
  <c r="E62" i="5" s="1"/>
  <c r="E68" i="5" s="1"/>
  <c r="G68" i="5"/>
  <c r="G38" i="5"/>
  <c r="G44" i="5" s="1"/>
  <c r="G50" i="5" s="1"/>
  <c r="G56" i="5" s="1"/>
  <c r="G62" i="5" s="1"/>
  <c r="D64" i="5"/>
  <c r="D38" i="5"/>
  <c r="D44" i="5" s="1"/>
  <c r="D50" i="5" s="1"/>
  <c r="D56" i="5" s="1"/>
  <c r="D62" i="5" s="1"/>
  <c r="H30" i="5"/>
  <c r="H31" i="5" s="1"/>
  <c r="H32" i="5" s="1"/>
  <c r="H38" i="5" s="1"/>
  <c r="H44" i="5" s="1"/>
  <c r="H50" i="5" s="1"/>
  <c r="H56" i="5" s="1"/>
  <c r="H62" i="5" s="1"/>
  <c r="G89" i="5"/>
  <c r="I71" i="3"/>
  <c r="J30" i="3"/>
  <c r="I30" i="3"/>
  <c r="D30" i="3" s="1"/>
  <c r="D31" i="3" s="1"/>
  <c r="D32" i="3" s="1"/>
  <c r="K102" i="3"/>
  <c r="H100" i="3"/>
  <c r="H99" i="3"/>
  <c r="H94" i="3"/>
  <c r="H93" i="3"/>
  <c r="F89" i="3"/>
  <c r="E89" i="3"/>
  <c r="D89" i="3"/>
  <c r="H88" i="3"/>
  <c r="G87" i="3"/>
  <c r="G89" i="3" s="1"/>
  <c r="B87" i="3"/>
  <c r="G84" i="3"/>
  <c r="F84" i="3"/>
  <c r="E84" i="3"/>
  <c r="D84" i="3"/>
  <c r="H84" i="3" s="1"/>
  <c r="H83" i="3"/>
  <c r="H82" i="3"/>
  <c r="H81" i="3"/>
  <c r="F78" i="3"/>
  <c r="E78" i="3"/>
  <c r="D78" i="3"/>
  <c r="H77" i="3"/>
  <c r="F72" i="3"/>
  <c r="G71" i="3"/>
  <c r="G72" i="3" s="1"/>
  <c r="G67" i="3"/>
  <c r="F67" i="3"/>
  <c r="H66" i="3"/>
  <c r="H65" i="3"/>
  <c r="G61" i="3"/>
  <c r="F61" i="3"/>
  <c r="E61" i="3"/>
  <c r="D61" i="3"/>
  <c r="H60" i="3"/>
  <c r="H59" i="3"/>
  <c r="H61" i="3" s="1"/>
  <c r="H58" i="3"/>
  <c r="G55" i="3"/>
  <c r="F55" i="3"/>
  <c r="E55" i="3"/>
  <c r="D55" i="3"/>
  <c r="H54" i="3"/>
  <c r="H53" i="3"/>
  <c r="H52" i="3"/>
  <c r="G49" i="3"/>
  <c r="F49" i="3"/>
  <c r="E49" i="3"/>
  <c r="D49" i="3"/>
  <c r="H48" i="3"/>
  <c r="H47" i="3"/>
  <c r="H46" i="3"/>
  <c r="G43" i="3"/>
  <c r="F43" i="3"/>
  <c r="E43" i="3"/>
  <c r="D43" i="3"/>
  <c r="H42" i="3"/>
  <c r="H41" i="3"/>
  <c r="H40" i="3"/>
  <c r="G37" i="3"/>
  <c r="F37" i="3"/>
  <c r="E37" i="3"/>
  <c r="D37" i="3"/>
  <c r="H36" i="3"/>
  <c r="H35" i="3"/>
  <c r="H34" i="3"/>
  <c r="H37" i="3" s="1"/>
  <c r="G31" i="3"/>
  <c r="G30" i="3"/>
  <c r="F30" i="3"/>
  <c r="F31" i="3" s="1"/>
  <c r="F32" i="3" s="1"/>
  <c r="E30" i="3"/>
  <c r="E31" i="3" s="1"/>
  <c r="E32" i="3" s="1"/>
  <c r="G28" i="3"/>
  <c r="G32" i="3" s="1"/>
  <c r="F28" i="3"/>
  <c r="E28" i="3"/>
  <c r="D28" i="3"/>
  <c r="G25" i="3"/>
  <c r="H25" i="3" s="1"/>
  <c r="H28" i="3" s="1"/>
  <c r="D67" i="6" l="1"/>
  <c r="D68" i="6" s="1"/>
  <c r="H64" i="6"/>
  <c r="H67" i="6" s="1"/>
  <c r="H68" i="6" s="1"/>
  <c r="E70" i="6"/>
  <c r="E72" i="6" s="1"/>
  <c r="E73" i="6" s="1"/>
  <c r="E79" i="6" s="1"/>
  <c r="F96" i="6"/>
  <c r="F92" i="6"/>
  <c r="F95" i="6" s="1"/>
  <c r="G73" i="5"/>
  <c r="D67" i="5"/>
  <c r="D68" i="5" s="1"/>
  <c r="H64" i="5"/>
  <c r="H67" i="5" s="1"/>
  <c r="H68" i="5" s="1"/>
  <c r="E70" i="5"/>
  <c r="E72" i="5" s="1"/>
  <c r="E73" i="5" s="1"/>
  <c r="E79" i="5" s="1"/>
  <c r="F92" i="5"/>
  <c r="F95" i="5" s="1"/>
  <c r="F96" i="5" s="1"/>
  <c r="H87" i="3"/>
  <c r="H89" i="3" s="1"/>
  <c r="H43" i="3"/>
  <c r="F38" i="3"/>
  <c r="F44" i="3" s="1"/>
  <c r="F50" i="3" s="1"/>
  <c r="F56" i="3" s="1"/>
  <c r="F62" i="3" s="1"/>
  <c r="F68" i="3" s="1"/>
  <c r="F73" i="3" s="1"/>
  <c r="F79" i="3" s="1"/>
  <c r="H49" i="3"/>
  <c r="H55" i="3"/>
  <c r="E38" i="3"/>
  <c r="E44" i="3" s="1"/>
  <c r="E50" i="3" s="1"/>
  <c r="E56" i="3" s="1"/>
  <c r="E62" i="3" s="1"/>
  <c r="E64" i="3"/>
  <c r="E67" i="3" s="1"/>
  <c r="G68" i="3"/>
  <c r="G73" i="3" s="1"/>
  <c r="G38" i="3"/>
  <c r="G44" i="3" s="1"/>
  <c r="G50" i="3" s="1"/>
  <c r="G56" i="3" s="1"/>
  <c r="G62" i="3" s="1"/>
  <c r="F90" i="3"/>
  <c r="F85" i="3"/>
  <c r="D64" i="3"/>
  <c r="D38" i="3"/>
  <c r="D44" i="3" s="1"/>
  <c r="D50" i="3" s="1"/>
  <c r="D56" i="3" s="1"/>
  <c r="D62" i="3" s="1"/>
  <c r="H71" i="3"/>
  <c r="H30" i="3"/>
  <c r="H31" i="3" s="1"/>
  <c r="H32" i="3" s="1"/>
  <c r="H38" i="3" s="1"/>
  <c r="H44" i="3" s="1"/>
  <c r="H50" i="3" s="1"/>
  <c r="H56" i="3" s="1"/>
  <c r="H62" i="3" s="1"/>
  <c r="E85" i="6" l="1"/>
  <c r="E90" i="6"/>
  <c r="D70" i="6"/>
  <c r="F98" i="6"/>
  <c r="F101" i="6" s="1"/>
  <c r="F102" i="6"/>
  <c r="E85" i="5"/>
  <c r="E90" i="5"/>
  <c r="F98" i="5"/>
  <c r="F101" i="5" s="1"/>
  <c r="F102" i="5" s="1"/>
  <c r="D70" i="5"/>
  <c r="F92" i="3"/>
  <c r="F95" i="3" s="1"/>
  <c r="F96" i="3" s="1"/>
  <c r="D67" i="3"/>
  <c r="D68" i="3" s="1"/>
  <c r="H64" i="3"/>
  <c r="H67" i="3" s="1"/>
  <c r="H68" i="3" s="1"/>
  <c r="E68" i="3"/>
  <c r="H70" i="6" l="1"/>
  <c r="H72" i="6" s="1"/>
  <c r="H73" i="6" s="1"/>
  <c r="D72" i="6"/>
  <c r="D73" i="6" s="1"/>
  <c r="D79" i="6" s="1"/>
  <c r="E92" i="6"/>
  <c r="E95" i="6" s="1"/>
  <c r="E96" i="6" s="1"/>
  <c r="H70" i="5"/>
  <c r="H72" i="5" s="1"/>
  <c r="H73" i="5" s="1"/>
  <c r="J106" i="5" s="1"/>
  <c r="K106" i="5" s="1"/>
  <c r="K108" i="5" s="1"/>
  <c r="D72" i="5"/>
  <c r="D73" i="5" s="1"/>
  <c r="D79" i="5" s="1"/>
  <c r="E92" i="5"/>
  <c r="E95" i="5" s="1"/>
  <c r="E96" i="5" s="1"/>
  <c r="D70" i="3"/>
  <c r="F98" i="3"/>
  <c r="F101" i="3" s="1"/>
  <c r="F102" i="3" s="1"/>
  <c r="E70" i="3"/>
  <c r="E72" i="3" s="1"/>
  <c r="E73" i="3" s="1"/>
  <c r="E79" i="3" s="1"/>
  <c r="E98" i="6" l="1"/>
  <c r="E101" i="6" s="1"/>
  <c r="E102" i="6" s="1"/>
  <c r="D85" i="6"/>
  <c r="D90" i="6"/>
  <c r="G75" i="6"/>
  <c r="G76" i="6"/>
  <c r="H76" i="6" s="1"/>
  <c r="E98" i="5"/>
  <c r="E101" i="5" s="1"/>
  <c r="E102" i="5" s="1"/>
  <c r="D85" i="5"/>
  <c r="D90" i="5"/>
  <c r="G75" i="5"/>
  <c r="G76" i="5"/>
  <c r="H76" i="5" s="1"/>
  <c r="E85" i="3"/>
  <c r="E90" i="3"/>
  <c r="H70" i="3"/>
  <c r="H72" i="3" s="1"/>
  <c r="H73" i="3" s="1"/>
  <c r="D72" i="3"/>
  <c r="D73" i="3" s="1"/>
  <c r="D79" i="3" s="1"/>
  <c r="G78" i="6" l="1"/>
  <c r="H75" i="6"/>
  <c r="D92" i="6"/>
  <c r="D92" i="5"/>
  <c r="G78" i="5"/>
  <c r="H75" i="5"/>
  <c r="D85" i="3"/>
  <c r="D90" i="3"/>
  <c r="G76" i="3"/>
  <c r="H76" i="3" s="1"/>
  <c r="G75" i="3"/>
  <c r="E92" i="3"/>
  <c r="E95" i="3" s="1"/>
  <c r="E96" i="3" s="1"/>
  <c r="H78" i="6" l="1"/>
  <c r="H79" i="6" s="1"/>
  <c r="G79" i="6"/>
  <c r="D95" i="6"/>
  <c r="D96" i="6" s="1"/>
  <c r="D95" i="5"/>
  <c r="D96" i="5" s="1"/>
  <c r="H78" i="5"/>
  <c r="H79" i="5" s="1"/>
  <c r="G79" i="5"/>
  <c r="E98" i="3"/>
  <c r="E101" i="3" s="1"/>
  <c r="E102" i="3" s="1"/>
  <c r="G78" i="3"/>
  <c r="H75" i="3"/>
  <c r="D92" i="3"/>
  <c r="G85" i="6" l="1"/>
  <c r="G90" i="6"/>
  <c r="H85" i="6"/>
  <c r="H90" i="6"/>
  <c r="D98" i="6"/>
  <c r="G85" i="5"/>
  <c r="G90" i="5"/>
  <c r="H85" i="5"/>
  <c r="H90" i="5"/>
  <c r="D98" i="5"/>
  <c r="D95" i="3"/>
  <c r="D96" i="3" s="1"/>
  <c r="H78" i="3"/>
  <c r="H79" i="3" s="1"/>
  <c r="G79" i="3"/>
  <c r="D101" i="6" l="1"/>
  <c r="D102" i="6" s="1"/>
  <c r="G92" i="6"/>
  <c r="D101" i="5"/>
  <c r="D102" i="5" s="1"/>
  <c r="G92" i="5"/>
  <c r="H85" i="3"/>
  <c r="H90" i="3"/>
  <c r="G85" i="3"/>
  <c r="G90" i="3"/>
  <c r="D98" i="3"/>
  <c r="G95" i="6" l="1"/>
  <c r="G96" i="6" s="1"/>
  <c r="H92" i="6"/>
  <c r="H95" i="6" s="1"/>
  <c r="H96" i="6" s="1"/>
  <c r="G95" i="5"/>
  <c r="G96" i="5" s="1"/>
  <c r="H92" i="5"/>
  <c r="H95" i="5" s="1"/>
  <c r="H96" i="5" s="1"/>
  <c r="D101" i="3"/>
  <c r="D102" i="3" s="1"/>
  <c r="G92" i="3"/>
  <c r="G98" i="6" l="1"/>
  <c r="G98" i="5"/>
  <c r="G95" i="3"/>
  <c r="G96" i="3" s="1"/>
  <c r="H92" i="3"/>
  <c r="H95" i="3" s="1"/>
  <c r="H96" i="3" s="1"/>
  <c r="G101" i="6" l="1"/>
  <c r="G102" i="6" s="1"/>
  <c r="H98" i="6"/>
  <c r="H101" i="6" s="1"/>
  <c r="H102" i="6" s="1"/>
  <c r="G101" i="5"/>
  <c r="G102" i="5" s="1"/>
  <c r="H98" i="5"/>
  <c r="H101" i="5" s="1"/>
  <c r="H102" i="5" s="1"/>
  <c r="K96" i="3"/>
  <c r="L102" i="3" s="1"/>
  <c r="G98" i="3"/>
  <c r="G101" i="3" l="1"/>
  <c r="G102" i="3" s="1"/>
  <c r="H98" i="3"/>
  <c r="H101" i="3" s="1"/>
  <c r="H102" i="3" s="1"/>
</calcChain>
</file>

<file path=xl/comments1.xml><?xml version="1.0" encoding="utf-8"?>
<comments xmlns="http://schemas.openxmlformats.org/spreadsheetml/2006/main">
  <authors>
    <author>Федоров Иван Александрович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>
  <authors>
    <author>Федоров Иван Александрович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3.xml><?xml version="1.0" encoding="utf-8"?>
<comments xmlns="http://schemas.openxmlformats.org/spreadsheetml/2006/main">
  <authors>
    <author>Федоров Иван Александрович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sharedStrings.xml><?xml version="1.0" encoding="utf-8"?>
<sst xmlns="http://schemas.openxmlformats.org/spreadsheetml/2006/main" count="2090" uniqueCount="894">
  <si>
    <t>Наименование программного продукта</t>
  </si>
  <si>
    <t>SmetaWIZARD</t>
  </si>
  <si>
    <t>Наименование редакции сметных нормативов</t>
  </si>
  <si>
    <t>Приказ Минстроя России от 30 декабря 2021 года № 1046/пр; Приказ Минстроя России от 04.08.2020 № 421/пр; Приказ Минстроя России от 21.12.2020 № 812/пр; Приказ Минстроя России от 11.12.2020 № 774/пр</t>
  </si>
  <si>
    <t>Реквизиты приказа Минстроя России об утверждении дополнений и изменений к сметным нормативам</t>
  </si>
  <si>
    <t>Приказ Минстроя России от 18.05.2022 № 378/пр, Приказ Минстроя России от 26.08.2022 № 703/пр, Приказ Минстроя России от 26.10.2022 № 905/пр, Приказ Минстроя России от 27.12.2022 № 1133/пр, Приказ Минстроя России от 10.02.2023 № 84/пр, Приказ Минстроя России от 11.05.2023 № 335/пр, Приказ Минстроя России от 02.08.2023 № 551/пр, Приказ Минстроя России от 14.11.2023 № 817/пр, Приказ Минстроя России от 16.02.2024 № 102/пр; Приказ Минстроя России от 13.05.2024 № 323/пр; Приказ Минстроя России от 09.08.2024 № 524/пр; Приказ Минстроя России от 07.11.2024 № 747/пр; Приказ Минстроя России от 07.02.2025 № 69/пр; Приказ Минстроя России от 19.05.2025 № 299/пр; Приказ Минстроя России от 14.08.2025 № 490/пр; Приказ Минстроя России от 12.11.2025 № 696/пр; Приказ Минстроя России от 07.07.2022 № 557/пр; Приказ Минстроя России от 30.01.2024 № 55/пр; Приказ Минстроя России от 23.01.2025 № 30/пр; Приказ Минстроя России от 02.09.2021 № 636/пр, Приказ Минстроя России от 26.07.2022 № 611/пр; Приказ Минстроя России от 22.04.2022 № 317/пр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</si>
  <si>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</si>
  <si>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Письмо Минстроя России от 21.11.2025 № 71782-ИФ/09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</si>
  <si>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</si>
  <si>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Распоряжение Министерства экономики и финансов Московской области от 04.03.2025 № 24РВ-20</t>
  </si>
  <si>
    <t>Обоснование принятых текущих цен на строительные ресурсы</t>
  </si>
  <si>
    <t>ФГИС ЦС, конъюнктурный анализ</t>
  </si>
  <si>
    <t>Наименование субъекта Российской Федерации</t>
  </si>
  <si>
    <t>50. Московская область</t>
  </si>
  <si>
    <t>"Строительство ЛЭП-0,4 кВ от сущ. ВЛ-0,38 кВ с ЗТП-752, ПС №657 "Ялфимово", в т.ч. ПИР, МО, г.о. Ступино, с. Мещерино Ю8-25-302-283266(594400)"</t>
  </si>
  <si>
    <t>(наименование стройки)</t>
  </si>
  <si>
    <t>Строительство ЛЭП-0,4 кВ от проект. ВЛИ-0,38 кВ (по дог-ру ТП №Ю8-24-302-234861(591372)), ПС №246 "Ляхово", в т.ч. ПИР, МО, г.о. Ступино, ЗАО "Татариново" Ю8-25-302-274029(474486)</t>
  </si>
  <si>
    <t>(наименование объекта капитального строительства)</t>
  </si>
  <si>
    <t>ЛОКАЛЬНЫЙ СМЕТНЫЙ РАСЧЕТ №</t>
  </si>
  <si>
    <t>ЛС-02-01-01</t>
  </si>
  <si>
    <t>ВЛИ-0,4 кВ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</si>
  <si>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</si>
  <si>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</si>
  <si>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</si>
  <si>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</si>
  <si>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</si>
  <si>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</si>
  <si>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 в текущем уровне цен</t>
  </si>
  <si>
    <t>4 квартал 2025 г.</t>
  </si>
  <si>
    <t>Сметная стоимость</t>
  </si>
  <si>
    <t>тыс. руб.</t>
  </si>
  <si>
    <t>Средства на оплату труда рабочих</t>
  </si>
  <si>
    <t xml:space="preserve">   в том числе:</t>
  </si>
  <si>
    <t>Средства на оплату труда машинистов</t>
  </si>
  <si>
    <t xml:space="preserve">   строительных работ</t>
  </si>
  <si>
    <t>Нормативные затраты труда рабочих</t>
  </si>
  <si>
    <t>чел.-ч</t>
  </si>
  <si>
    <t xml:space="preserve">   монтажных работ</t>
  </si>
  <si>
    <t>Нормативные затраты труда машинистов</t>
  </si>
  <si>
    <t xml:space="preserve">   оборудования</t>
  </si>
  <si>
    <t>0</t>
  </si>
  <si>
    <t xml:space="preserve">   прочих затрат</t>
  </si>
  <si>
    <t>№ п.п.</t>
  </si>
  <si>
    <t>Обоснование</t>
  </si>
  <si>
    <t>Наименование работ и затрат</t>
  </si>
  <si>
    <t>Единица измерения</t>
  </si>
  <si>
    <t>Количество</t>
  </si>
  <si>
    <t>на единицу измерения</t>
  </si>
  <si>
    <t>коэффициенты</t>
  </si>
  <si>
    <t>всего с учетом коэффициентов</t>
  </si>
  <si>
    <t>Сметная стоимость, руб.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</si>
  <si>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</si>
  <si>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</si>
  <si>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</si>
  <si>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</si>
  <si>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&lt;Раздел Строительные работы&gt;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</si>
  <si>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</si>
  <si>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</si>
  <si>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</si>
  <si>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</si>
  <si>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</si>
  <si>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</si>
  <si>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</si>
  <si>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</si>
  <si>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</si>
  <si>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</si>
  <si>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</si>
  <si>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</si>
  <si>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ГЭСН33-04-017-01</t>
  </si>
  <si>
    <t>Подвеска провода СИП-2 напряжением от 0,4 кВ до 1 кВ на опорах, при 32 опорах на км линии: с использованием автогидроподъемника
V=34,5/1000</t>
  </si>
  <si>
    <t>1000 м</t>
  </si>
  <si>
    <t>0,0345</t>
  </si>
  <si>
    <t>ОТ (ЗТ)</t>
  </si>
  <si>
    <t>2-100-02</t>
  </si>
  <si>
    <t>Рабочий 2 разряда</t>
  </si>
  <si>
    <t>0,99</t>
  </si>
  <si>
    <t>433,57</t>
  </si>
  <si>
    <t>2-100-03</t>
  </si>
  <si>
    <t>Рабочий 3 разряда</t>
  </si>
  <si>
    <t>47,29</t>
  </si>
  <si>
    <t>473,35</t>
  </si>
  <si>
    <t>2-100-04</t>
  </si>
  <si>
    <t>Рабочий 4 разряда</t>
  </si>
  <si>
    <t>23,42</t>
  </si>
  <si>
    <t>533,01</t>
  </si>
  <si>
    <t>2-100-05</t>
  </si>
  <si>
    <t>Рабочий 5 разряда</t>
  </si>
  <si>
    <t>612,57</t>
  </si>
  <si>
    <t>ЭМ</t>
  </si>
  <si>
    <t>ОТм (ЗТм)</t>
  </si>
  <si>
    <t>91.05.05-015</t>
  </si>
  <si>
    <t>Краны на автомобильном ходу, грузоподъемность 16 т</t>
  </si>
  <si>
    <t>маш.-ч</t>
  </si>
  <si>
    <t>0,75</t>
  </si>
  <si>
    <t>1 595,2</t>
  </si>
  <si>
    <t>4-100-060</t>
  </si>
  <si>
    <r>
      <rPr>
        <sz val="10"/>
        <color theme="1"/>
        <rFont val="Times New Roman"/>
        <family val="2"/>
      </rPr>
      <t xml:space="preserve">ОТм (ЗТм) </t>
    </r>
    <r>
      <rPr>
        <i/>
        <sz val="10"/>
        <color theme="1"/>
        <rFont val="Times New Roman"/>
        <family val="2"/>
      </rPr>
      <t>Средний разряд машинистов 6</t>
    </r>
  </si>
  <si>
    <t>715,99</t>
  </si>
  <si>
    <t>[91.06.03-055]</t>
  </si>
  <si>
    <t>Лебедки электрические тяговым усилием 19,62 кН (2 т)</t>
  </si>
  <si>
    <t>0,81</t>
  </si>
  <si>
    <t>11,45</t>
  </si>
  <si>
    <t>1,46</t>
  </si>
  <si>
    <t>16,72</t>
  </si>
  <si>
    <t>0,47</t>
  </si>
  <si>
    <t>[91.06.06-011]</t>
  </si>
  <si>
    <t>Автогидроподъемники, высота подъема 12 м</t>
  </si>
  <si>
    <t>22,74</t>
  </si>
  <si>
    <t>346,73</t>
  </si>
  <si>
    <t>1,45</t>
  </si>
  <si>
    <t>502,76</t>
  </si>
  <si>
    <t>4-100-040</t>
  </si>
  <si>
    <r>
      <rPr>
        <sz val="10"/>
        <color theme="1"/>
        <rFont val="Times New Roman"/>
        <family val="2"/>
      </rPr>
      <t xml:space="preserve">ОТм (ЗТм) </t>
    </r>
    <r>
      <rPr>
        <i/>
        <sz val="10"/>
        <color theme="1"/>
        <rFont val="Times New Roman"/>
        <family val="2"/>
      </rPr>
      <t>Средний разряд машинистов 4</t>
    </r>
  </si>
  <si>
    <t>91.14.02-001</t>
  </si>
  <si>
    <t>Автомобили бортовые, грузоподъемность до 5 т</t>
  </si>
  <si>
    <t>0,59</t>
  </si>
  <si>
    <t>640,84</t>
  </si>
  <si>
    <t>91.17.04-544</t>
  </si>
  <si>
    <t>Генераторы бензиновые портативные, мощность до 6 кВт</t>
  </si>
  <si>
    <t>210,38</t>
  </si>
  <si>
    <t>шт</t>
  </si>
  <si>
    <t>Итого прямые затраты</t>
  </si>
  <si>
    <t>ФОТ</t>
  </si>
  <si>
    <t>812/пр_2020_прил._т._п.27_гр.3</t>
  </si>
  <si>
    <t>НР Линии электропередачи</t>
  </si>
  <si>
    <t>%</t>
  </si>
  <si>
    <t>103%</t>
  </si>
  <si>
    <t>774/пр_2020_прил._т._п.27_гр.3</t>
  </si>
  <si>
    <t>СП Линии электропередачи</t>
  </si>
  <si>
    <t>60%</t>
  </si>
  <si>
    <t>Всего по позиции</t>
  </si>
  <si>
    <t>ГЭСН33-04-016-02</t>
  </si>
  <si>
    <t>Развозка конструкций и материалов опор ВЛ 0,38-10 кВ по трассе: одностоечных железобетонных опор</t>
  </si>
  <si>
    <t>1,76</t>
  </si>
  <si>
    <t>1-100-25</t>
  </si>
  <si>
    <t>Средний разряд работы 2,5</t>
  </si>
  <si>
    <t>0,44</t>
  </si>
  <si>
    <t>453,46</t>
  </si>
  <si>
    <t>0,24</t>
  </si>
  <si>
    <t>91.15.01-001</t>
  </si>
  <si>
    <t>Прицепы тракторные, грузоподъемность до 2 т</t>
  </si>
  <si>
    <t>14,91</t>
  </si>
  <si>
    <t>[91.15.03-014]</t>
  </si>
  <si>
    <t>Тракторы на пневмоколесном ходу, мощность 59 кВт (80 л.с.)</t>
  </si>
  <si>
    <t>487,94</t>
  </si>
  <si>
    <t>1,23</t>
  </si>
  <si>
    <t>600,17</t>
  </si>
  <si>
    <t>ГЭСН33-04-016-06</t>
  </si>
  <si>
    <t>Развозка конструкций и материалов опор ВЛ 0,38-10 кВ по трассе: материалов оснастки сложных опор</t>
  </si>
  <si>
    <t>0,3</t>
  </si>
  <si>
    <t>0,16</t>
  </si>
  <si>
    <t>Пр/812-027.0-1</t>
  </si>
  <si>
    <t>Пр/774-027.0</t>
  </si>
  <si>
    <t>ГЭСН33-04-003-02</t>
  </si>
  <si>
    <t>Установка железобетонных опор ВЛ 0,38; 6-10 кВ с траверсами без приставок: одностоечных с одним подкосом</t>
  </si>
  <si>
    <t>1-100-33</t>
  </si>
  <si>
    <t>Средний разряд работы 3,3</t>
  </si>
  <si>
    <t>5,98</t>
  </si>
  <si>
    <t>491,25</t>
  </si>
  <si>
    <t>[91.04.01-031]</t>
  </si>
  <si>
    <t>Машины бурильно-крановые на автомобильном ходу, диаметр бурения до 800 мм, глубина бурения до 5 м</t>
  </si>
  <si>
    <t>1,6</t>
  </si>
  <si>
    <t>2 088,77</t>
  </si>
  <si>
    <t>1,26</t>
  </si>
  <si>
    <t>2 631,85</t>
  </si>
  <si>
    <t>4-100-050</t>
  </si>
  <si>
    <r>
      <rPr>
        <sz val="10"/>
        <color theme="1"/>
        <rFont val="Times New Roman"/>
        <family val="2"/>
      </rPr>
      <t xml:space="preserve">ОТм (ЗТм) </t>
    </r>
    <r>
      <rPr>
        <i/>
        <sz val="10"/>
        <color theme="1"/>
        <rFont val="Times New Roman"/>
        <family val="2"/>
      </rPr>
      <t>Средний разряд машинистов 5</t>
    </r>
  </si>
  <si>
    <t>0,4</t>
  </si>
  <si>
    <t>0,8</t>
  </si>
  <si>
    <t>М</t>
  </si>
  <si>
    <t>345,53</t>
  </si>
  <si>
    <t>т</t>
  </si>
  <si>
    <t>кг</t>
  </si>
  <si>
    <t>[01.3.01.06-0038]</t>
  </si>
  <si>
    <t>Смазка защитная электросетевая</t>
  </si>
  <si>
    <t>0,1</t>
  </si>
  <si>
    <t>0,2</t>
  </si>
  <si>
    <t>238,29</t>
  </si>
  <si>
    <t>1,66</t>
  </si>
  <si>
    <t>395,56</t>
  </si>
  <si>
    <t>79,11</t>
  </si>
  <si>
    <t>[01.3.01.06-0051]</t>
  </si>
  <si>
    <t>Смазка солидол жировой Ж</t>
  </si>
  <si>
    <t>0,03</t>
  </si>
  <si>
    <t>0,06</t>
  </si>
  <si>
    <t>58,53</t>
  </si>
  <si>
    <t>97,16</t>
  </si>
  <si>
    <t>5,83</t>
  </si>
  <si>
    <t>[01.7.20.08-0051]</t>
  </si>
  <si>
    <t>Ветошь хлопчатобумажная цветная</t>
  </si>
  <si>
    <t>0,02</t>
  </si>
  <si>
    <t>0,04</t>
  </si>
  <si>
    <t>56,11</t>
  </si>
  <si>
    <t>1,54</t>
  </si>
  <si>
    <t>86,41</t>
  </si>
  <si>
    <t>3,46</t>
  </si>
  <si>
    <t>[14.4.02.04-0182]</t>
  </si>
  <si>
    <t>Краска масляная МА-15, цветная</t>
  </si>
  <si>
    <t>0,0004</t>
  </si>
  <si>
    <t>0,0008</t>
  </si>
  <si>
    <t>61 265,39</t>
  </si>
  <si>
    <t>1,44</t>
  </si>
  <si>
    <t>88 222,16</t>
  </si>
  <si>
    <t>70,58</t>
  </si>
  <si>
    <t>[14.4.03.03-0102]</t>
  </si>
  <si>
    <t>Лак битумный БТ-577</t>
  </si>
  <si>
    <t>0,0001</t>
  </si>
  <si>
    <t>0,0002</t>
  </si>
  <si>
    <t>80 020,98</t>
  </si>
  <si>
    <t>1,29</t>
  </si>
  <si>
    <t>103 227,06</t>
  </si>
  <si>
    <t>20,65</t>
  </si>
  <si>
    <t>[20.2.02.04-0006]</t>
  </si>
  <si>
    <t>Колпачки полиэтиленовые К-6</t>
  </si>
  <si>
    <t>100 шт</t>
  </si>
  <si>
    <t>0,12</t>
  </si>
  <si>
    <t>1 031,73</t>
  </si>
  <si>
    <t>1,34</t>
  </si>
  <si>
    <t>1 382,52</t>
  </si>
  <si>
    <t>165,9</t>
  </si>
  <si>
    <t>1,11</t>
  </si>
  <si>
    <t>Покраска и гидроизоляция опор</t>
  </si>
  <si>
    <t>ГЭСН15-04-024-08</t>
  </si>
  <si>
    <t>Простая окраска масляными составами по штукатурке и сборным конструкциям: стен, подготовленных под окраску
V=0,644*4/100</t>
  </si>
  <si>
    <t>100 м2</t>
  </si>
  <si>
    <t>0,02576</t>
  </si>
  <si>
    <t>1-100-32</t>
  </si>
  <si>
    <t>Средний разряд работы 3,2</t>
  </si>
  <si>
    <t>19,2</t>
  </si>
  <si>
    <t>485,28</t>
  </si>
  <si>
    <t>[91.06.06-048]</t>
  </si>
  <si>
    <t>Подъемники одномачтовые, грузоподъемность до 500 кг, высота подъема 45 м</t>
  </si>
  <si>
    <t>0,01</t>
  </si>
  <si>
    <t>37,32</t>
  </si>
  <si>
    <t>1,52</t>
  </si>
  <si>
    <t>56,73</t>
  </si>
  <si>
    <t>4-100-030</t>
  </si>
  <si>
    <r>
      <rPr>
        <sz val="10"/>
        <color theme="1"/>
        <rFont val="Times New Roman"/>
        <family val="2"/>
      </rPr>
      <t xml:space="preserve">ОТм (ЗТм) </t>
    </r>
    <r>
      <rPr>
        <i/>
        <sz val="10"/>
        <color theme="1"/>
        <rFont val="Times New Roman"/>
        <family val="2"/>
      </rPr>
      <t>Средний разряд машинистов 3</t>
    </r>
  </si>
  <si>
    <t>0,05</t>
  </si>
  <si>
    <t>0,69</t>
  </si>
  <si>
    <t>39,73</t>
  </si>
  <si>
    <t>14.4.02.04</t>
  </si>
  <si>
    <t>Краски для внутренних работ масляные готовые к применению</t>
  </si>
  <si>
    <t>0,0267</t>
  </si>
  <si>
    <t>0,0006878</t>
  </si>
  <si>
    <t>[01.7.10.17-0141]</t>
  </si>
  <si>
    <t>Пемза</t>
  </si>
  <si>
    <t>0,0061824</t>
  </si>
  <si>
    <t>2 507,62</t>
  </si>
  <si>
    <t>1,31</t>
  </si>
  <si>
    <t>3 284,98</t>
  </si>
  <si>
    <t>20,31</t>
  </si>
  <si>
    <t>[01.7.17.11-0011]</t>
  </si>
  <si>
    <t>Шкурка шлифовальная двухслойная с зернистостью 40-25</t>
  </si>
  <si>
    <t>м2</t>
  </si>
  <si>
    <t>0,020608</t>
  </si>
  <si>
    <t>531,44</t>
  </si>
  <si>
    <t>696,19</t>
  </si>
  <si>
    <t>14,35</t>
  </si>
  <si>
    <t>0,21</t>
  </si>
  <si>
    <t>0,0054096</t>
  </si>
  <si>
    <t>[14.5.11.01-0003]</t>
  </si>
  <si>
    <t>Шпатлевка масляно-клеевая</t>
  </si>
  <si>
    <t>0,005</t>
  </si>
  <si>
    <t>0,0001288</t>
  </si>
  <si>
    <t>24 995,33</t>
  </si>
  <si>
    <t>1,43</t>
  </si>
  <si>
    <t>35 743,32</t>
  </si>
  <si>
    <t>4,6</t>
  </si>
  <si>
    <t>812/пр_2020_прил._т._п.15_гр.3</t>
  </si>
  <si>
    <t>НР Отделочные работы</t>
  </si>
  <si>
    <t>100%</t>
  </si>
  <si>
    <t>774/пр_2020_прил._т._п.15_гр.3</t>
  </si>
  <si>
    <t>СП Отделочные работы</t>
  </si>
  <si>
    <t>49%</t>
  </si>
  <si>
    <t>[14.3.02.03-0002]</t>
  </si>
  <si>
    <t>Краска водно-дисперсионная поливинилацетатная ВД-ВА-17, цветная
V=0,688/1000</t>
  </si>
  <si>
    <t>0,000688</t>
  </si>
  <si>
    <t>67 474,82</t>
  </si>
  <si>
    <t>118 755,68</t>
  </si>
  <si>
    <t>81,7</t>
  </si>
  <si>
    <t>ГЭСН08-01-003-07</t>
  </si>
  <si>
    <t>Гидроизоляция боковая обмазочная битумная в 2 слоя по выровненной поверхности бутовой кладки, кирпичу, бетону
V=2,116*4/100</t>
  </si>
  <si>
    <t>0,08464</t>
  </si>
  <si>
    <t>1-100-39</t>
  </si>
  <si>
    <t>Средний разряд работы 3,9</t>
  </si>
  <si>
    <t>21,2</t>
  </si>
  <si>
    <t>527,05</t>
  </si>
  <si>
    <t>[91.08.04-021]</t>
  </si>
  <si>
    <t>Котлы битумные передвижные электрические с центробежной мешалкой, объем загрузочной емкости 400 л</t>
  </si>
  <si>
    <t>1,95</t>
  </si>
  <si>
    <t>95,25</t>
  </si>
  <si>
    <t>1,42</t>
  </si>
  <si>
    <t>135,26</t>
  </si>
  <si>
    <t>140,95</t>
  </si>
  <si>
    <t>[01.3.01.03-0002]</t>
  </si>
  <si>
    <t>Керосин для технических целей</t>
  </si>
  <si>
    <t>0,024</t>
  </si>
  <si>
    <t>0,0020314</t>
  </si>
  <si>
    <t>62 186,75</t>
  </si>
  <si>
    <t>69 027,29</t>
  </si>
  <si>
    <t>140,22</t>
  </si>
  <si>
    <t>0,008464</t>
  </si>
  <si>
    <t>0,73</t>
  </si>
  <si>
    <t>7.1</t>
  </si>
  <si>
    <t>01.2.03.03</t>
  </si>
  <si>
    <t>Мастика</t>
  </si>
  <si>
    <t>0,0203136</t>
  </si>
  <si>
    <t>7.2</t>
  </si>
  <si>
    <t>01.2.01.02</t>
  </si>
  <si>
    <t>Битум</t>
  </si>
  <si>
    <t>0,016</t>
  </si>
  <si>
    <t>0,0013542</t>
  </si>
  <si>
    <t>812/пр_2020_прил._т._п.8_гр.3</t>
  </si>
  <si>
    <t>НР Конструкции из кирпича и блоков</t>
  </si>
  <si>
    <t>110%</t>
  </si>
  <si>
    <t>774/пр_2020_прил._т._п.8_гр.3</t>
  </si>
  <si>
    <t>СП Конструкции из кирпича и блоков</t>
  </si>
  <si>
    <t>69%</t>
  </si>
  <si>
    <t>[01.2.03.05-0001]</t>
  </si>
  <si>
    <t>Праймер битумно-полимерный для подготовки (грунтования) изолируемой поверхности перед нанесением битумно-полимерных гидроизоляционных материалов
V=3,608*0,8</t>
  </si>
  <si>
    <t>2,8864</t>
  </si>
  <si>
    <t>31,51</t>
  </si>
  <si>
    <t>1,37</t>
  </si>
  <si>
    <t>43,17</t>
  </si>
  <si>
    <t>124,61</t>
  </si>
  <si>
    <t xml:space="preserve">ТЦ_01.2.00.00_77_7709331654_26.07.2025_02
</t>
  </si>
  <si>
    <t>Гидроизоляция обмазочная МГТН №24 (Технониколь)
М=478,75*1,05</t>
  </si>
  <si>
    <t>24,728</t>
  </si>
  <si>
    <t>502,69</t>
  </si>
  <si>
    <t>12 430,52</t>
  </si>
  <si>
    <t>Итого прямые затраты по разделу 1. &lt;Раздел Строительные работы&gt;</t>
  </si>
  <si>
    <t xml:space="preserve">   в том числе</t>
  </si>
  <si>
    <t xml:space="preserve">   оплата труда (ОТ)</t>
  </si>
  <si>
    <t xml:space="preserve">   эксплуатация машин и механизмов</t>
  </si>
  <si>
    <t xml:space="preserve">   оплата труда машинистов (ОТм)</t>
  </si>
  <si>
    <t xml:space="preserve">   материальные ресурсы</t>
  </si>
  <si>
    <t>13 163,04</t>
  </si>
  <si>
    <t xml:space="preserve">   перевозка</t>
  </si>
  <si>
    <r>
      <rPr>
        <sz val="10"/>
        <color theme="1"/>
        <rFont val="Times New Roman"/>
        <family val="2"/>
      </rPr>
      <t>Итого ФОТ (</t>
    </r>
    <r>
      <rPr>
        <i/>
        <sz val="10"/>
        <color theme="1"/>
        <rFont val="Times New Roman"/>
        <family val="2"/>
      </rPr>
      <t>справочно</t>
    </r>
    <r>
      <rPr>
        <sz val="10"/>
        <color theme="1"/>
        <rFont val="Times New Roman"/>
        <family val="2"/>
      </rPr>
      <t>)</t>
    </r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</si>
  <si>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</si>
  <si>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</si>
  <si>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</si>
  <si>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</si>
  <si>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>Итого по разделу 1. &lt;Раздел Строительные работы&gt;</t>
  </si>
  <si>
    <t xml:space="preserve">   материальные ресурсы, отсутствующие в ФРСН</t>
  </si>
  <si>
    <t xml:space="preserve">   оборудование, отсутствующее в ФРСН</t>
  </si>
  <si>
    <t xml:space="preserve">   справочно</t>
  </si>
  <si>
    <t xml:space="preserve">   затраты труда рабочих</t>
  </si>
  <si>
    <t xml:space="preserve">   затраты труда машинистов</t>
  </si>
  <si>
    <t>Раздел 2. &lt;Раздел-Монтажные работы&gt;</t>
  </si>
  <si>
    <t>ГЭСНм08-02-471-01</t>
  </si>
  <si>
    <t>Заземлитель вертикальный из угловой стали размером: 50х50х5 мм</t>
  </si>
  <si>
    <t>10 шт</t>
  </si>
  <si>
    <t>1-100-38</t>
  </si>
  <si>
    <t>Средний разряд работы 3,8</t>
  </si>
  <si>
    <t>9,27</t>
  </si>
  <si>
    <t>521,08</t>
  </si>
  <si>
    <t>0,17</t>
  </si>
  <si>
    <t>91.17.04-233</t>
  </si>
  <si>
    <t>Аппараты сварочные для ручной дуговой сварки, сварочный ток до 350 А</t>
  </si>
  <si>
    <t>1,51</t>
  </si>
  <si>
    <t>32,87</t>
  </si>
  <si>
    <t>236,69</t>
  </si>
  <si>
    <t>[01.7.11.07-0227]</t>
  </si>
  <si>
    <t>Электроды сварочные для сварки низколегированных и углеродистых сталей УОНИ 13/45, Э42А, диаметр 4-5 мм</t>
  </si>
  <si>
    <t>0,65</t>
  </si>
  <si>
    <t>0,065</t>
  </si>
  <si>
    <t>155,63</t>
  </si>
  <si>
    <t>0,87</t>
  </si>
  <si>
    <t>135,4</t>
  </si>
  <si>
    <t>8,8</t>
  </si>
  <si>
    <t>[14.4.01.09-0427]</t>
  </si>
  <si>
    <t>Грунтовка эпоксидная антикоррозионная с содержанием цинка для защиты металлических поверхностей, расход 0,20-0,39 кг/м2</t>
  </si>
  <si>
    <t>911,56</t>
  </si>
  <si>
    <t>1,25</t>
  </si>
  <si>
    <t>1 139,45</t>
  </si>
  <si>
    <t>227,89</t>
  </si>
  <si>
    <t>10.1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</si>
  <si>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</si>
  <si>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</si>
  <si>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9,66</t>
  </si>
  <si>
    <t>812/пр_2020_прил._т._п.49.3_гр.3</t>
  </si>
  <si>
    <t>НР Электротехнические установки на других объектах</t>
  </si>
  <si>
    <t>97%</t>
  </si>
  <si>
    <t>774/пр_2020_прил._т._п.49.3_гр.3</t>
  </si>
  <si>
    <t>СП Электротехнические установки на других объектах</t>
  </si>
  <si>
    <t>51%</t>
  </si>
  <si>
    <t>08.3.08.02-0058</t>
  </si>
  <si>
    <t>Уголок стальной горячекатаный равнополочный, марки стали Ст3сп, Ст3пс, ширина полок 35-56 мм, толщина полки 3-5 мм
V=1*3,77*3/1000</t>
  </si>
  <si>
    <t>0,01131</t>
  </si>
  <si>
    <t>46 414,02</t>
  </si>
  <si>
    <t>524,94</t>
  </si>
  <si>
    <t>ГЭСНм08-02-472-08</t>
  </si>
  <si>
    <t>Проводник заземляющий открыто по строительным основаниям: из круглой стали диаметром 8 мм</t>
  </si>
  <si>
    <t>100 м</t>
  </si>
  <si>
    <t>17,5</t>
  </si>
  <si>
    <t>2,9</t>
  </si>
  <si>
    <t>259,5</t>
  </si>
  <si>
    <t>0,9</t>
  </si>
  <si>
    <t>0,09</t>
  </si>
  <si>
    <t>12,19</t>
  </si>
  <si>
    <t>08.3.05.02-0021</t>
  </si>
  <si>
    <t>Прокат листовой горячекатаный, марки стали Ст3сп, Ст3пс, ширина 1200-3000 мм, толщина 1-8 мм</t>
  </si>
  <si>
    <t>0,004</t>
  </si>
  <si>
    <t>48 543,27</t>
  </si>
  <si>
    <t>19,42</t>
  </si>
  <si>
    <t>12.1</t>
  </si>
  <si>
    <t>18,24</t>
  </si>
  <si>
    <t>13</t>
  </si>
  <si>
    <t>08.4.03.02-0002</t>
  </si>
  <si>
    <t>Сталь арматурная горячекатаная гладкая, класс A-I, диаметр 6-22 мм
V=10*0,499/1000</t>
  </si>
  <si>
    <t>0,00499</t>
  </si>
  <si>
    <t>40 464,02</t>
  </si>
  <si>
    <t>201,92</t>
  </si>
  <si>
    <t>14</t>
  </si>
  <si>
    <t>ГЭСНм08-01-082-01</t>
  </si>
  <si>
    <t>Зажим наборный без кожуха
V=0,06+0,04+0,02+0,04+0,03</t>
  </si>
  <si>
    <t>0,19</t>
  </si>
  <si>
    <t>1-100-40</t>
  </si>
  <si>
    <t>Средний разряд работы 4,0</t>
  </si>
  <si>
    <t>41,2</t>
  </si>
  <si>
    <t>248,41</t>
  </si>
  <si>
    <t>[08.3.07.01-0052]</t>
  </si>
  <si>
    <t>Прокат стальной горячекатаный полосовой, марки стали Ст3сп, Ст3пс, размеры 50х5 мм</t>
  </si>
  <si>
    <t>0,003</t>
  </si>
  <si>
    <t>0,00057</t>
  </si>
  <si>
    <t>70 310,45</t>
  </si>
  <si>
    <t>0,82</t>
  </si>
  <si>
    <t>57 654,57</t>
  </si>
  <si>
    <t>32,86</t>
  </si>
  <si>
    <t>[14.4.02.04-0142]</t>
  </si>
  <si>
    <t>Краска масляная МА-0115, мумия, сурик железный</t>
  </si>
  <si>
    <t>0,152</t>
  </si>
  <si>
    <t>79,88</t>
  </si>
  <si>
    <t>115,03</t>
  </si>
  <si>
    <t>17,48</t>
  </si>
  <si>
    <t>[20.5.04.03-0002]</t>
  </si>
  <si>
    <t>Зажимы наборные проходные ЗН24-4П25</t>
  </si>
  <si>
    <t>1,02</t>
  </si>
  <si>
    <t>0,1938</t>
  </si>
  <si>
    <t>896,51</t>
  </si>
  <si>
    <t>1,14</t>
  </si>
  <si>
    <t>1 022,02</t>
  </si>
  <si>
    <t>198,07</t>
  </si>
  <si>
    <t>14.1</t>
  </si>
  <si>
    <t>83,45</t>
  </si>
  <si>
    <t>Пр/812-049.3-1</t>
  </si>
  <si>
    <t>Пр/774-049.3</t>
  </si>
  <si>
    <t>Итого прямые затраты по разделу 2. &lt;Раздел-Монтажные работы&gt;</t>
  </si>
  <si>
    <t>1 582,81</t>
  </si>
  <si>
    <t>Итого по разделу 2. &lt;Раздел-Монтажные работы&gt;</t>
  </si>
  <si>
    <t>Раздел 3. &lt;материалы</t>
  </si>
  <si>
    <t>15</t>
  </si>
  <si>
    <t xml:space="preserve">ТЦ_21.2.00.00_77_7719546987_06.09.2024_02
</t>
  </si>
  <si>
    <t>Провод СИП-2 3*70+70
М=462,53*1,05</t>
  </si>
  <si>
    <t>м</t>
  </si>
  <si>
    <t>37</t>
  </si>
  <si>
    <t>485,66</t>
  </si>
  <si>
    <t>17 969,42</t>
  </si>
  <si>
    <t>16</t>
  </si>
  <si>
    <t xml:space="preserve">ТЦ_05.1.02.07_50_5036065113_30.07.2024_02
</t>
  </si>
  <si>
    <t>Стойка СВ-110-5
М=15145,38*1,05</t>
  </si>
  <si>
    <t>15 902,65</t>
  </si>
  <si>
    <t>63 610,6</t>
  </si>
  <si>
    <t>17</t>
  </si>
  <si>
    <t xml:space="preserve">ТЦ_20.1.00.00_77_7719546987_22.07.2024_02
</t>
  </si>
  <si>
    <t>Стяжка Х-89
М=810*1,0375</t>
  </si>
  <si>
    <t>840,38</t>
  </si>
  <si>
    <t>1 680,76</t>
  </si>
  <si>
    <t>18</t>
  </si>
  <si>
    <t>[25.2.02.11-0021]</t>
  </si>
  <si>
    <t>Лента крепления из нержавеющей стали в пластмассовой коробке с кабельной бухтой, ширина 20 мм, толщина 0,7 мм, длина 50 м
V=11/50</t>
  </si>
  <si>
    <t>0,22</t>
  </si>
  <si>
    <t>2 940,8</t>
  </si>
  <si>
    <t>4 028,9</t>
  </si>
  <si>
    <t>886,36</t>
  </si>
  <si>
    <t>19</t>
  </si>
  <si>
    <t xml:space="preserve">ТЦ_20.1.00.00_77_7719546987_22.07.2024_02
</t>
  </si>
  <si>
    <t>Скрепа
М=28*1,05</t>
  </si>
  <si>
    <t>29,4</t>
  </si>
  <si>
    <t>88,2</t>
  </si>
  <si>
    <t>20</t>
  </si>
  <si>
    <t>Бугель
М=32,50*1,05</t>
  </si>
  <si>
    <t>34,13</t>
  </si>
  <si>
    <t>273,04</t>
  </si>
  <si>
    <t>21</t>
  </si>
  <si>
    <t xml:space="preserve">ТЦ_20.00.00.00_77_7719546987_23.07.2024_02
</t>
  </si>
  <si>
    <t>Зажим ПС-2-1
М=144*1,05</t>
  </si>
  <si>
    <t>151,2</t>
  </si>
  <si>
    <t>453,6</t>
  </si>
  <si>
    <t>22</t>
  </si>
  <si>
    <t xml:space="preserve">ТЦ_20.1.01.01_77_7719546987_30.07.2024_02
</t>
  </si>
  <si>
    <t>Зажим РА 1500
М=750*1,05</t>
  </si>
  <si>
    <t>787,5</t>
  </si>
  <si>
    <t>3 150</t>
  </si>
  <si>
    <t>23</t>
  </si>
  <si>
    <t>Кронштейн анкерный  СА 1500
М=765,2*1,05</t>
  </si>
  <si>
    <t>803,46</t>
  </si>
  <si>
    <t>3 213,84</t>
  </si>
  <si>
    <t>24</t>
  </si>
  <si>
    <t>Хомут 
М=11,55*1,05</t>
  </si>
  <si>
    <t>12,13</t>
  </si>
  <si>
    <t>291,12</t>
  </si>
  <si>
    <t>25</t>
  </si>
  <si>
    <t>Зажим СД-120
М=259,05*1,05</t>
  </si>
  <si>
    <t>272</t>
  </si>
  <si>
    <t>1 632</t>
  </si>
  <si>
    <t>26</t>
  </si>
  <si>
    <t>Зажим Р71
М=356*1,05</t>
  </si>
  <si>
    <t>373,8</t>
  </si>
  <si>
    <t>747,6</t>
  </si>
  <si>
    <t>27</t>
  </si>
  <si>
    <t>Зажим Р70
М=289*1,05</t>
  </si>
  <si>
    <t>303,45</t>
  </si>
  <si>
    <t>1 213,8</t>
  </si>
  <si>
    <t>28</t>
  </si>
  <si>
    <t>Зажим РС481
М=963*1,05</t>
  </si>
  <si>
    <t>1 011,15</t>
  </si>
  <si>
    <t>4 044,6</t>
  </si>
  <si>
    <t>29</t>
  </si>
  <si>
    <t>Заземляющий проводник ЗП-6
М=310*1,0375</t>
  </si>
  <si>
    <t>321,63</t>
  </si>
  <si>
    <t>964,89</t>
  </si>
  <si>
    <t>Итого прямые затраты по разделу 3. &lt;материалы</t>
  </si>
  <si>
    <t>100 219,83</t>
  </si>
  <si>
    <t>Итого по разделу 3. &lt;материалы</t>
  </si>
  <si>
    <t>ИТОГИ ПО СМЕТЕ</t>
  </si>
  <si>
    <t>ВСЕГО строительные работы</t>
  </si>
  <si>
    <t xml:space="preserve">   Всего прямые затраты</t>
  </si>
  <si>
    <t xml:space="preserve">      в том числе</t>
  </si>
  <si>
    <t xml:space="preserve">      оплата труда (ОТ)</t>
  </si>
  <si>
    <t xml:space="preserve">      эксплуатация машин и механизмов</t>
  </si>
  <si>
    <t xml:space="preserve">      оплата труда машинистов (ОТм)</t>
  </si>
  <si>
    <t xml:space="preserve">      материальные ресурсы</t>
  </si>
  <si>
    <t>113 382,87</t>
  </si>
  <si>
    <r>
      <rPr>
        <sz val="10"/>
        <color theme="1"/>
        <rFont val="Times New Roman"/>
        <family val="2"/>
      </rPr>
      <t xml:space="preserve">   Всего ФОТ (</t>
    </r>
    <r>
      <rPr>
        <i/>
        <sz val="10"/>
        <color theme="1"/>
        <rFont val="Times New Roman"/>
        <family val="2"/>
      </rPr>
      <t>справочно</t>
    </r>
    <r>
      <rPr>
        <sz val="10"/>
        <color theme="1"/>
        <rFont val="Times New Roman"/>
        <family val="2"/>
      </rPr>
      <t>)</t>
    </r>
  </si>
  <si>
    <t xml:space="preserve">   Всего накладные расходы</t>
  </si>
  <si>
    <t xml:space="preserve">   Всего сметная прибыль</t>
  </si>
  <si>
    <t>ВСЕГО монтажные работы</t>
  </si>
  <si>
    <t>ВСЕГО по смете</t>
  </si>
  <si>
    <t>114 965,68</t>
  </si>
  <si>
    <t xml:space="preserve">      перевозка</t>
  </si>
  <si>
    <t xml:space="preserve">   Всего оборудование</t>
  </si>
  <si>
    <t xml:space="preserve">   Всего прочие затраты</t>
  </si>
  <si>
    <t>Справочно</t>
  </si>
  <si>
    <t>Составил:</t>
  </si>
  <si>
    <t xml:space="preserve"> </t>
  </si>
  <si>
    <t>[должность, подпись (инициалы, фамилия)]</t>
  </si>
  <si>
    <t>Проверил:</t>
  </si>
  <si>
    <t>Наименование зоны субъекта Российской Федерации</t>
  </si>
  <si>
    <t>ЛС-09-01-01</t>
  </si>
  <si>
    <t>ПНР ВЛИ-0,4 кВ</t>
  </si>
  <si>
    <t>5,34</t>
  </si>
  <si>
    <t>2,54</t>
  </si>
  <si>
    <t>3,5896</t>
  </si>
  <si>
    <t>Раздел 1. &lt;Раздел&gt;</t>
  </si>
  <si>
    <t>ГЭСНп01-11-011-01</t>
  </si>
  <si>
    <t>Проверка наличия цепи между заземлителями и заземленными элементами</t>
  </si>
  <si>
    <t>100 измерений</t>
  </si>
  <si>
    <t>0,1296</t>
  </si>
  <si>
    <t>91,77</t>
  </si>
  <si>
    <t>2-100-06</t>
  </si>
  <si>
    <t>Рабочий 6 разряда</t>
  </si>
  <si>
    <t>6,48</t>
  </si>
  <si>
    <t>0,0648</t>
  </si>
  <si>
    <t>46,4</t>
  </si>
  <si>
    <t>3-200-03</t>
  </si>
  <si>
    <t>Инженер III категории</t>
  </si>
  <si>
    <t>700,08</t>
  </si>
  <si>
    <t>45,37</t>
  </si>
  <si>
    <t>812/пр_2020_прил._т._п.83_гр.3</t>
  </si>
  <si>
    <t>НР Пусконаладочные работы</t>
  </si>
  <si>
    <t>74%</t>
  </si>
  <si>
    <t>67,91</t>
  </si>
  <si>
    <t>774/пр_2020_прил._т._п.83_гр.3</t>
  </si>
  <si>
    <t>СП Пусконаладочные работы</t>
  </si>
  <si>
    <t>36%</t>
  </si>
  <si>
    <t>33,04</t>
  </si>
  <si>
    <t>19 272</t>
  </si>
  <si>
    <t>192,72</t>
  </si>
  <si>
    <t>ГЭСНп01-11-010-01</t>
  </si>
  <si>
    <t>Измерение сопротивления растеканию тока: заземлителя</t>
  </si>
  <si>
    <t>измерение</t>
  </si>
  <si>
    <t>708,04</t>
  </si>
  <si>
    <t>0,5</t>
  </si>
  <si>
    <t>358</t>
  </si>
  <si>
    <t>350,04</t>
  </si>
  <si>
    <t>523,95</t>
  </si>
  <si>
    <t>254,89</t>
  </si>
  <si>
    <t>1 486,88</t>
  </si>
  <si>
    <t>ГЭСНп01-11-024-01</t>
  </si>
  <si>
    <t>Фазировка электрической линии или трансформатора с сетью напряжением: до 1 кВ</t>
  </si>
  <si>
    <t>2,46</t>
  </si>
  <si>
    <t>1 741,77</t>
  </si>
  <si>
    <t>0,41</t>
  </si>
  <si>
    <t>880,67</t>
  </si>
  <si>
    <t>861,1</t>
  </si>
  <si>
    <t>1 288,91</t>
  </si>
  <si>
    <t>627,04</t>
  </si>
  <si>
    <t>1 219,24</t>
  </si>
  <si>
    <t>3 657,72</t>
  </si>
  <si>
    <t>Итого прямые затраты по разделу 1. &lt;Раздел&gt;</t>
  </si>
  <si>
    <t>2 541,58</t>
  </si>
  <si>
    <t>1 880,77</t>
  </si>
  <si>
    <t>914,97</t>
  </si>
  <si>
    <t>Итого по разделу 1. &lt;Раздел&gt;</t>
  </si>
  <si>
    <t>5 337,32</t>
  </si>
  <si>
    <t>ВСЕГО прочие затраты</t>
  </si>
  <si>
    <t>4 269,86</t>
  </si>
  <si>
    <t xml:space="preserve">   прочие работы</t>
  </si>
  <si>
    <t xml:space="preserve">      Всего прямые затраты</t>
  </si>
  <si>
    <t>2 033,27</t>
  </si>
  <si>
    <t xml:space="preserve">         в том числе</t>
  </si>
  <si>
    <t xml:space="preserve">         оплата труда (ОТ)</t>
  </si>
  <si>
    <r>
      <rPr>
        <sz val="10"/>
        <color theme="1"/>
        <rFont val="Times New Roman"/>
        <family val="2"/>
      </rPr>
      <t xml:space="preserve">      Всего ФОТ (</t>
    </r>
    <r>
      <rPr>
        <i/>
        <sz val="10"/>
        <color theme="1"/>
        <rFont val="Times New Roman"/>
        <family val="2"/>
      </rPr>
      <t>справочно</t>
    </r>
    <r>
      <rPr>
        <sz val="10"/>
        <color theme="1"/>
        <rFont val="Times New Roman"/>
        <family val="2"/>
      </rPr>
      <t>)</t>
    </r>
  </si>
  <si>
    <t xml:space="preserve">      Всего накладные расходы</t>
  </si>
  <si>
    <t>1 504,62</t>
  </si>
  <si>
    <t xml:space="preserve">      Всего сметная прибыль</t>
  </si>
  <si>
    <t>731,97</t>
  </si>
  <si>
    <t>УТВЕРЖДАЮ</t>
  </si>
  <si>
    <t>Заместитель директора по капитальному строительству-начальник УКС Южные электрические сети-филиал ПАО Россети "Московский регион"</t>
  </si>
  <si>
    <t>Трощенков А.Ю.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</si>
  <si>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</si>
  <si>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</si>
  <si>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</si>
  <si>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</si>
  <si>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</si>
  <si>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</si>
  <si>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(тыс.руб)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</si>
  <si>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</si>
  <si>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</si>
  <si>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</si>
  <si>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</si>
  <si>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</si>
  <si>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</si>
  <si>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сч № 0000-000284 от 09.12.20224</t>
  </si>
  <si>
    <t>Выдача разрешений на вырубку зеленых насаждений-порубочный билет</t>
  </si>
  <si>
    <t>Итого: по главе 1</t>
  </si>
  <si>
    <t>Глава 2. Основные объекты строительства</t>
  </si>
  <si>
    <t>ЛСР-02-01-01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</si>
  <si>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</si>
  <si>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</si>
  <si>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</si>
  <si>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</si>
  <si>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</si>
  <si>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</si>
  <si>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</si>
  <si>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</si>
  <si>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</si>
  <si>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</si>
  <si>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</si>
  <si>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</si>
  <si>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</si>
  <si>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</si>
  <si>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</si>
  <si>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</si>
  <si>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</si>
  <si>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</si>
  <si>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19.06.2021 п.25</t>
  </si>
  <si>
    <t>Средства на возведение и разборку временных зданий и сооружений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</si>
  <si>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</si>
  <si>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</si>
  <si>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</si>
  <si>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п.50</t>
  </si>
  <si>
    <t>Возмещение дополнительных затрат при производстве строительно-монтажных работ в зимнее время - 1,9%</t>
  </si>
  <si>
    <t>ЛСР-09-01-01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</si>
  <si>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</si>
  <si>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</si>
  <si>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</si>
  <si>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</si>
  <si>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</si>
  <si>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МР"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</si>
  <si>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</si>
  <si>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</si>
  <si>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</si>
  <si>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</si>
  <si>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</si>
  <si>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</si>
  <si>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</si>
  <si>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Итого: по главе 12</t>
  </si>
  <si>
    <t>Итого: по главам 1-12</t>
  </si>
  <si>
    <t>Непредвиденные затраты</t>
  </si>
  <si>
    <t>ПЦСН-2014 МО, п.4.4.5</t>
  </si>
  <si>
    <t>Непредвиденные затраты 3%</t>
  </si>
  <si>
    <t>Итого: Непредвиденные затраты</t>
  </si>
  <si>
    <t>ИП</t>
  </si>
  <si>
    <t>Итого с непредвиденными</t>
  </si>
  <si>
    <t>НДС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</si>
  <si>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</si>
  <si>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</si>
  <si>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</si>
  <si>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</si>
  <si>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ВСЕГО по сводному сметному расчету с НДС</t>
  </si>
  <si>
    <t>Генеральный директор ООО "ССМНУ-58"</t>
  </si>
  <si>
    <t>Калекин Г.А.</t>
  </si>
  <si>
    <t>187,35</t>
  </si>
  <si>
    <t>17,72</t>
  </si>
  <si>
    <t>4,93</t>
  </si>
  <si>
    <t>169,59</t>
  </si>
  <si>
    <t>34,9549401</t>
  </si>
  <si>
    <t>17,76</t>
  </si>
  <si>
    <t>8,2905555</t>
  </si>
  <si>
    <t>421/пр_2020_прил.10_т.1_п.5_гр.3</t>
  </si>
  <si>
    <t>Производство работ осуществляется в стесненных условиях населенных пунктов (Кот=1,15; Кэм=1,15; Котм=1,15; Кзт=1,15; Кзтм=1,15)</t>
  </si>
  <si>
    <t>3,7738861</t>
  </si>
  <si>
    <t>1 969,6</t>
  </si>
  <si>
    <t>1,15</t>
  </si>
  <si>
    <t>0,0392783</t>
  </si>
  <si>
    <t>17,03</t>
  </si>
  <si>
    <t>1,8762308</t>
  </si>
  <si>
    <t>888,11</t>
  </si>
  <si>
    <t>0,9291885</t>
  </si>
  <si>
    <t>495,27</t>
  </si>
  <si>
    <t>569,19</t>
  </si>
  <si>
    <t>523,36</t>
  </si>
  <si>
    <t>0,9875109</t>
  </si>
  <si>
    <t>531,81</t>
  </si>
  <si>
    <t>0,0297563</t>
  </si>
  <si>
    <t>47,47</t>
  </si>
  <si>
    <t>21,31</t>
  </si>
  <si>
    <t>0,0321368</t>
  </si>
  <si>
    <t>0,54</t>
  </si>
  <si>
    <t>0,9022095</t>
  </si>
  <si>
    <t>453,59</t>
  </si>
  <si>
    <t>480,89</t>
  </si>
  <si>
    <t>0,0234083</t>
  </si>
  <si>
    <t>12,48</t>
  </si>
  <si>
    <t>6,76</t>
  </si>
  <si>
    <t>17,13</t>
  </si>
  <si>
    <t>3 024,77</t>
  </si>
  <si>
    <t>2 501,41</t>
  </si>
  <si>
    <t>2 576,45</t>
  </si>
  <si>
    <t>1 500,85</t>
  </si>
  <si>
    <t>205 857,1</t>
  </si>
  <si>
    <t>7 102,07</t>
  </si>
  <si>
    <t>2,024</t>
  </si>
  <si>
    <t>917,8</t>
  </si>
  <si>
    <t>2 440,15</t>
  </si>
  <si>
    <t>2,208</t>
  </si>
  <si>
    <t>1 378,89</t>
  </si>
  <si>
    <t>1,104</t>
  </si>
  <si>
    <t>1 761,1</t>
  </si>
  <si>
    <t>790,45</t>
  </si>
  <si>
    <t>16,46</t>
  </si>
  <si>
    <t>662,59</t>
  </si>
  <si>
    <t>588,44</t>
  </si>
  <si>
    <t>4 736,84</t>
  </si>
  <si>
    <t>2 296,69</t>
  </si>
  <si>
    <t>2 365,59</t>
  </si>
  <si>
    <t>1 378,01</t>
  </si>
  <si>
    <t>2 120,11</t>
  </si>
  <si>
    <t>8 480,44</t>
  </si>
  <si>
    <t>312,89</t>
  </si>
  <si>
    <t>226,35</t>
  </si>
  <si>
    <t>0,368</t>
  </si>
  <si>
    <t>196,15</t>
  </si>
  <si>
    <t>5,49</t>
  </si>
  <si>
    <t>220,86</t>
  </si>
  <si>
    <t>735,39</t>
  </si>
  <si>
    <t>509,04</t>
  </si>
  <si>
    <t>524,31</t>
  </si>
  <si>
    <t>305,42</t>
  </si>
  <si>
    <t>782,56</t>
  </si>
  <si>
    <t>1 565,12</t>
  </si>
  <si>
    <t>13,754</t>
  </si>
  <si>
    <t>6 756,65</t>
  </si>
  <si>
    <t>10 274,78</t>
  </si>
  <si>
    <t>2 744,63</t>
  </si>
  <si>
    <t>3,68</t>
  </si>
  <si>
    <t>9 685,21</t>
  </si>
  <si>
    <t>2 254,26</t>
  </si>
  <si>
    <t>0,92</t>
  </si>
  <si>
    <t>589,57</t>
  </si>
  <si>
    <t>490,37</t>
  </si>
  <si>
    <t>20 121,59</t>
  </si>
  <si>
    <t>9 501,28</t>
  </si>
  <si>
    <t>9 786,32</t>
  </si>
  <si>
    <t>5 700,77</t>
  </si>
  <si>
    <t>17 804,34</t>
  </si>
  <si>
    <t>35 608,68</t>
  </si>
  <si>
    <t>0,5687808</t>
  </si>
  <si>
    <t>276,02</t>
  </si>
  <si>
    <t>0,97</t>
  </si>
  <si>
    <t>0,0017774</t>
  </si>
  <si>
    <t>0,93</t>
  </si>
  <si>
    <t>0,0002962</t>
  </si>
  <si>
    <t>0,14</t>
  </si>
  <si>
    <t>0,0014812</t>
  </si>
  <si>
    <t>0,95</t>
  </si>
  <si>
    <t>0,79</t>
  </si>
  <si>
    <t>317,65</t>
  </si>
  <si>
    <t>276,95</t>
  </si>
  <si>
    <t>135,71</t>
  </si>
  <si>
    <t>28 350,54</t>
  </si>
  <si>
    <t>730,31</t>
  </si>
  <si>
    <t>2,0635232</t>
  </si>
  <si>
    <t>1 087,58</t>
  </si>
  <si>
    <t>38,15</t>
  </si>
  <si>
    <t>0,0194672</t>
  </si>
  <si>
    <t>10,38</t>
  </si>
  <si>
    <t>0,1898052</t>
  </si>
  <si>
    <t>25,67</t>
  </si>
  <si>
    <t>1 277,06</t>
  </si>
  <si>
    <t>1 097,96</t>
  </si>
  <si>
    <t>1 207,76</t>
  </si>
  <si>
    <t>757,59</t>
  </si>
  <si>
    <t>38 308,25</t>
  </si>
  <si>
    <t>3 242,41</t>
  </si>
  <si>
    <t>42 850,13</t>
  </si>
  <si>
    <t>11 320,54</t>
  </si>
  <si>
    <t>13 503,76</t>
  </si>
  <si>
    <t>4 862,79</t>
  </si>
  <si>
    <t>16 183,33</t>
  </si>
  <si>
    <t>16 737,38</t>
  </si>
  <si>
    <t>9 778,35</t>
  </si>
  <si>
    <t>69 365,86</t>
  </si>
  <si>
    <t>22,8741901</t>
  </si>
  <si>
    <t>8,1847555</t>
  </si>
  <si>
    <t>1,06605</t>
  </si>
  <si>
    <t>555,5</t>
  </si>
  <si>
    <t>49,43</t>
  </si>
  <si>
    <t>0,0391</t>
  </si>
  <si>
    <t>24,42</t>
  </si>
  <si>
    <t>0,01955</t>
  </si>
  <si>
    <t>31,19</t>
  </si>
  <si>
    <t>12,53</t>
  </si>
  <si>
    <t>10,42</t>
  </si>
  <si>
    <t>0,17365</t>
  </si>
  <si>
    <t>5,71</t>
  </si>
  <si>
    <t>866,04</t>
  </si>
  <si>
    <t>579,92</t>
  </si>
  <si>
    <t>562,52</t>
  </si>
  <si>
    <t>295,76</t>
  </si>
  <si>
    <t>17 339,8</t>
  </si>
  <si>
    <t>1 733,98</t>
  </si>
  <si>
    <t>2,0125</t>
  </si>
  <si>
    <t>1 048,67</t>
  </si>
  <si>
    <t>36,67</t>
  </si>
  <si>
    <t>0,023</t>
  </si>
  <si>
    <t>14,36</t>
  </si>
  <si>
    <t>0,0115</t>
  </si>
  <si>
    <t>18,34</t>
  </si>
  <si>
    <t>8,23</t>
  </si>
  <si>
    <t>7,37</t>
  </si>
  <si>
    <t>6,13</t>
  </si>
  <si>
    <t>0,3335</t>
  </si>
  <si>
    <t>10,96</t>
  </si>
  <si>
    <t>1 359,2</t>
  </si>
  <si>
    <t>1 063,03</t>
  </si>
  <si>
    <t>1 031,14</t>
  </si>
  <si>
    <t>542,15</t>
  </si>
  <si>
    <t>29 507,3</t>
  </si>
  <si>
    <t>2 950,73</t>
  </si>
  <si>
    <t>9,0022</t>
  </si>
  <si>
    <t>4 798,26</t>
  </si>
  <si>
    <t>50,01</t>
  </si>
  <si>
    <t>0,0437</t>
  </si>
  <si>
    <t>27,29</t>
  </si>
  <si>
    <t>0,02185</t>
  </si>
  <si>
    <t>34,86</t>
  </si>
  <si>
    <t>15,64</t>
  </si>
  <si>
    <t>11,65</t>
  </si>
  <si>
    <t>0,03496</t>
  </si>
  <si>
    <t>5 123,97</t>
  </si>
  <si>
    <t>4 825,55</t>
  </si>
  <si>
    <t>4 680,78</t>
  </si>
  <si>
    <t>2 461,03</t>
  </si>
  <si>
    <t>64 995,95</t>
  </si>
  <si>
    <t>12 349,23</t>
  </si>
  <si>
    <t>8 187,42</t>
  </si>
  <si>
    <t>6 402,43</t>
  </si>
  <si>
    <t>136,11</t>
  </si>
  <si>
    <t>66,07</t>
  </si>
  <si>
    <t>6 468,5</t>
  </si>
  <si>
    <t>6 274,44</t>
  </si>
  <si>
    <t>3 298,94</t>
  </si>
  <si>
    <t>17 760,8</t>
  </si>
  <si>
    <t>12,08075</t>
  </si>
  <si>
    <t>0,1058</t>
  </si>
  <si>
    <t>143 069,96</t>
  </si>
  <si>
    <t>187 346,49</t>
  </si>
  <si>
    <t>151 257,38</t>
  </si>
  <si>
    <t>17 722,97</t>
  </si>
  <si>
    <t>13 639,87</t>
  </si>
  <si>
    <t>4 928,86</t>
  </si>
  <si>
    <t>22 651,83</t>
  </si>
  <si>
    <t>23 011,82</t>
  </si>
  <si>
    <t>13 077,29</t>
  </si>
  <si>
    <t>Договор № 98-Ст от 29.12.2025г</t>
  </si>
  <si>
    <t>I-355045</t>
  </si>
  <si>
    <t>2025.12</t>
  </si>
  <si>
    <t>1 этап</t>
  </si>
  <si>
    <t>2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</si>
</sst>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_-* #,##0.00000\ _₽_-;\-* #,##0.00000\ _₽_-;_-* &quot;-&quot;?????\ _₽_-;_-@_-"/>
    <numFmt numFmtId="166" formatCode="#,##0.00000"/>
    <numFmt numFmtId="167" formatCode="_-* #,##0.00000_р_._-;\-* #,##0.00000_р_._-;_-* &quot;-&quot;??_р_._-;_-@_-"/>
    <numFmt numFmtId="168" formatCode="#,##0.00000000"/>
    <numFmt numFmtId="169" formatCode="#,##0.0000000"/>
    <numFmt numFmtId="170" formatCode="0.00000%"/>
    <numFmt numFmtId="171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</font>
    <font>
      <i/>
      <sz val="8"/>
      <color theme="1"/>
      <name val="Times New Roman"/>
      <family val="2"/>
    </font>
    <font>
      <b/>
      <sz val="10"/>
      <color theme="1"/>
      <name val="Times New Roman"/>
      <family val="2"/>
    </font>
    <font>
      <i/>
      <sz val="10"/>
      <color theme="1"/>
      <name val="Times New Roman"/>
      <family val="2"/>
    </font>
    <font>
      <b/>
      <i/>
      <sz val="10"/>
      <color theme="1"/>
      <name val="Times New Roman"/>
      <family val="2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64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5" fillId="0" borderId="0" applyNumberFormat="0"/>
    <xf numFmtId="164" fontId="1" fillId="0" borderId="0" applyFont="0" applyFill="0" applyBorder="0" applyAlignment="0" applyProtection="0"/>
    <xf numFmtId="0" fontId="1" fillId="0" borderId="0"/>
    <xf numFmtId="0" fontId="12" fillId="0" borderId="0"/>
  </cellStyleXfs>
  <cellXfs count="123">
    <xf numFmtId="0" fontId="0" fillId="0" borderId="0" xfId="0"/>
    <xf numFmtId="49" fontId="2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9" fillId="0" borderId="0" xfId="1" applyFont="1"/>
    <xf numFmtId="0" fontId="10" fillId="0" borderId="0" xfId="1" applyFont="1"/>
    <xf numFmtId="0" fontId="1" fillId="0" borderId="0" xfId="1" applyFill="1"/>
    <xf numFmtId="0" fontId="1" fillId="0" borderId="0" xfId="1"/>
    <xf numFmtId="0" fontId="11" fillId="0" borderId="0" xfId="1" applyFont="1" applyAlignment="1"/>
    <xf numFmtId="0" fontId="11" fillId="0" borderId="0" xfId="1" applyFont="1"/>
    <xf numFmtId="0" fontId="14" fillId="0" borderId="1" xfId="2" applyFont="1" applyFill="1" applyBorder="1" applyAlignment="1">
      <alignment wrapText="1"/>
    </xf>
    <xf numFmtId="4" fontId="16" fillId="0" borderId="1" xfId="3" applyNumberFormat="1" applyFont="1" applyFill="1" applyBorder="1" applyAlignment="1">
      <alignment horizontal="right"/>
    </xf>
    <xf numFmtId="0" fontId="11" fillId="0" borderId="0" xfId="1" applyFont="1" applyAlignment="1">
      <alignment vertical="top" wrapText="1"/>
    </xf>
    <xf numFmtId="0" fontId="1" fillId="0" borderId="0" xfId="1" applyFont="1" applyFill="1"/>
    <xf numFmtId="4" fontId="1" fillId="0" borderId="0" xfId="1" applyNumberFormat="1" applyFill="1"/>
    <xf numFmtId="0" fontId="11" fillId="0" borderId="0" xfId="1" applyFont="1" applyAlignment="1">
      <alignment vertical="center" wrapText="1"/>
    </xf>
    <xf numFmtId="0" fontId="11" fillId="0" borderId="0" xfId="1" applyFont="1" applyAlignment="1">
      <alignment wrapText="1"/>
    </xf>
    <xf numFmtId="0" fontId="17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1" fillId="0" borderId="0" xfId="1" applyFont="1" applyAlignment="1">
      <alignment horizontal="center" vertical="top" wrapText="1"/>
    </xf>
    <xf numFmtId="0" fontId="18" fillId="0" borderId="0" xfId="1" applyFont="1" applyFill="1" applyAlignment="1">
      <alignment horizontal="left" vertical="top"/>
    </xf>
    <xf numFmtId="0" fontId="17" fillId="0" borderId="0" xfId="1" applyFont="1"/>
    <xf numFmtId="0" fontId="17" fillId="0" borderId="0" xfId="1" applyFont="1" applyAlignment="1">
      <alignment horizontal="left" vertical="center"/>
    </xf>
    <xf numFmtId="0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7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vertical="center" wrapText="1"/>
    </xf>
    <xf numFmtId="0" fontId="9" fillId="0" borderId="7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164" fontId="17" fillId="0" borderId="4" xfId="4" applyFont="1" applyFill="1" applyBorder="1" applyAlignment="1">
      <alignment horizontal="center" vertical="center"/>
    </xf>
    <xf numFmtId="165" fontId="17" fillId="0" borderId="4" xfId="4" applyNumberFormat="1" applyFont="1" applyFill="1" applyBorder="1" applyAlignment="1">
      <alignment horizontal="center" vertical="center"/>
    </xf>
    <xf numFmtId="165" fontId="9" fillId="0" borderId="4" xfId="4" applyNumberFormat="1" applyFont="1" applyFill="1" applyBorder="1" applyAlignment="1">
      <alignment horizontal="center" vertical="center"/>
    </xf>
    <xf numFmtId="164" fontId="9" fillId="0" borderId="4" xfId="4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164" fontId="20" fillId="0" borderId="4" xfId="4" applyFont="1" applyFill="1" applyBorder="1" applyAlignment="1">
      <alignment horizontal="center" vertical="center"/>
    </xf>
    <xf numFmtId="165" fontId="20" fillId="0" borderId="4" xfId="4" applyNumberFormat="1" applyFont="1" applyFill="1" applyBorder="1" applyAlignment="1">
      <alignment horizontal="center" vertical="center"/>
    </xf>
    <xf numFmtId="4" fontId="1" fillId="0" borderId="0" xfId="1" applyNumberFormat="1"/>
    <xf numFmtId="0" fontId="9" fillId="0" borderId="4" xfId="1" applyNumberFormat="1" applyFont="1" applyBorder="1" applyAlignment="1">
      <alignment horizontal="center" vertical="center"/>
    </xf>
    <xf numFmtId="2" fontId="14" fillId="0" borderId="4" xfId="2" quotePrefix="1" applyNumberFormat="1" applyFont="1" applyFill="1" applyBorder="1" applyAlignment="1">
      <alignment horizontal="center" vertical="center" wrapText="1"/>
    </xf>
    <xf numFmtId="4" fontId="14" fillId="0" borderId="1" xfId="2" applyNumberFormat="1" applyFont="1" applyFill="1" applyBorder="1" applyAlignment="1">
      <alignment vertical="top" wrapText="1"/>
    </xf>
    <xf numFmtId="166" fontId="9" fillId="0" borderId="4" xfId="4" applyNumberFormat="1" applyFont="1" applyFill="1" applyBorder="1" applyAlignment="1">
      <alignment horizontal="center" vertical="center"/>
    </xf>
    <xf numFmtId="166" fontId="21" fillId="0" borderId="4" xfId="4" applyNumberFormat="1" applyFont="1" applyFill="1" applyBorder="1" applyAlignment="1">
      <alignment horizontal="center" vertical="center"/>
    </xf>
    <xf numFmtId="166" fontId="22" fillId="0" borderId="4" xfId="4" applyNumberFormat="1" applyFont="1" applyFill="1" applyBorder="1" applyAlignment="1">
      <alignment horizontal="center" vertical="center"/>
    </xf>
    <xf numFmtId="166" fontId="1" fillId="0" borderId="0" xfId="1" applyNumberFormat="1"/>
    <xf numFmtId="166" fontId="20" fillId="0" borderId="4" xfId="4" applyNumberFormat="1" applyFont="1" applyFill="1" applyBorder="1" applyAlignment="1">
      <alignment horizontal="center" vertical="center"/>
    </xf>
    <xf numFmtId="0" fontId="20" fillId="0" borderId="5" xfId="1" applyFont="1" applyBorder="1" applyAlignment="1">
      <alignment horizontal="right" vertical="center"/>
    </xf>
    <xf numFmtId="164" fontId="20" fillId="0" borderId="7" xfId="4" applyFont="1" applyFill="1" applyBorder="1" applyAlignment="1">
      <alignment horizontal="center" vertical="center"/>
    </xf>
    <xf numFmtId="164" fontId="22" fillId="0" borderId="4" xfId="4" applyFont="1" applyFill="1" applyBorder="1" applyAlignment="1">
      <alignment horizontal="center" vertical="center"/>
    </xf>
    <xf numFmtId="167" fontId="20" fillId="0" borderId="4" xfId="4" applyNumberFormat="1" applyFont="1" applyFill="1" applyBorder="1" applyAlignment="1">
      <alignment horizontal="center" vertical="center"/>
    </xf>
    <xf numFmtId="0" fontId="20" fillId="0" borderId="5" xfId="1" applyFont="1" applyBorder="1" applyAlignment="1">
      <alignment vertical="center"/>
    </xf>
    <xf numFmtId="0" fontId="9" fillId="3" borderId="4" xfId="5" applyFont="1" applyFill="1" applyBorder="1" applyAlignment="1">
      <alignment horizontal="left" vertical="center" wrapText="1"/>
    </xf>
    <xf numFmtId="166" fontId="9" fillId="3" borderId="4" xfId="4" applyNumberFormat="1" applyFont="1" applyFill="1" applyBorder="1" applyAlignment="1">
      <alignment horizontal="center" vertical="center"/>
    </xf>
    <xf numFmtId="166" fontId="23" fillId="3" borderId="4" xfId="4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 wrapText="1"/>
    </xf>
    <xf numFmtId="166" fontId="17" fillId="0" borderId="4" xfId="4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168" fontId="1" fillId="0" borderId="0" xfId="1" applyNumberFormat="1"/>
    <xf numFmtId="169" fontId="1" fillId="0" borderId="0" xfId="1" applyNumberFormat="1"/>
    <xf numFmtId="0" fontId="8" fillId="0" borderId="4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24" fillId="4" borderId="4" xfId="6" applyFont="1" applyFill="1" applyBorder="1" applyAlignment="1">
      <alignment vertical="center" wrapText="1"/>
    </xf>
    <xf numFmtId="0" fontId="9" fillId="0" borderId="8" xfId="1" applyFont="1" applyBorder="1" applyAlignment="1">
      <alignment horizontal="left" vertical="center"/>
    </xf>
    <xf numFmtId="0" fontId="17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166" fontId="9" fillId="0" borderId="4" xfId="1" applyNumberFormat="1" applyFont="1" applyBorder="1" applyAlignment="1">
      <alignment horizontal="center" vertical="center"/>
    </xf>
    <xf numFmtId="165" fontId="1" fillId="0" borderId="0" xfId="1" applyNumberFormat="1"/>
    <xf numFmtId="0" fontId="9" fillId="0" borderId="4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170" fontId="7" fillId="0" borderId="0" xfId="1" applyNumberFormat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171" fontId="1" fillId="0" borderId="0" xfId="1" applyNumberFormat="1"/>
    <xf numFmtId="167" fontId="1" fillId="0" borderId="0" xfId="1" applyNumberFormat="1"/>
    <xf numFmtId="0" fontId="25" fillId="0" borderId="0" xfId="1" applyFont="1" applyAlignment="1">
      <alignment vertical="center"/>
    </xf>
    <xf numFmtId="0" fontId="1" fillId="0" borderId="0" xfId="1" applyFont="1"/>
    <xf numFmtId="166" fontId="7" fillId="0" borderId="0" xfId="1" applyNumberFormat="1" applyFont="1"/>
    <xf numFmtId="0" fontId="7" fillId="0" borderId="0" xfId="1" applyFont="1"/>
    <xf numFmtId="4" fontId="2" fillId="2" borderId="4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Alignment="1">
      <alignment horizontal="right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0" fontId="20" fillId="0" borderId="5" xfId="1" applyFont="1" applyBorder="1" applyAlignment="1">
      <alignment horizontal="right" vertical="center"/>
    </xf>
    <xf numFmtId="0" fontId="20" fillId="0" borderId="6" xfId="1" applyFont="1" applyBorder="1" applyAlignment="1">
      <alignment horizontal="right" vertical="center"/>
    </xf>
    <xf numFmtId="0" fontId="20" fillId="0" borderId="8" xfId="1" applyFont="1" applyBorder="1" applyAlignment="1">
      <alignment horizontal="right" vertical="center"/>
    </xf>
    <xf numFmtId="0" fontId="20" fillId="0" borderId="6" xfId="1" applyFont="1" applyBorder="1" applyAlignment="1">
      <alignment horizontal="left" vertical="center"/>
    </xf>
    <xf numFmtId="0" fontId="22" fillId="0" borderId="5" xfId="1" applyFont="1" applyBorder="1" applyAlignment="1">
      <alignment horizontal="right" vertical="center"/>
    </xf>
    <xf numFmtId="0" fontId="22" fillId="0" borderId="6" xfId="1" applyFont="1" applyBorder="1" applyAlignment="1">
      <alignment horizontal="right" vertical="center"/>
    </xf>
    <xf numFmtId="0" fontId="22" fillId="0" borderId="8" xfId="1" applyFont="1" applyBorder="1" applyAlignment="1">
      <alignment horizontal="right" vertical="center"/>
    </xf>
    <xf numFmtId="0" fontId="20" fillId="0" borderId="8" xfId="1" applyFont="1" applyBorder="1" applyAlignment="1">
      <alignment horizontal="left" vertical="center"/>
    </xf>
    <xf numFmtId="0" fontId="20" fillId="0" borderId="6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wrapText="1"/>
    </xf>
    <xf numFmtId="0" fontId="17" fillId="0" borderId="0" xfId="1" applyFont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 vertical="center" wrapText="1"/>
    </xf>
    <xf numFmtId="4" fontId="13" fillId="0" borderId="0" xfId="2" applyNumberFormat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top"/>
    </xf>
  </cellXfs>
  <cellStyles count="7">
    <cellStyle name="Обычный" xfId="0" builtinId="0"/>
    <cellStyle name="Обычный 100 2" xfId="5"/>
    <cellStyle name="Обычный 2 2 2" xfId="2"/>
    <cellStyle name="Обычный 2 2 3 3" xfId="3"/>
    <cellStyle name="Обычный 3 2" xfId="6"/>
    <cellStyle name="Обычный 65 2 2" xfId="1"/>
    <cellStyle name="Финансов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161926</xdr:rowOff>
    </xdr:from>
    <xdr:to>
      <xdr:col>2</xdr:col>
      <xdr:colOff>160291</xdr:colOff>
      <xdr:row>14</xdr:row>
      <xdr:rowOff>47625</xdr:rowOff>
    </xdr:to>
    <xdr:pic>
      <xdr:nvPicPr>
        <xdr:cNvPr id="2" name="Рисунок 1" descr="X:\Старый ПК Пахомовой М\Рабочий стол_1\ТОРГОВЫЕ ОБЪЕКТЫ\Сметы-Торговые\Печать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542926"/>
          <a:ext cx="2008140" cy="2171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161926</xdr:rowOff>
    </xdr:from>
    <xdr:to>
      <xdr:col>2</xdr:col>
      <xdr:colOff>160291</xdr:colOff>
      <xdr:row>14</xdr:row>
      <xdr:rowOff>47625</xdr:rowOff>
    </xdr:to>
    <xdr:pic>
      <xdr:nvPicPr>
        <xdr:cNvPr id="2" name="Рисунок 1" descr="X:\Старый ПК Пахомовой М\Рабочий стол_1\ТОРГОВЫЕ ОБЪЕКТЫ\Сметы-Торговые\Печать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542926"/>
          <a:ext cx="2008140" cy="2171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161926</xdr:rowOff>
    </xdr:from>
    <xdr:to>
      <xdr:col>2</xdr:col>
      <xdr:colOff>160291</xdr:colOff>
      <xdr:row>14</xdr:row>
      <xdr:rowOff>47625</xdr:rowOff>
    </xdr:to>
    <xdr:pic>
      <xdr:nvPicPr>
        <xdr:cNvPr id="2" name="Рисунок 1" descr="X:\Старый ПК Пахомовой М\Рабочий стол_1\ТОРГОВЫЕ ОБЪЕКТЫ\Сметы-Торговые\Печать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542926"/>
          <a:ext cx="2008140" cy="2171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221/&#1056;&#1072;&#1073;&#1086;&#1095;&#1080;&#1081;%20&#1089;&#1090;&#1086;&#1083;/&#1053;&#1086;&#1074;&#1072;&#1103;%20&#1087;&#1072;&#1087;&#1082;&#1072;/&#1061;&#1072;&#1081;&#1090;&#1091;&#1085;/&#1056;&#1042;&#1057;%2030&#1090;&#1099;&#1089;%20%20&#1057;&#1090;&#1072;&#1088;&#1086;&#1083;&#1080;&#1082;&#1077;&#1077;&#1074;&#1086;/mail/&#1043;&#1077;&#1086;&#1057;&#1084;&#1077;&#1090;&#1072;/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ORK/&#1086;&#1073;&#1098;&#1077;&#1084;&#1099;%20&#1088;&#1072;&#1073;&#1086;&#1090;/&#1056;&#1072;&#1079;&#1085;&#1086;&#1077;/Zarplata_1/&#1044;&#1077;&#1085;&#1080;&#1089;/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428/My%20Documents/&#1090;&#1088;&#1072;&#1085;&#1089;&#1085;&#1077;&#1092;&#1090;&#1077;&#1084;&#1072;&#1096;/mail/&#1043;&#1077;&#1086;&#1057;&#1084;&#1077;&#1090;&#1072;/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З П"/>
      <sheetName val="Свод"/>
      <sheetName val="СМЕТА проект"/>
      <sheetName val="СВОД ПИР"/>
      <sheetName val="топография"/>
      <sheetName val="13.1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Подрядчики"/>
      <sheetName val="2002(v2)"/>
      <sheetName val="2002_v2_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ПС_x0000__x0000__x0000__x0000__x0000__x0000_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_x0000_с_лист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ДКСС от МПС"/>
      <sheetName val="РС"/>
      <sheetName val="Настройки"/>
      <sheetName val="таблица_руко_4"/>
      <sheetName val="Смета180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ВПР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 refreshError="1"/>
      <sheetData sheetId="1470"/>
      <sheetData sheetId="1471"/>
      <sheetData sheetId="1472"/>
      <sheetData sheetId="1473"/>
      <sheetData sheetId="1474"/>
      <sheetData sheetId="1475" refreshError="1"/>
      <sheetData sheetId="1476"/>
      <sheetData sheetId="1477"/>
      <sheetData sheetId="1478"/>
      <sheetData sheetId="1479"/>
      <sheetData sheetId="1480"/>
      <sheetData sheetId="1481"/>
      <sheetData sheetId="1482"/>
      <sheetData sheetId="1483" refreshError="1"/>
      <sheetData sheetId="1484" refreshError="1"/>
      <sheetData sheetId="1485"/>
      <sheetData sheetId="1486"/>
      <sheetData sheetId="1487" refreshError="1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_x0000_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етаСводная п54"/>
      <sheetName val="Смета 7"/>
      <sheetName val="Пра"/>
      <sheetName val="СметаСводная пуш"/>
      <sheetName val="ПС"/>
      <sheetName val="Исх. данные"/>
      <sheetName val="ЕТС (ф)"/>
      <sheetName val="Исх1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W28"/>
      <sheetName val="см 5 ОДД "/>
      <sheetName val="Форма 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>
        <row r="1">
          <cell r="B1">
            <v>0</v>
          </cell>
        </row>
      </sheetData>
      <sheetData sheetId="721"/>
      <sheetData sheetId="722"/>
      <sheetData sheetId="723"/>
      <sheetData sheetId="724"/>
      <sheetData sheetId="725">
        <row r="1">
          <cell r="B1">
            <v>0</v>
          </cell>
        </row>
      </sheetData>
      <sheetData sheetId="726">
        <row r="1">
          <cell r="B1">
            <v>0</v>
          </cell>
        </row>
      </sheetData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>
        <row r="1">
          <cell r="B1">
            <v>0</v>
          </cell>
        </row>
      </sheetData>
      <sheetData sheetId="739"/>
      <sheetData sheetId="740"/>
      <sheetData sheetId="741"/>
      <sheetData sheetId="742"/>
      <sheetData sheetId="743">
        <row r="1">
          <cell r="B1">
            <v>0</v>
          </cell>
        </row>
      </sheetData>
      <sheetData sheetId="744">
        <row r="1">
          <cell r="B1">
            <v>0</v>
          </cell>
        </row>
      </sheetData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>
        <row r="1">
          <cell r="B1">
            <v>0</v>
          </cell>
        </row>
      </sheetData>
      <sheetData sheetId="757"/>
      <sheetData sheetId="758"/>
      <sheetData sheetId="759"/>
      <sheetData sheetId="760"/>
      <sheetData sheetId="761">
        <row r="1">
          <cell r="B1">
            <v>0</v>
          </cell>
        </row>
      </sheetData>
      <sheetData sheetId="762">
        <row r="1">
          <cell r="B1">
            <v>0</v>
          </cell>
        </row>
      </sheetData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>
        <row r="1">
          <cell r="B1">
            <v>0</v>
          </cell>
        </row>
      </sheetData>
      <sheetData sheetId="780">
        <row r="1">
          <cell r="B1">
            <v>0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>
        <row r="1">
          <cell r="B1">
            <v>0</v>
          </cell>
        </row>
      </sheetData>
      <sheetData sheetId="798">
        <row r="1">
          <cell r="B1">
            <v>0</v>
          </cell>
        </row>
      </sheetData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>
        <row r="1">
          <cell r="B1">
            <v>0</v>
          </cell>
        </row>
      </sheetData>
      <sheetData sheetId="813"/>
      <sheetData sheetId="814">
        <row r="1">
          <cell r="B1">
            <v>0</v>
          </cell>
        </row>
      </sheetData>
      <sheetData sheetId="815">
        <row r="1">
          <cell r="B1">
            <v>0</v>
          </cell>
        </row>
      </sheetData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>
        <row r="1">
          <cell r="B1">
            <v>0</v>
          </cell>
        </row>
      </sheetData>
      <sheetData sheetId="831"/>
      <sheetData sheetId="832"/>
      <sheetData sheetId="833">
        <row r="1">
          <cell r="B1">
            <v>0</v>
          </cell>
        </row>
      </sheetData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>
        <row r="1">
          <cell r="B1">
            <v>0</v>
          </cell>
        </row>
      </sheetData>
      <sheetData sheetId="849"/>
      <sheetData sheetId="850"/>
      <sheetData sheetId="851">
        <row r="1">
          <cell r="B1">
            <v>0</v>
          </cell>
        </row>
      </sheetData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>
        <row r="1">
          <cell r="B1">
            <v>0</v>
          </cell>
        </row>
      </sheetData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>
        <row r="1">
          <cell r="B1">
            <v>0</v>
          </cell>
        </row>
      </sheetData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>
        <row r="1">
          <cell r="B1">
            <v>0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>
        <row r="1">
          <cell r="B1">
            <v>0</v>
          </cell>
        </row>
      </sheetData>
      <sheetData sheetId="925"/>
      <sheetData sheetId="926"/>
      <sheetData sheetId="927"/>
      <sheetData sheetId="928"/>
      <sheetData sheetId="929"/>
      <sheetData sheetId="930"/>
      <sheetData sheetId="931">
        <row r="1">
          <cell r="B1">
            <v>0</v>
          </cell>
        </row>
      </sheetData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>
        <row r="1">
          <cell r="B1">
            <v>0</v>
          </cell>
        </row>
      </sheetData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>
        <row r="1">
          <cell r="B1">
            <v>0</v>
          </cell>
        </row>
      </sheetData>
      <sheetData sheetId="957"/>
      <sheetData sheetId="958"/>
      <sheetData sheetId="959"/>
      <sheetData sheetId="960">
        <row r="1">
          <cell r="B1">
            <v>0</v>
          </cell>
        </row>
      </sheetData>
      <sheetData sheetId="961">
        <row r="1">
          <cell r="B1">
            <v>0</v>
          </cell>
        </row>
      </sheetData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B1">
            <v>0</v>
          </cell>
        </row>
      </sheetData>
      <sheetData sheetId="979">
        <row r="1">
          <cell r="B1">
            <v>0</v>
          </cell>
        </row>
      </sheetData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>
        <row r="1">
          <cell r="B1">
            <v>0</v>
          </cell>
        </row>
      </sheetData>
      <sheetData sheetId="997">
        <row r="1">
          <cell r="B1">
            <v>0</v>
          </cell>
        </row>
      </sheetData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>
        <row r="1">
          <cell r="B1">
            <v>0</v>
          </cell>
        </row>
      </sheetData>
      <sheetData sheetId="1011"/>
      <sheetData sheetId="1012"/>
      <sheetData sheetId="1013">
        <row r="1">
          <cell r="B1">
            <v>0</v>
          </cell>
        </row>
      </sheetData>
      <sheetData sheetId="1014">
        <row r="1">
          <cell r="B1">
            <v>0</v>
          </cell>
        </row>
      </sheetData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>
        <row r="1">
          <cell r="B1">
            <v>0</v>
          </cell>
        </row>
      </sheetData>
      <sheetData sheetId="1029"/>
      <sheetData sheetId="1030"/>
      <sheetData sheetId="1031">
        <row r="1">
          <cell r="B1">
            <v>0</v>
          </cell>
        </row>
      </sheetData>
      <sheetData sheetId="1032">
        <row r="1">
          <cell r="B1">
            <v>0</v>
          </cell>
        </row>
      </sheetData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>
        <row r="1">
          <cell r="B1">
            <v>0</v>
          </cell>
        </row>
      </sheetData>
      <sheetData sheetId="1047"/>
      <sheetData sheetId="1048"/>
      <sheetData sheetId="1049">
        <row r="1">
          <cell r="B1">
            <v>0</v>
          </cell>
        </row>
      </sheetData>
      <sheetData sheetId="1050">
        <row r="1">
          <cell r="B1">
            <v>0</v>
          </cell>
        </row>
      </sheetData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>
        <row r="1">
          <cell r="B1">
            <v>0</v>
          </cell>
        </row>
      </sheetData>
      <sheetData sheetId="1065"/>
      <sheetData sheetId="1066"/>
      <sheetData sheetId="1067">
        <row r="1">
          <cell r="B1">
            <v>0</v>
          </cell>
        </row>
      </sheetData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>
        <row r="1">
          <cell r="B1">
            <v>0</v>
          </cell>
        </row>
      </sheetData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>
        <row r="1">
          <cell r="B1">
            <v>0</v>
          </cell>
        </row>
      </sheetData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>
        <row r="1">
          <cell r="B1">
            <v>0</v>
          </cell>
        </row>
      </sheetData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>
        <row r="1">
          <cell r="B1">
            <v>0</v>
          </cell>
        </row>
      </sheetData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>
        <row r="1">
          <cell r="B1">
            <v>0</v>
          </cell>
        </row>
      </sheetData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>
        <row r="1">
          <cell r="B1">
            <v>0</v>
          </cell>
        </row>
      </sheetData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Текущие показатели"/>
      <sheetName val="Хаттон 90.90 Femco"/>
      <sheetName val="Коэффициенты"/>
      <sheetName val="база"/>
      <sheetName val="Общ"/>
      <sheetName val="СметаСводная гост"/>
      <sheetName val="Лист опроса"/>
      <sheetName val="XLR_NoRangeSheet"/>
      <sheetName val="к.рын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_x0000__x0000_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БАЗА"/>
      <sheetName val="Должности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_x0000__x0000__x0000__x0000__x0000__x0000_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таблица_руко_x0019__x0015__x0009_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7"/>
      <sheetName val="ПС"/>
      <sheetName val="Пра"/>
      <sheetName val="PLиюль04"/>
      <sheetName val="PL СКР"/>
      <sheetName val="Хаттон_90_忕と_x0005__x0000__x0000__x0000__x0000_"/>
      <sheetName val="Хаттон_90_礊め_x0005_"/>
      <sheetName val="Выборка Заказчик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>
        <row r="1">
          <cell r="B1">
            <v>0</v>
          </cell>
        </row>
      </sheetData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B1">
            <v>0</v>
          </cell>
        </row>
      </sheetData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>
        <row r="1">
          <cell r="B1">
            <v>0</v>
          </cell>
        </row>
      </sheetData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>
        <row r="1">
          <cell r="B1">
            <v>0</v>
          </cell>
        </row>
      </sheetData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>
        <row r="1">
          <cell r="B1">
            <v>0</v>
          </cell>
        </row>
      </sheetData>
      <sheetData sheetId="751"/>
      <sheetData sheetId="752"/>
      <sheetData sheetId="753"/>
      <sheetData sheetId="754"/>
      <sheetData sheetId="755"/>
      <sheetData sheetId="756"/>
      <sheetData sheetId="757"/>
      <sheetData sheetId="758">
        <row r="1">
          <cell r="B1">
            <v>0</v>
          </cell>
        </row>
      </sheetData>
      <sheetData sheetId="759">
        <row r="1">
          <cell r="B1">
            <v>0</v>
          </cell>
        </row>
      </sheetData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>
        <row r="1">
          <cell r="B1">
            <v>0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/>
      <sheetData sheetId="788">
        <row r="1">
          <cell r="B1">
            <v>0</v>
          </cell>
        </row>
      </sheetData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>
        <row r="1">
          <cell r="B1">
            <v>0</v>
          </cell>
        </row>
      </sheetData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>
        <row r="1">
          <cell r="B1">
            <v>0</v>
          </cell>
        </row>
      </sheetData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>
        <row r="1">
          <cell r="B1">
            <v>0</v>
          </cell>
        </row>
      </sheetData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>
        <row r="1">
          <cell r="B1">
            <v>0</v>
          </cell>
        </row>
      </sheetData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/>
      <sheetData sheetId="956"/>
      <sheetData sheetId="957"/>
      <sheetData sheetId="958"/>
      <sheetData sheetId="959"/>
      <sheetData sheetId="960"/>
      <sheetData sheetId="961"/>
      <sheetData sheetId="962">
        <row r="1">
          <cell r="B1">
            <v>0</v>
          </cell>
        </row>
      </sheetData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>
        <row r="1">
          <cell r="B1">
            <v>0</v>
          </cell>
        </row>
      </sheetData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>
        <row r="1">
          <cell r="B1">
            <v>0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/>
      <sheetData sheetId="1015">
        <row r="1">
          <cell r="B1">
            <v>0</v>
          </cell>
        </row>
      </sheetData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>
        <row r="1">
          <cell r="B1">
            <v>0</v>
          </cell>
        </row>
      </sheetData>
      <sheetData sheetId="1036"/>
      <sheetData sheetId="1037">
        <row r="1">
          <cell r="B1">
            <v>0</v>
          </cell>
        </row>
      </sheetData>
      <sheetData sheetId="1038"/>
      <sheetData sheetId="1039"/>
      <sheetData sheetId="1040"/>
      <sheetData sheetId="1041"/>
      <sheetData sheetId="1042"/>
      <sheetData sheetId="1043"/>
      <sheetData sheetId="1044"/>
      <sheetData sheetId="1045">
        <row r="1">
          <cell r="B1">
            <v>0</v>
          </cell>
        </row>
      </sheetData>
      <sheetData sheetId="1046">
        <row r="1">
          <cell r="B1">
            <v>0</v>
          </cell>
        </row>
      </sheetData>
      <sheetData sheetId="1047"/>
      <sheetData sheetId="1048"/>
      <sheetData sheetId="1049"/>
      <sheetData sheetId="1050"/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>
        <row r="1">
          <cell r="B1">
            <v>0</v>
          </cell>
        </row>
      </sheetData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>
        <row r="1">
          <cell r="B1">
            <v>0</v>
          </cell>
        </row>
      </sheetData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>
        <row r="1">
          <cell r="B1">
            <v>0</v>
          </cell>
        </row>
      </sheetData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>
        <row r="1">
          <cell r="B1">
            <v>0</v>
          </cell>
        </row>
      </sheetData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>
        <row r="1">
          <cell r="B1">
            <v>0</v>
          </cell>
        </row>
      </sheetData>
      <sheetData sheetId="1263">
        <row r="1">
          <cell r="B1">
            <v>0</v>
          </cell>
        </row>
      </sheetData>
      <sheetData sheetId="1264">
        <row r="1">
          <cell r="B1">
            <v>0</v>
          </cell>
        </row>
      </sheetData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>
        <row r="1">
          <cell r="B1">
            <v>0</v>
          </cell>
        </row>
      </sheetData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таблица_руко_x0019__x0015__x0009__x0003__x000c__x0011__x0011_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basa"/>
      <sheetName val="СВ 2"/>
      <sheetName val="1.2_"/>
      <sheetName val="Base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Технический лист"/>
      <sheetName val="анализ 2003_2004исполнение МТО"/>
      <sheetName val="Main list"/>
      <sheetName val="Приложение 2"/>
      <sheetName val="41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Смета 2 эл.монтаж"/>
      <sheetName val="Смета 1 общестроит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ПС"/>
      <sheetName val="Коэффициенты"/>
      <sheetName val="СМЕТА_проект1"/>
      <sheetName val="1_31"/>
      <sheetName val="К_рын1"/>
      <sheetName val="Сводная_смета1"/>
      <sheetName val="РС_"/>
      <sheetName val="СметаСводная_Колпино1"/>
      <sheetName val="справ_2"/>
      <sheetName val="СметаСводная_снег1"/>
      <sheetName val="свод_31"/>
      <sheetName val="Переменные_и_константы1"/>
      <sheetName val="13_11"/>
      <sheetName val="КП_(2)1"/>
      <sheetName val="СметаСводная_павильон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Б_Сатка1"/>
      <sheetName val="Перечень_ИУ1"/>
      <sheetName val="3_1_ТХ1"/>
      <sheetName val="3_5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р_Волхов1"/>
      <sheetName val="Смета_терзем"/>
      <sheetName val="Opex_personnel_(Term_facs)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Коэф_КВ"/>
      <sheetName val="3_11"/>
      <sheetName val="Коммерческие_расходы1"/>
      <sheetName val="СС_замеч_с_ответами1"/>
      <sheetName val="УП__20041"/>
      <sheetName val="Кал_план_Жукова_даты_-_не_надо"/>
      <sheetName val="Пояснение_"/>
      <sheetName val="Капитальные_затраты1"/>
      <sheetName val="ДДС_(Форма_№3)"/>
      <sheetName val="смета_2_проект__работы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СВОДНАЯ_"/>
      <sheetName val="выборка_на22_июня"/>
      <sheetName val="3труба_(П)"/>
      <sheetName val="Объемы_работ_по_ПВ"/>
      <sheetName val="Бл_электр_"/>
      <sheetName val="Таблица_5"/>
      <sheetName val="Таблица_3"/>
      <sheetName val="1_401_2"/>
      <sheetName val="Source_lists"/>
      <sheetName val="PO_Data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Форма 2.1"/>
      <sheetName val="W28"/>
      <sheetName val="сводная (2)"/>
      <sheetName val="Настройки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эл_химз_3"/>
      <sheetName val="геология_3"/>
      <sheetName val="Смета2_проект__раб_2"/>
      <sheetName val="Зап-3-_СЦБ2"/>
      <sheetName val="свод_22"/>
      <sheetName val="Данные_для_расчёта_сметы2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к_84-к_832"/>
      <sheetName val="См_1_наруж_водопровод2"/>
      <sheetName val="Разработка_проекта2"/>
      <sheetName val="КП_НовоКов2"/>
      <sheetName val="ст_ГТМ1"/>
      <sheetName val="изыскания_21"/>
      <sheetName val="КП_к_ГК1"/>
      <sheetName val="Таблица_21"/>
      <sheetName val="Текущие_цены2"/>
      <sheetName val="отчет_эл_эн__20002"/>
      <sheetName val="суб_подряд2"/>
      <sheetName val="ПСБ_-_ОЭ2"/>
      <sheetName val="СметаСводная_1_оч2"/>
      <sheetName val="6_31"/>
      <sheetName val="6_71"/>
      <sheetName val="6_3_1_3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смета_СИД1"/>
      <sheetName val="ресурсная_вед_1"/>
      <sheetName val="Калплан_Кра1"/>
      <sheetName val="6_11_новый1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таблица_руко_4"/>
      <sheetName val="СмРучБур"/>
      <sheetName val="7"/>
      <sheetName val="Локальная смета 6-3-2"/>
      <sheetName val="Исх1"/>
      <sheetName val="РС"/>
      <sheetName val="Смета 7"/>
      <sheetName val="ЕТС (ф)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машбур"/>
      <sheetName val="ОбмОбслЗемОд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эл_химз_2"/>
      <sheetName val="геология_2"/>
      <sheetName val="Коэфф1_1"/>
      <sheetName val="Прайс_лист1"/>
      <sheetName val="свод_21"/>
      <sheetName val="свод_31"/>
      <sheetName val="Зап-3-_СЦБ1"/>
      <sheetName val="Данные_для_расчёта_сметы1"/>
      <sheetName val="Справочные_данные"/>
      <sheetName val="кп_ГК"/>
      <sheetName val="СметаСводная_Рыб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к_84-к_831"/>
      <sheetName val="Пояснение_"/>
      <sheetName val="См_1_наруж_водопровод1"/>
      <sheetName val="Разработка_проекта1"/>
      <sheetName val="КП_НовоКов1"/>
      <sheetName val="ст_ГТМ"/>
      <sheetName val="изыскания_2"/>
      <sheetName val="КП_к_ГК"/>
      <sheetName val="Смета_11"/>
      <sheetName val="Таблица_2"/>
      <sheetName val="смета_2_проект__работы"/>
      <sheetName val="Текущие_цены1"/>
      <sheetName val="отчет_эл_эн__20001"/>
      <sheetName val="суб_подряд1"/>
      <sheetName val="ПСБ_-_ОЭ1"/>
      <sheetName val="СметаСводная_1_оч1"/>
      <sheetName val="6_3"/>
      <sheetName val="6_7"/>
      <sheetName val="6_3_1_3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СМЕТА_проект1"/>
      <sheetName val="13_11"/>
      <sheetName val="Лист_опроса1"/>
      <sheetName val="HP_и_оргтехника1"/>
      <sheetName val="СметаСводная_снег1"/>
      <sheetName val="Общая_часть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таблица_руко_x0019__x0015__x0009_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сводная (2)"/>
      <sheetName val="проектные роли"/>
      <sheetName val="таблица_руко_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Пример_расчета2"/>
      <sheetName val="свод_22"/>
      <sheetName val="Зап-3-_СЦБ2"/>
      <sheetName val="СметаСводная_Рыб2"/>
      <sheetName val="Текущие_цены2"/>
      <sheetName val="отчет_эл_эн__20002"/>
      <sheetName val="к_84-к_832"/>
      <sheetName val="Коэфф1_2"/>
      <sheetName val="КП_(2)1"/>
      <sheetName val="6_31"/>
      <sheetName val="6_71"/>
      <sheetName val="6_3_1_3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3_11"/>
      <sheetName val="Коммерческие_расход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КП_к_снег_Рыбинская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Main list"/>
      <sheetName val="ПД-2.2"/>
      <sheetName val="6"/>
      <sheetName val="1.14"/>
      <sheetName val="1.7"/>
      <sheetName val="#ССЫЛКА"/>
      <sheetName val="исх-данные"/>
      <sheetName val="Исх. данные"/>
      <sheetName val="СМИС"/>
      <sheetName val="Исх1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Бл_электр_"/>
      <sheetName val="Прил.5 СС"/>
      <sheetName val="расчет вязкости"/>
      <sheetName val="Сравнение с Finder - ДНС-5"/>
      <sheetName val="Расчет №1.1"/>
      <sheetName val="Расчет №2.1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13_12"/>
      <sheetName val="Пояснение_1"/>
      <sheetName val="смета_2_проект__работы1"/>
      <sheetName val="СтрЗапасов_(2)1"/>
      <sheetName val="PwC_Copies_from_old_models_--&gt;1"/>
      <sheetName val="Сравнение_ДПН_факт_06-071"/>
      <sheetName val="НМ_расчеты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__данные"/>
      <sheetName val="Промер_глуб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5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/>
      <sheetData sheetId="802">
        <row r="1">
          <cell r="B1">
            <v>0</v>
          </cell>
        </row>
      </sheetData>
      <sheetData sheetId="803"/>
      <sheetData sheetId="804">
        <row r="1">
          <cell r="B1">
            <v>0</v>
          </cell>
        </row>
      </sheetData>
      <sheetData sheetId="805"/>
      <sheetData sheetId="806"/>
      <sheetData sheetId="807"/>
      <sheetData sheetId="808"/>
      <sheetData sheetId="809"/>
      <sheetData sheetId="810"/>
      <sheetData sheetId="811">
        <row r="1">
          <cell r="B1">
            <v>0</v>
          </cell>
        </row>
      </sheetData>
      <sheetData sheetId="812"/>
      <sheetData sheetId="813"/>
      <sheetData sheetId="814"/>
      <sheetData sheetId="815"/>
      <sheetData sheetId="816"/>
      <sheetData sheetId="817">
        <row r="1">
          <cell r="B1">
            <v>0</v>
          </cell>
        </row>
      </sheetData>
      <sheetData sheetId="818">
        <row r="1">
          <cell r="B1">
            <v>0</v>
          </cell>
        </row>
      </sheetData>
      <sheetData sheetId="819">
        <row r="1">
          <cell r="B1">
            <v>0</v>
          </cell>
        </row>
      </sheetData>
      <sheetData sheetId="820"/>
      <sheetData sheetId="821">
        <row r="1">
          <cell r="B1">
            <v>0</v>
          </cell>
        </row>
      </sheetData>
      <sheetData sheetId="822"/>
      <sheetData sheetId="823"/>
      <sheetData sheetId="824"/>
      <sheetData sheetId="825"/>
      <sheetData sheetId="826"/>
      <sheetData sheetId="827"/>
      <sheetData sheetId="828">
        <row r="1">
          <cell r="B1">
            <v>0</v>
          </cell>
        </row>
      </sheetData>
      <sheetData sheetId="829"/>
      <sheetData sheetId="830">
        <row r="1">
          <cell r="B1">
            <v>0</v>
          </cell>
        </row>
      </sheetData>
      <sheetData sheetId="831">
        <row r="1">
          <cell r="B1">
            <v>0</v>
          </cell>
        </row>
      </sheetData>
      <sheetData sheetId="832">
        <row r="1">
          <cell r="B1">
            <v>0</v>
          </cell>
        </row>
      </sheetData>
      <sheetData sheetId="833">
        <row r="1">
          <cell r="B1">
            <v>0</v>
          </cell>
        </row>
      </sheetData>
      <sheetData sheetId="834">
        <row r="1">
          <cell r="B1">
            <v>0</v>
          </cell>
        </row>
      </sheetData>
      <sheetData sheetId="835">
        <row r="1">
          <cell r="B1">
            <v>0</v>
          </cell>
        </row>
      </sheetData>
      <sheetData sheetId="836"/>
      <sheetData sheetId="837">
        <row r="1">
          <cell r="B1">
            <v>0</v>
          </cell>
        </row>
      </sheetData>
      <sheetData sheetId="838"/>
      <sheetData sheetId="839"/>
      <sheetData sheetId="840"/>
      <sheetData sheetId="841"/>
      <sheetData sheetId="842">
        <row r="1">
          <cell r="B1">
            <v>0</v>
          </cell>
        </row>
      </sheetData>
      <sheetData sheetId="843">
        <row r="1">
          <cell r="B1">
            <v>0</v>
          </cell>
        </row>
      </sheetData>
      <sheetData sheetId="844">
        <row r="1">
          <cell r="B1">
            <v>0</v>
          </cell>
        </row>
      </sheetData>
      <sheetData sheetId="845"/>
      <sheetData sheetId="846"/>
      <sheetData sheetId="847"/>
      <sheetData sheetId="848"/>
      <sheetData sheetId="849"/>
      <sheetData sheetId="850">
        <row r="1">
          <cell r="B1">
            <v>0</v>
          </cell>
        </row>
      </sheetData>
      <sheetData sheetId="851">
        <row r="1">
          <cell r="B1">
            <v>0</v>
          </cell>
        </row>
      </sheetData>
      <sheetData sheetId="852"/>
      <sheetData sheetId="853"/>
      <sheetData sheetId="854">
        <row r="1">
          <cell r="B1">
            <v>0</v>
          </cell>
        </row>
      </sheetData>
      <sheetData sheetId="855">
        <row r="1">
          <cell r="B1">
            <v>0</v>
          </cell>
        </row>
      </sheetData>
      <sheetData sheetId="856"/>
      <sheetData sheetId="857"/>
      <sheetData sheetId="858"/>
      <sheetData sheetId="859"/>
      <sheetData sheetId="860"/>
      <sheetData sheetId="861">
        <row r="1">
          <cell r="B1">
            <v>0</v>
          </cell>
        </row>
      </sheetData>
      <sheetData sheetId="862">
        <row r="1">
          <cell r="B1">
            <v>0</v>
          </cell>
        </row>
      </sheetData>
      <sheetData sheetId="863">
        <row r="1">
          <cell r="B1">
            <v>0</v>
          </cell>
        </row>
      </sheetData>
      <sheetData sheetId="864">
        <row r="1">
          <cell r="B1">
            <v>0</v>
          </cell>
        </row>
      </sheetData>
      <sheetData sheetId="865">
        <row r="1">
          <cell r="B1">
            <v>0</v>
          </cell>
        </row>
      </sheetData>
      <sheetData sheetId="866">
        <row r="1">
          <cell r="B1">
            <v>0</v>
          </cell>
        </row>
      </sheetData>
      <sheetData sheetId="867"/>
      <sheetData sheetId="868"/>
      <sheetData sheetId="869"/>
      <sheetData sheetId="870"/>
      <sheetData sheetId="871"/>
      <sheetData sheetId="872"/>
      <sheetData sheetId="873">
        <row r="1">
          <cell r="B1">
            <v>0</v>
          </cell>
        </row>
      </sheetData>
      <sheetData sheetId="874">
        <row r="1">
          <cell r="B1">
            <v>0</v>
          </cell>
        </row>
      </sheetData>
      <sheetData sheetId="875"/>
      <sheetData sheetId="876">
        <row r="1">
          <cell r="B1">
            <v>0</v>
          </cell>
        </row>
      </sheetData>
      <sheetData sheetId="877">
        <row r="1">
          <cell r="B1">
            <v>0</v>
          </cell>
        </row>
      </sheetData>
      <sheetData sheetId="878"/>
      <sheetData sheetId="879"/>
      <sheetData sheetId="880"/>
      <sheetData sheetId="881"/>
      <sheetData sheetId="882">
        <row r="1">
          <cell r="B1">
            <v>0</v>
          </cell>
        </row>
      </sheetData>
      <sheetData sheetId="883">
        <row r="1">
          <cell r="B1">
            <v>0</v>
          </cell>
        </row>
      </sheetData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>
        <row r="1">
          <cell r="B1">
            <v>0</v>
          </cell>
        </row>
      </sheetData>
      <sheetData sheetId="894"/>
      <sheetData sheetId="895">
        <row r="1">
          <cell r="B1">
            <v>0</v>
          </cell>
        </row>
      </sheetData>
      <sheetData sheetId="896"/>
      <sheetData sheetId="897"/>
      <sheetData sheetId="898">
        <row r="1">
          <cell r="B1">
            <v>0</v>
          </cell>
        </row>
      </sheetData>
      <sheetData sheetId="899">
        <row r="1">
          <cell r="B1">
            <v>0</v>
          </cell>
        </row>
      </sheetData>
      <sheetData sheetId="900"/>
      <sheetData sheetId="901">
        <row r="1">
          <cell r="B1">
            <v>0</v>
          </cell>
        </row>
      </sheetData>
      <sheetData sheetId="902">
        <row r="1">
          <cell r="B1">
            <v>0</v>
          </cell>
        </row>
      </sheetData>
      <sheetData sheetId="903"/>
      <sheetData sheetId="904">
        <row r="1">
          <cell r="B1">
            <v>0</v>
          </cell>
        </row>
      </sheetData>
      <sheetData sheetId="905">
        <row r="1">
          <cell r="B1">
            <v>0</v>
          </cell>
        </row>
      </sheetData>
      <sheetData sheetId="906"/>
      <sheetData sheetId="907">
        <row r="1">
          <cell r="B1">
            <v>0</v>
          </cell>
        </row>
      </sheetData>
      <sheetData sheetId="908"/>
      <sheetData sheetId="909"/>
      <sheetData sheetId="910">
        <row r="1">
          <cell r="B1">
            <v>0</v>
          </cell>
        </row>
      </sheetData>
      <sheetData sheetId="911"/>
      <sheetData sheetId="912">
        <row r="1">
          <cell r="B1">
            <v>0</v>
          </cell>
        </row>
      </sheetData>
      <sheetData sheetId="913">
        <row r="1">
          <cell r="B1">
            <v>0</v>
          </cell>
        </row>
      </sheetData>
      <sheetData sheetId="914">
        <row r="1">
          <cell r="B1">
            <v>0</v>
          </cell>
        </row>
      </sheetData>
      <sheetData sheetId="915">
        <row r="1">
          <cell r="B1">
            <v>0</v>
          </cell>
        </row>
      </sheetData>
      <sheetData sheetId="916">
        <row r="1">
          <cell r="B1">
            <v>0</v>
          </cell>
        </row>
      </sheetData>
      <sheetData sheetId="917">
        <row r="1">
          <cell r="B1">
            <v>0</v>
          </cell>
        </row>
      </sheetData>
      <sheetData sheetId="918">
        <row r="1">
          <cell r="B1">
            <v>0</v>
          </cell>
        </row>
      </sheetData>
      <sheetData sheetId="919"/>
      <sheetData sheetId="920">
        <row r="1">
          <cell r="B1">
            <v>0</v>
          </cell>
        </row>
      </sheetData>
      <sheetData sheetId="921"/>
      <sheetData sheetId="922"/>
      <sheetData sheetId="923">
        <row r="1">
          <cell r="B1">
            <v>0</v>
          </cell>
        </row>
      </sheetData>
      <sheetData sheetId="924">
        <row r="1">
          <cell r="B1">
            <v>0</v>
          </cell>
        </row>
      </sheetData>
      <sheetData sheetId="925">
        <row r="1">
          <cell r="B1">
            <v>0</v>
          </cell>
        </row>
      </sheetData>
      <sheetData sheetId="926">
        <row r="1">
          <cell r="B1">
            <v>0</v>
          </cell>
        </row>
      </sheetData>
      <sheetData sheetId="927"/>
      <sheetData sheetId="928"/>
      <sheetData sheetId="929"/>
      <sheetData sheetId="930">
        <row r="1">
          <cell r="B1">
            <v>0</v>
          </cell>
        </row>
      </sheetData>
      <sheetData sheetId="931"/>
      <sheetData sheetId="932"/>
      <sheetData sheetId="933">
        <row r="1">
          <cell r="B1">
            <v>0</v>
          </cell>
        </row>
      </sheetData>
      <sheetData sheetId="934"/>
      <sheetData sheetId="935">
        <row r="1">
          <cell r="B1">
            <v>0</v>
          </cell>
        </row>
      </sheetData>
      <sheetData sheetId="936">
        <row r="1">
          <cell r="B1">
            <v>0</v>
          </cell>
        </row>
      </sheetData>
      <sheetData sheetId="937">
        <row r="1">
          <cell r="B1">
            <v>0</v>
          </cell>
        </row>
      </sheetData>
      <sheetData sheetId="938"/>
      <sheetData sheetId="939">
        <row r="1">
          <cell r="B1">
            <v>0</v>
          </cell>
        </row>
      </sheetData>
      <sheetData sheetId="940"/>
      <sheetData sheetId="941">
        <row r="1">
          <cell r="B1">
            <v>0</v>
          </cell>
        </row>
      </sheetData>
      <sheetData sheetId="942">
        <row r="1">
          <cell r="B1">
            <v>0</v>
          </cell>
        </row>
      </sheetData>
      <sheetData sheetId="943">
        <row r="1">
          <cell r="B1">
            <v>0</v>
          </cell>
        </row>
      </sheetData>
      <sheetData sheetId="944">
        <row r="1">
          <cell r="B1">
            <v>0</v>
          </cell>
        </row>
      </sheetData>
      <sheetData sheetId="945">
        <row r="1">
          <cell r="B1">
            <v>0</v>
          </cell>
        </row>
      </sheetData>
      <sheetData sheetId="946"/>
      <sheetData sheetId="947"/>
      <sheetData sheetId="948">
        <row r="1">
          <cell r="B1">
            <v>0</v>
          </cell>
        </row>
      </sheetData>
      <sheetData sheetId="949">
        <row r="1">
          <cell r="B1">
            <v>0</v>
          </cell>
        </row>
      </sheetData>
      <sheetData sheetId="950">
        <row r="1">
          <cell r="B1">
            <v>0</v>
          </cell>
        </row>
      </sheetData>
      <sheetData sheetId="951">
        <row r="1">
          <cell r="B1">
            <v>0</v>
          </cell>
        </row>
      </sheetData>
      <sheetData sheetId="952"/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>
        <row r="1">
          <cell r="B1">
            <v>0</v>
          </cell>
        </row>
      </sheetData>
      <sheetData sheetId="956">
        <row r="1">
          <cell r="B1">
            <v>0</v>
          </cell>
        </row>
      </sheetData>
      <sheetData sheetId="957"/>
      <sheetData sheetId="958"/>
      <sheetData sheetId="959">
        <row r="1">
          <cell r="B1">
            <v>0</v>
          </cell>
        </row>
      </sheetData>
      <sheetData sheetId="960"/>
      <sheetData sheetId="961">
        <row r="1">
          <cell r="B1">
            <v>0</v>
          </cell>
        </row>
      </sheetData>
      <sheetData sheetId="962"/>
      <sheetData sheetId="963"/>
      <sheetData sheetId="964">
        <row r="1">
          <cell r="B1">
            <v>0</v>
          </cell>
        </row>
      </sheetData>
      <sheetData sheetId="965"/>
      <sheetData sheetId="966">
        <row r="1">
          <cell r="B1">
            <v>0</v>
          </cell>
        </row>
      </sheetData>
      <sheetData sheetId="967">
        <row r="1">
          <cell r="B1">
            <v>0</v>
          </cell>
        </row>
      </sheetData>
      <sheetData sheetId="968">
        <row r="1">
          <cell r="B1">
            <v>0</v>
          </cell>
        </row>
      </sheetData>
      <sheetData sheetId="969"/>
      <sheetData sheetId="970">
        <row r="1">
          <cell r="B1">
            <v>0</v>
          </cell>
        </row>
      </sheetData>
      <sheetData sheetId="971"/>
      <sheetData sheetId="972">
        <row r="1">
          <cell r="B1">
            <v>0</v>
          </cell>
        </row>
      </sheetData>
      <sheetData sheetId="973">
        <row r="1">
          <cell r="B1">
            <v>0</v>
          </cell>
        </row>
      </sheetData>
      <sheetData sheetId="974"/>
      <sheetData sheetId="975"/>
      <sheetData sheetId="976">
        <row r="1">
          <cell r="B1">
            <v>0</v>
          </cell>
        </row>
      </sheetData>
      <sheetData sheetId="977"/>
      <sheetData sheetId="978"/>
      <sheetData sheetId="979">
        <row r="1">
          <cell r="B1">
            <v>0</v>
          </cell>
        </row>
      </sheetData>
      <sheetData sheetId="980">
        <row r="1">
          <cell r="B1">
            <v>0</v>
          </cell>
        </row>
      </sheetData>
      <sheetData sheetId="981">
        <row r="1">
          <cell r="B1">
            <v>0</v>
          </cell>
        </row>
      </sheetData>
      <sheetData sheetId="982">
        <row r="1">
          <cell r="B1">
            <v>0</v>
          </cell>
        </row>
      </sheetData>
      <sheetData sheetId="983"/>
      <sheetData sheetId="984">
        <row r="1">
          <cell r="B1">
            <v>0</v>
          </cell>
        </row>
      </sheetData>
      <sheetData sheetId="985"/>
      <sheetData sheetId="986"/>
      <sheetData sheetId="987"/>
      <sheetData sheetId="988"/>
      <sheetData sheetId="989"/>
      <sheetData sheetId="990">
        <row r="1">
          <cell r="B1">
            <v>0</v>
          </cell>
        </row>
      </sheetData>
      <sheetData sheetId="991"/>
      <sheetData sheetId="992"/>
      <sheetData sheetId="993">
        <row r="1">
          <cell r="B1">
            <v>0</v>
          </cell>
        </row>
      </sheetData>
      <sheetData sheetId="994"/>
      <sheetData sheetId="995"/>
      <sheetData sheetId="996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/>
      <sheetData sheetId="1048" refreshError="1"/>
      <sheetData sheetId="1049" refreshError="1"/>
      <sheetData sheetId="1050" refreshError="1"/>
      <sheetData sheetId="1051"/>
      <sheetData sheetId="1052"/>
      <sheetData sheetId="1053"/>
      <sheetData sheetId="1054"/>
      <sheetData sheetId="1055"/>
      <sheetData sheetId="1056"/>
      <sheetData sheetId="1057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 refreshError="1"/>
      <sheetData sheetId="1069"/>
      <sheetData sheetId="1070" refreshError="1"/>
      <sheetData sheetId="1071" refreshError="1"/>
      <sheetData sheetId="1072">
        <row r="1">
          <cell r="B1">
            <v>0</v>
          </cell>
        </row>
      </sheetData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>
        <row r="1">
          <cell r="B1">
            <v>0</v>
          </cell>
        </row>
      </sheetData>
      <sheetData sheetId="1081">
        <row r="1">
          <cell r="B1">
            <v>0</v>
          </cell>
        </row>
      </sheetData>
      <sheetData sheetId="1082">
        <row r="1">
          <cell r="B1">
            <v>0</v>
          </cell>
        </row>
      </sheetData>
      <sheetData sheetId="1083">
        <row r="1">
          <cell r="B1">
            <v>0</v>
          </cell>
        </row>
      </sheetData>
      <sheetData sheetId="1084">
        <row r="1">
          <cell r="B1">
            <v>0</v>
          </cell>
        </row>
      </sheetData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>
        <row r="1">
          <cell r="B1">
            <v>0</v>
          </cell>
        </row>
      </sheetData>
      <sheetData sheetId="1088">
        <row r="1">
          <cell r="B1">
            <v>0</v>
          </cell>
        </row>
      </sheetData>
      <sheetData sheetId="1089">
        <row r="1">
          <cell r="B1">
            <v>0</v>
          </cell>
        </row>
      </sheetData>
      <sheetData sheetId="1090">
        <row r="1">
          <cell r="B1">
            <v>0</v>
          </cell>
        </row>
      </sheetData>
      <sheetData sheetId="1091">
        <row r="1">
          <cell r="B1">
            <v>0</v>
          </cell>
        </row>
      </sheetData>
      <sheetData sheetId="1092">
        <row r="1">
          <cell r="B1">
            <v>0</v>
          </cell>
        </row>
      </sheetData>
      <sheetData sheetId="1093">
        <row r="1">
          <cell r="B1">
            <v>0</v>
          </cell>
        </row>
      </sheetData>
      <sheetData sheetId="1094">
        <row r="1">
          <cell r="B1">
            <v>0</v>
          </cell>
        </row>
      </sheetData>
      <sheetData sheetId="1095">
        <row r="1">
          <cell r="B1">
            <v>0</v>
          </cell>
        </row>
      </sheetData>
      <sheetData sheetId="1096">
        <row r="1">
          <cell r="B1">
            <v>0</v>
          </cell>
        </row>
      </sheetData>
      <sheetData sheetId="1097">
        <row r="1">
          <cell r="B1">
            <v>0</v>
          </cell>
        </row>
      </sheetData>
      <sheetData sheetId="1098">
        <row r="1">
          <cell r="B1">
            <v>0</v>
          </cell>
        </row>
      </sheetData>
      <sheetData sheetId="1099">
        <row r="1">
          <cell r="B1">
            <v>0</v>
          </cell>
        </row>
      </sheetData>
      <sheetData sheetId="1100">
        <row r="1">
          <cell r="B1">
            <v>0</v>
          </cell>
        </row>
      </sheetData>
      <sheetData sheetId="1101">
        <row r="1">
          <cell r="B1">
            <v>0</v>
          </cell>
        </row>
      </sheetData>
      <sheetData sheetId="1102">
        <row r="1">
          <cell r="B1">
            <v>0</v>
          </cell>
        </row>
      </sheetData>
      <sheetData sheetId="1103">
        <row r="1">
          <cell r="B1">
            <v>0</v>
          </cell>
        </row>
      </sheetData>
      <sheetData sheetId="1104">
        <row r="1">
          <cell r="B1">
            <v>0</v>
          </cell>
        </row>
      </sheetData>
      <sheetData sheetId="1105">
        <row r="1">
          <cell r="B1">
            <v>0</v>
          </cell>
        </row>
      </sheetData>
      <sheetData sheetId="1106">
        <row r="1">
          <cell r="B1">
            <v>0</v>
          </cell>
        </row>
      </sheetData>
      <sheetData sheetId="1107">
        <row r="1">
          <cell r="B1">
            <v>0</v>
          </cell>
        </row>
      </sheetData>
      <sheetData sheetId="1108">
        <row r="1">
          <cell r="B1">
            <v>0</v>
          </cell>
        </row>
      </sheetData>
      <sheetData sheetId="1109">
        <row r="1">
          <cell r="B1">
            <v>0</v>
          </cell>
        </row>
      </sheetData>
      <sheetData sheetId="1110">
        <row r="1">
          <cell r="B1">
            <v>0</v>
          </cell>
        </row>
      </sheetData>
      <sheetData sheetId="1111">
        <row r="1">
          <cell r="B1">
            <v>0</v>
          </cell>
        </row>
      </sheetData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>
        <row r="1">
          <cell r="B1">
            <v>0</v>
          </cell>
        </row>
      </sheetData>
      <sheetData sheetId="1115">
        <row r="1">
          <cell r="B1">
            <v>0</v>
          </cell>
        </row>
      </sheetData>
      <sheetData sheetId="1116">
        <row r="1">
          <cell r="B1">
            <v>0</v>
          </cell>
        </row>
      </sheetData>
      <sheetData sheetId="1117">
        <row r="1">
          <cell r="B1">
            <v>0</v>
          </cell>
        </row>
      </sheetData>
      <sheetData sheetId="1118">
        <row r="1">
          <cell r="B1">
            <v>0</v>
          </cell>
        </row>
      </sheetData>
      <sheetData sheetId="1119">
        <row r="1">
          <cell r="B1">
            <v>0</v>
          </cell>
        </row>
      </sheetData>
      <sheetData sheetId="1120">
        <row r="1">
          <cell r="B1">
            <v>0</v>
          </cell>
        </row>
      </sheetData>
      <sheetData sheetId="1121">
        <row r="1">
          <cell r="B1">
            <v>0</v>
          </cell>
        </row>
      </sheetData>
      <sheetData sheetId="1122">
        <row r="1">
          <cell r="B1">
            <v>0</v>
          </cell>
        </row>
      </sheetData>
      <sheetData sheetId="1123">
        <row r="1">
          <cell r="B1">
            <v>0</v>
          </cell>
        </row>
      </sheetData>
      <sheetData sheetId="1124">
        <row r="1">
          <cell r="B1">
            <v>0</v>
          </cell>
        </row>
      </sheetData>
      <sheetData sheetId="1125">
        <row r="1">
          <cell r="B1">
            <v>0</v>
          </cell>
        </row>
      </sheetData>
      <sheetData sheetId="1126">
        <row r="1">
          <cell r="B1">
            <v>0</v>
          </cell>
        </row>
      </sheetData>
      <sheetData sheetId="1127">
        <row r="1">
          <cell r="B1">
            <v>0</v>
          </cell>
        </row>
      </sheetData>
      <sheetData sheetId="1128">
        <row r="1">
          <cell r="B1">
            <v>0</v>
          </cell>
        </row>
      </sheetData>
      <sheetData sheetId="1129">
        <row r="1">
          <cell r="B1">
            <v>0</v>
          </cell>
        </row>
      </sheetData>
      <sheetData sheetId="1130">
        <row r="1">
          <cell r="B1">
            <v>0</v>
          </cell>
        </row>
      </sheetData>
      <sheetData sheetId="1131">
        <row r="1">
          <cell r="B1">
            <v>0</v>
          </cell>
        </row>
      </sheetData>
      <sheetData sheetId="1132">
        <row r="1">
          <cell r="B1">
            <v>0</v>
          </cell>
        </row>
      </sheetData>
      <sheetData sheetId="1133">
        <row r="1">
          <cell r="B1">
            <v>0</v>
          </cell>
        </row>
      </sheetData>
      <sheetData sheetId="1134">
        <row r="1">
          <cell r="B1">
            <v>0</v>
          </cell>
        </row>
      </sheetData>
      <sheetData sheetId="1135">
        <row r="1">
          <cell r="B1">
            <v>0</v>
          </cell>
        </row>
      </sheetData>
      <sheetData sheetId="1136">
        <row r="1">
          <cell r="B1">
            <v>0</v>
          </cell>
        </row>
      </sheetData>
      <sheetData sheetId="1137">
        <row r="1">
          <cell r="B1">
            <v>0</v>
          </cell>
        </row>
      </sheetData>
      <sheetData sheetId="1138">
        <row r="1">
          <cell r="B1">
            <v>0</v>
          </cell>
        </row>
      </sheetData>
      <sheetData sheetId="1139">
        <row r="1">
          <cell r="B1">
            <v>0</v>
          </cell>
        </row>
      </sheetData>
      <sheetData sheetId="1140">
        <row r="1">
          <cell r="B1">
            <v>0</v>
          </cell>
        </row>
      </sheetData>
      <sheetData sheetId="1141">
        <row r="1">
          <cell r="B1">
            <v>0</v>
          </cell>
        </row>
      </sheetData>
      <sheetData sheetId="1142">
        <row r="1">
          <cell r="B1">
            <v>0</v>
          </cell>
        </row>
      </sheetData>
      <sheetData sheetId="1143">
        <row r="1">
          <cell r="B1">
            <v>0</v>
          </cell>
        </row>
      </sheetData>
      <sheetData sheetId="1144">
        <row r="1">
          <cell r="B1">
            <v>0</v>
          </cell>
        </row>
      </sheetData>
      <sheetData sheetId="1145">
        <row r="1">
          <cell r="B1">
            <v>0</v>
          </cell>
        </row>
      </sheetData>
      <sheetData sheetId="1146">
        <row r="1">
          <cell r="B1">
            <v>0</v>
          </cell>
        </row>
      </sheetData>
      <sheetData sheetId="1147">
        <row r="1">
          <cell r="B1">
            <v>0</v>
          </cell>
        </row>
      </sheetData>
      <sheetData sheetId="1148">
        <row r="1">
          <cell r="B1">
            <v>0</v>
          </cell>
        </row>
      </sheetData>
      <sheetData sheetId="1149">
        <row r="1">
          <cell r="B1">
            <v>0</v>
          </cell>
        </row>
      </sheetData>
      <sheetData sheetId="1150">
        <row r="1">
          <cell r="B1">
            <v>0</v>
          </cell>
        </row>
      </sheetData>
      <sheetData sheetId="1151">
        <row r="1">
          <cell r="B1">
            <v>0</v>
          </cell>
        </row>
      </sheetData>
      <sheetData sheetId="1152">
        <row r="1">
          <cell r="B1">
            <v>0</v>
          </cell>
        </row>
      </sheetData>
      <sheetData sheetId="1153">
        <row r="1">
          <cell r="B1">
            <v>0</v>
          </cell>
        </row>
      </sheetData>
      <sheetData sheetId="1154">
        <row r="1">
          <cell r="B1">
            <v>0</v>
          </cell>
        </row>
      </sheetData>
      <sheetData sheetId="1155">
        <row r="1">
          <cell r="B1">
            <v>0</v>
          </cell>
        </row>
      </sheetData>
      <sheetData sheetId="1156">
        <row r="1">
          <cell r="B1">
            <v>0</v>
          </cell>
        </row>
      </sheetData>
      <sheetData sheetId="1157">
        <row r="1">
          <cell r="B1">
            <v>0</v>
          </cell>
        </row>
      </sheetData>
      <sheetData sheetId="1158">
        <row r="1">
          <cell r="B1">
            <v>0</v>
          </cell>
        </row>
      </sheetData>
      <sheetData sheetId="1159">
        <row r="1">
          <cell r="B1">
            <v>0</v>
          </cell>
        </row>
      </sheetData>
      <sheetData sheetId="1160">
        <row r="1">
          <cell r="B1">
            <v>0</v>
          </cell>
        </row>
      </sheetData>
      <sheetData sheetId="1161">
        <row r="1">
          <cell r="B1">
            <v>0</v>
          </cell>
        </row>
      </sheetData>
      <sheetData sheetId="1162">
        <row r="1">
          <cell r="B1">
            <v>0</v>
          </cell>
        </row>
      </sheetData>
      <sheetData sheetId="1163">
        <row r="1">
          <cell r="B1">
            <v>0</v>
          </cell>
        </row>
      </sheetData>
      <sheetData sheetId="1164">
        <row r="1">
          <cell r="B1">
            <v>0</v>
          </cell>
        </row>
      </sheetData>
      <sheetData sheetId="1165">
        <row r="1">
          <cell r="B1">
            <v>0</v>
          </cell>
        </row>
      </sheetData>
      <sheetData sheetId="1166">
        <row r="1">
          <cell r="B1">
            <v>0</v>
          </cell>
        </row>
      </sheetData>
      <sheetData sheetId="1167">
        <row r="1">
          <cell r="B1">
            <v>0</v>
          </cell>
        </row>
      </sheetData>
      <sheetData sheetId="1168">
        <row r="1">
          <cell r="B1">
            <v>0</v>
          </cell>
        </row>
      </sheetData>
      <sheetData sheetId="1169">
        <row r="1">
          <cell r="B1">
            <v>0</v>
          </cell>
        </row>
      </sheetData>
      <sheetData sheetId="1170">
        <row r="1">
          <cell r="B1">
            <v>0</v>
          </cell>
        </row>
      </sheetData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>
        <row r="1">
          <cell r="B1">
            <v>0</v>
          </cell>
        </row>
      </sheetData>
      <sheetData sheetId="1174">
        <row r="1">
          <cell r="B1">
            <v>0</v>
          </cell>
        </row>
      </sheetData>
      <sheetData sheetId="1175">
        <row r="1">
          <cell r="B1">
            <v>0</v>
          </cell>
        </row>
      </sheetData>
      <sheetData sheetId="1176">
        <row r="1">
          <cell r="B1">
            <v>0</v>
          </cell>
        </row>
      </sheetData>
      <sheetData sheetId="1177">
        <row r="1">
          <cell r="B1">
            <v>0</v>
          </cell>
        </row>
      </sheetData>
      <sheetData sheetId="1178">
        <row r="1">
          <cell r="B1">
            <v>0</v>
          </cell>
        </row>
      </sheetData>
      <sheetData sheetId="1179">
        <row r="1">
          <cell r="B1">
            <v>0</v>
          </cell>
        </row>
      </sheetData>
      <sheetData sheetId="1180">
        <row r="1">
          <cell r="B1">
            <v>0</v>
          </cell>
        </row>
      </sheetData>
      <sheetData sheetId="1181">
        <row r="1">
          <cell r="B1">
            <v>0</v>
          </cell>
        </row>
      </sheetData>
      <sheetData sheetId="1182">
        <row r="1">
          <cell r="B1">
            <v>0</v>
          </cell>
        </row>
      </sheetData>
      <sheetData sheetId="1183">
        <row r="1">
          <cell r="B1">
            <v>0</v>
          </cell>
        </row>
      </sheetData>
      <sheetData sheetId="1184">
        <row r="1">
          <cell r="B1">
            <v>0</v>
          </cell>
        </row>
      </sheetData>
      <sheetData sheetId="1185">
        <row r="1">
          <cell r="B1">
            <v>0</v>
          </cell>
        </row>
      </sheetData>
      <sheetData sheetId="1186">
        <row r="1">
          <cell r="B1">
            <v>0</v>
          </cell>
        </row>
      </sheetData>
      <sheetData sheetId="1187">
        <row r="1">
          <cell r="B1">
            <v>0</v>
          </cell>
        </row>
      </sheetData>
      <sheetData sheetId="1188">
        <row r="1">
          <cell r="B1">
            <v>0</v>
          </cell>
        </row>
      </sheetData>
      <sheetData sheetId="1189">
        <row r="1">
          <cell r="B1">
            <v>0</v>
          </cell>
        </row>
      </sheetData>
      <sheetData sheetId="1190">
        <row r="1">
          <cell r="B1">
            <v>0</v>
          </cell>
        </row>
      </sheetData>
      <sheetData sheetId="1191">
        <row r="1">
          <cell r="B1">
            <v>0</v>
          </cell>
        </row>
      </sheetData>
      <sheetData sheetId="1192">
        <row r="1">
          <cell r="B1">
            <v>0</v>
          </cell>
        </row>
      </sheetData>
      <sheetData sheetId="1193">
        <row r="1">
          <cell r="B1">
            <v>0</v>
          </cell>
        </row>
      </sheetData>
      <sheetData sheetId="1194">
        <row r="1">
          <cell r="B1">
            <v>0</v>
          </cell>
        </row>
      </sheetData>
      <sheetData sheetId="1195">
        <row r="1">
          <cell r="B1">
            <v>0</v>
          </cell>
        </row>
      </sheetData>
      <sheetData sheetId="1196">
        <row r="1">
          <cell r="B1">
            <v>0</v>
          </cell>
        </row>
      </sheetData>
      <sheetData sheetId="1197">
        <row r="1">
          <cell r="B1">
            <v>0</v>
          </cell>
        </row>
      </sheetData>
      <sheetData sheetId="1198"/>
      <sheetData sheetId="1199">
        <row r="1">
          <cell r="B1">
            <v>0</v>
          </cell>
        </row>
      </sheetData>
      <sheetData sheetId="1200">
        <row r="1">
          <cell r="B1">
            <v>0</v>
          </cell>
        </row>
      </sheetData>
      <sheetData sheetId="1201">
        <row r="1">
          <cell r="B1">
            <v>0</v>
          </cell>
        </row>
      </sheetData>
      <sheetData sheetId="1202">
        <row r="1">
          <cell r="B1">
            <v>0</v>
          </cell>
        </row>
      </sheetData>
      <sheetData sheetId="1203">
        <row r="1">
          <cell r="B1">
            <v>0</v>
          </cell>
        </row>
      </sheetData>
      <sheetData sheetId="1204">
        <row r="1">
          <cell r="B1">
            <v>0</v>
          </cell>
        </row>
      </sheetData>
      <sheetData sheetId="1205">
        <row r="1">
          <cell r="B1">
            <v>0</v>
          </cell>
        </row>
      </sheetData>
      <sheetData sheetId="1206">
        <row r="1">
          <cell r="B1">
            <v>0</v>
          </cell>
        </row>
      </sheetData>
      <sheetData sheetId="1207">
        <row r="1">
          <cell r="B1">
            <v>0</v>
          </cell>
        </row>
      </sheetData>
      <sheetData sheetId="1208">
        <row r="1">
          <cell r="B1">
            <v>0</v>
          </cell>
        </row>
      </sheetData>
      <sheetData sheetId="1209">
        <row r="1">
          <cell r="B1">
            <v>0</v>
          </cell>
        </row>
      </sheetData>
      <sheetData sheetId="1210">
        <row r="1">
          <cell r="B1">
            <v>0</v>
          </cell>
        </row>
      </sheetData>
      <sheetData sheetId="1211">
        <row r="1">
          <cell r="B1">
            <v>0</v>
          </cell>
        </row>
      </sheetData>
      <sheetData sheetId="1212">
        <row r="1">
          <cell r="B1">
            <v>0</v>
          </cell>
        </row>
      </sheetData>
      <sheetData sheetId="1213">
        <row r="1">
          <cell r="B1">
            <v>0</v>
          </cell>
        </row>
      </sheetData>
      <sheetData sheetId="1214">
        <row r="1">
          <cell r="B1">
            <v>0</v>
          </cell>
        </row>
      </sheetData>
      <sheetData sheetId="1215">
        <row r="1">
          <cell r="B1">
            <v>0</v>
          </cell>
        </row>
      </sheetData>
      <sheetData sheetId="1216">
        <row r="1">
          <cell r="B1">
            <v>0</v>
          </cell>
        </row>
      </sheetData>
      <sheetData sheetId="1217">
        <row r="1">
          <cell r="B1">
            <v>0</v>
          </cell>
        </row>
      </sheetData>
      <sheetData sheetId="1218">
        <row r="1">
          <cell r="B1">
            <v>0</v>
          </cell>
        </row>
      </sheetData>
      <sheetData sheetId="1219">
        <row r="1">
          <cell r="B1">
            <v>0</v>
          </cell>
        </row>
      </sheetData>
      <sheetData sheetId="1220">
        <row r="1">
          <cell r="B1">
            <v>0</v>
          </cell>
        </row>
      </sheetData>
      <sheetData sheetId="1221">
        <row r="1">
          <cell r="B1">
            <v>0</v>
          </cell>
        </row>
      </sheetData>
      <sheetData sheetId="1222">
        <row r="1">
          <cell r="B1">
            <v>0</v>
          </cell>
        </row>
      </sheetData>
      <sheetData sheetId="1223">
        <row r="1">
          <cell r="B1">
            <v>0</v>
          </cell>
        </row>
      </sheetData>
      <sheetData sheetId="1224">
        <row r="1">
          <cell r="B1">
            <v>0</v>
          </cell>
        </row>
      </sheetData>
      <sheetData sheetId="1225">
        <row r="1">
          <cell r="B1">
            <v>0</v>
          </cell>
        </row>
      </sheetData>
      <sheetData sheetId="1226">
        <row r="1">
          <cell r="B1">
            <v>0</v>
          </cell>
        </row>
      </sheetData>
      <sheetData sheetId="1227">
        <row r="1">
          <cell r="B1">
            <v>0</v>
          </cell>
        </row>
      </sheetData>
      <sheetData sheetId="1228">
        <row r="1">
          <cell r="B1">
            <v>0</v>
          </cell>
        </row>
      </sheetData>
      <sheetData sheetId="1229">
        <row r="1">
          <cell r="B1">
            <v>0</v>
          </cell>
        </row>
      </sheetData>
      <sheetData sheetId="1230">
        <row r="1">
          <cell r="B1">
            <v>0</v>
          </cell>
        </row>
      </sheetData>
      <sheetData sheetId="1231">
        <row r="1">
          <cell r="B1">
            <v>0</v>
          </cell>
        </row>
      </sheetData>
      <sheetData sheetId="1232">
        <row r="1">
          <cell r="B1">
            <v>0</v>
          </cell>
        </row>
      </sheetData>
      <sheetData sheetId="1233">
        <row r="1">
          <cell r="B1">
            <v>0</v>
          </cell>
        </row>
      </sheetData>
      <sheetData sheetId="1234">
        <row r="1">
          <cell r="B1">
            <v>0</v>
          </cell>
        </row>
      </sheetData>
      <sheetData sheetId="1235">
        <row r="1">
          <cell r="B1">
            <v>0</v>
          </cell>
        </row>
      </sheetData>
      <sheetData sheetId="1236">
        <row r="1">
          <cell r="B1">
            <v>0</v>
          </cell>
        </row>
      </sheetData>
      <sheetData sheetId="1237">
        <row r="1">
          <cell r="B1">
            <v>0</v>
          </cell>
        </row>
      </sheetData>
      <sheetData sheetId="1238">
        <row r="1">
          <cell r="B1">
            <v>0</v>
          </cell>
        </row>
      </sheetData>
      <sheetData sheetId="1239">
        <row r="1">
          <cell r="B1">
            <v>0</v>
          </cell>
        </row>
      </sheetData>
      <sheetData sheetId="1240">
        <row r="1">
          <cell r="B1">
            <v>0</v>
          </cell>
        </row>
      </sheetData>
      <sheetData sheetId="1241">
        <row r="1">
          <cell r="B1">
            <v>0</v>
          </cell>
        </row>
      </sheetData>
      <sheetData sheetId="1242">
        <row r="1">
          <cell r="B1">
            <v>0</v>
          </cell>
        </row>
      </sheetData>
      <sheetData sheetId="1243">
        <row r="1">
          <cell r="B1">
            <v>0</v>
          </cell>
        </row>
      </sheetData>
      <sheetData sheetId="1244">
        <row r="1">
          <cell r="B1">
            <v>0</v>
          </cell>
        </row>
      </sheetData>
      <sheetData sheetId="1245">
        <row r="1">
          <cell r="B1">
            <v>0</v>
          </cell>
        </row>
      </sheetData>
      <sheetData sheetId="1246">
        <row r="1">
          <cell r="B1">
            <v>0</v>
          </cell>
        </row>
      </sheetData>
      <sheetData sheetId="1247">
        <row r="1">
          <cell r="B1">
            <v>0</v>
          </cell>
        </row>
      </sheetData>
      <sheetData sheetId="1248">
        <row r="1">
          <cell r="B1">
            <v>0</v>
          </cell>
        </row>
      </sheetData>
      <sheetData sheetId="1249">
        <row r="1">
          <cell r="B1">
            <v>0</v>
          </cell>
        </row>
      </sheetData>
      <sheetData sheetId="1250">
        <row r="1">
          <cell r="B1">
            <v>0</v>
          </cell>
        </row>
      </sheetData>
      <sheetData sheetId="1251">
        <row r="1">
          <cell r="B1">
            <v>0</v>
          </cell>
        </row>
      </sheetData>
      <sheetData sheetId="1252">
        <row r="1">
          <cell r="B1">
            <v>0</v>
          </cell>
        </row>
      </sheetData>
      <sheetData sheetId="1253">
        <row r="1">
          <cell r="B1">
            <v>0</v>
          </cell>
        </row>
      </sheetData>
      <sheetData sheetId="1254">
        <row r="1">
          <cell r="B1">
            <v>0</v>
          </cell>
        </row>
      </sheetData>
      <sheetData sheetId="1255">
        <row r="1">
          <cell r="B1">
            <v>0</v>
          </cell>
        </row>
      </sheetData>
      <sheetData sheetId="1256">
        <row r="1">
          <cell r="B1">
            <v>0</v>
          </cell>
        </row>
      </sheetData>
      <sheetData sheetId="1257">
        <row r="1">
          <cell r="B1">
            <v>0</v>
          </cell>
        </row>
      </sheetData>
      <sheetData sheetId="1258">
        <row r="1">
          <cell r="B1">
            <v>0</v>
          </cell>
        </row>
      </sheetData>
      <sheetData sheetId="1259">
        <row r="1">
          <cell r="B1">
            <v>0</v>
          </cell>
        </row>
      </sheetData>
      <sheetData sheetId="1260">
        <row r="1">
          <cell r="B1">
            <v>0</v>
          </cell>
        </row>
      </sheetData>
      <sheetData sheetId="1261">
        <row r="1">
          <cell r="B1">
            <v>0</v>
          </cell>
        </row>
      </sheetData>
      <sheetData sheetId="1262">
        <row r="1">
          <cell r="B1">
            <v>0</v>
          </cell>
        </row>
      </sheetData>
      <sheetData sheetId="1263">
        <row r="1">
          <cell r="B1">
            <v>0</v>
          </cell>
        </row>
      </sheetData>
      <sheetData sheetId="1264">
        <row r="1">
          <cell r="B1">
            <v>0</v>
          </cell>
        </row>
      </sheetData>
      <sheetData sheetId="1265">
        <row r="1">
          <cell r="B1">
            <v>0</v>
          </cell>
        </row>
      </sheetData>
      <sheetData sheetId="1266">
        <row r="1">
          <cell r="B1">
            <v>0</v>
          </cell>
        </row>
      </sheetData>
      <sheetData sheetId="1267">
        <row r="1">
          <cell r="B1">
            <v>0</v>
          </cell>
        </row>
      </sheetData>
      <sheetData sheetId="1268">
        <row r="1">
          <cell r="B1">
            <v>0</v>
          </cell>
        </row>
      </sheetData>
      <sheetData sheetId="1269">
        <row r="1">
          <cell r="B1">
            <v>0</v>
          </cell>
        </row>
      </sheetData>
      <sheetData sheetId="1270">
        <row r="1">
          <cell r="B1">
            <v>0</v>
          </cell>
        </row>
      </sheetData>
      <sheetData sheetId="1271">
        <row r="1">
          <cell r="B1">
            <v>0</v>
          </cell>
        </row>
      </sheetData>
      <sheetData sheetId="1272">
        <row r="1">
          <cell r="B1">
            <v>0</v>
          </cell>
        </row>
      </sheetData>
      <sheetData sheetId="1273">
        <row r="1">
          <cell r="B1">
            <v>0</v>
          </cell>
        </row>
      </sheetData>
      <sheetData sheetId="1274">
        <row r="1">
          <cell r="B1">
            <v>0</v>
          </cell>
        </row>
      </sheetData>
      <sheetData sheetId="1275">
        <row r="1">
          <cell r="B1">
            <v>0</v>
          </cell>
        </row>
      </sheetData>
      <sheetData sheetId="1276">
        <row r="1">
          <cell r="B1">
            <v>0</v>
          </cell>
        </row>
      </sheetData>
      <sheetData sheetId="1277">
        <row r="1">
          <cell r="B1">
            <v>0</v>
          </cell>
        </row>
      </sheetData>
      <sheetData sheetId="1278">
        <row r="1">
          <cell r="B1">
            <v>0</v>
          </cell>
        </row>
      </sheetData>
      <sheetData sheetId="1279">
        <row r="1">
          <cell r="B1">
            <v>0</v>
          </cell>
        </row>
      </sheetData>
      <sheetData sheetId="1280">
        <row r="1">
          <cell r="B1">
            <v>0</v>
          </cell>
        </row>
      </sheetData>
      <sheetData sheetId="1281">
        <row r="1">
          <cell r="B1">
            <v>0</v>
          </cell>
        </row>
      </sheetData>
      <sheetData sheetId="1282">
        <row r="1">
          <cell r="B1">
            <v>0</v>
          </cell>
        </row>
      </sheetData>
      <sheetData sheetId="1283">
        <row r="1">
          <cell r="B1">
            <v>0</v>
          </cell>
        </row>
      </sheetData>
      <sheetData sheetId="1284">
        <row r="1">
          <cell r="B1">
            <v>0</v>
          </cell>
        </row>
      </sheetData>
      <sheetData sheetId="1285">
        <row r="1">
          <cell r="B1">
            <v>0</v>
          </cell>
        </row>
      </sheetData>
      <sheetData sheetId="1286">
        <row r="1">
          <cell r="B1">
            <v>0</v>
          </cell>
        </row>
      </sheetData>
      <sheetData sheetId="1287">
        <row r="1">
          <cell r="B1">
            <v>0</v>
          </cell>
        </row>
      </sheetData>
      <sheetData sheetId="1288">
        <row r="1">
          <cell r="B1">
            <v>0</v>
          </cell>
        </row>
      </sheetData>
      <sheetData sheetId="1289">
        <row r="1">
          <cell r="B1">
            <v>0</v>
          </cell>
        </row>
      </sheetData>
      <sheetData sheetId="1290">
        <row r="1">
          <cell r="B1">
            <v>0</v>
          </cell>
        </row>
      </sheetData>
      <sheetData sheetId="1291">
        <row r="1">
          <cell r="B1">
            <v>0</v>
          </cell>
        </row>
      </sheetData>
      <sheetData sheetId="1292">
        <row r="1">
          <cell r="B1">
            <v>0</v>
          </cell>
        </row>
      </sheetData>
      <sheetData sheetId="1293">
        <row r="1">
          <cell r="B1">
            <v>0</v>
          </cell>
        </row>
      </sheetData>
      <sheetData sheetId="1294">
        <row r="1">
          <cell r="B1">
            <v>0</v>
          </cell>
        </row>
      </sheetData>
      <sheetData sheetId="1295">
        <row r="1">
          <cell r="B1">
            <v>0</v>
          </cell>
        </row>
      </sheetData>
      <sheetData sheetId="1296">
        <row r="1">
          <cell r="B1">
            <v>0</v>
          </cell>
        </row>
      </sheetData>
      <sheetData sheetId="1297">
        <row r="1">
          <cell r="B1">
            <v>0</v>
          </cell>
        </row>
      </sheetData>
      <sheetData sheetId="1298">
        <row r="1">
          <cell r="B1">
            <v>0</v>
          </cell>
        </row>
      </sheetData>
      <sheetData sheetId="1299">
        <row r="1">
          <cell r="B1">
            <v>0</v>
          </cell>
        </row>
      </sheetData>
      <sheetData sheetId="1300">
        <row r="1">
          <cell r="B1">
            <v>0</v>
          </cell>
        </row>
      </sheetData>
      <sheetData sheetId="1301">
        <row r="1">
          <cell r="B1">
            <v>0</v>
          </cell>
        </row>
      </sheetData>
      <sheetData sheetId="1302">
        <row r="1">
          <cell r="B1">
            <v>0</v>
          </cell>
        </row>
      </sheetData>
      <sheetData sheetId="1303">
        <row r="1">
          <cell r="B1">
            <v>0</v>
          </cell>
        </row>
      </sheetData>
      <sheetData sheetId="1304">
        <row r="1">
          <cell r="B1">
            <v>0</v>
          </cell>
        </row>
      </sheetData>
      <sheetData sheetId="1305">
        <row r="1">
          <cell r="B1">
            <v>0</v>
          </cell>
        </row>
      </sheetData>
      <sheetData sheetId="1306">
        <row r="1">
          <cell r="B1">
            <v>0</v>
          </cell>
        </row>
      </sheetData>
      <sheetData sheetId="1307">
        <row r="1">
          <cell r="B1">
            <v>0</v>
          </cell>
        </row>
      </sheetData>
      <sheetData sheetId="1308">
        <row r="1">
          <cell r="B1">
            <v>0</v>
          </cell>
        </row>
      </sheetData>
      <sheetData sheetId="1309">
        <row r="1">
          <cell r="B1">
            <v>0</v>
          </cell>
        </row>
      </sheetData>
      <sheetData sheetId="1310">
        <row r="1">
          <cell r="B1">
            <v>0</v>
          </cell>
        </row>
      </sheetData>
      <sheetData sheetId="1311">
        <row r="1">
          <cell r="B1">
            <v>0</v>
          </cell>
        </row>
      </sheetData>
      <sheetData sheetId="1312">
        <row r="1">
          <cell r="B1">
            <v>0</v>
          </cell>
        </row>
      </sheetData>
      <sheetData sheetId="1313">
        <row r="1">
          <cell r="B1">
            <v>0</v>
          </cell>
        </row>
      </sheetData>
      <sheetData sheetId="1314">
        <row r="1">
          <cell r="B1">
            <v>0</v>
          </cell>
        </row>
      </sheetData>
      <sheetData sheetId="1315">
        <row r="1">
          <cell r="B1">
            <v>0</v>
          </cell>
        </row>
      </sheetData>
      <sheetData sheetId="1316">
        <row r="1">
          <cell r="B1">
            <v>0</v>
          </cell>
        </row>
      </sheetData>
      <sheetData sheetId="1317">
        <row r="1">
          <cell r="B1">
            <v>0</v>
          </cell>
        </row>
      </sheetData>
      <sheetData sheetId="1318">
        <row r="1">
          <cell r="B1">
            <v>0</v>
          </cell>
        </row>
      </sheetData>
      <sheetData sheetId="1319">
        <row r="1">
          <cell r="B1">
            <v>0</v>
          </cell>
        </row>
      </sheetData>
      <sheetData sheetId="1320">
        <row r="1">
          <cell r="B1">
            <v>0</v>
          </cell>
        </row>
      </sheetData>
      <sheetData sheetId="1321">
        <row r="1">
          <cell r="B1">
            <v>0</v>
          </cell>
        </row>
      </sheetData>
      <sheetData sheetId="1322">
        <row r="1">
          <cell r="B1">
            <v>0</v>
          </cell>
        </row>
      </sheetData>
      <sheetData sheetId="1323">
        <row r="1">
          <cell r="B1">
            <v>0</v>
          </cell>
        </row>
      </sheetData>
      <sheetData sheetId="1324">
        <row r="1">
          <cell r="B1">
            <v>0</v>
          </cell>
        </row>
      </sheetData>
      <sheetData sheetId="1325">
        <row r="1">
          <cell r="B1">
            <v>0</v>
          </cell>
        </row>
      </sheetData>
      <sheetData sheetId="1326">
        <row r="1">
          <cell r="B1">
            <v>0</v>
          </cell>
        </row>
      </sheetData>
      <sheetData sheetId="1327">
        <row r="1">
          <cell r="B1">
            <v>0</v>
          </cell>
        </row>
      </sheetData>
      <sheetData sheetId="1328">
        <row r="1">
          <cell r="B1">
            <v>0</v>
          </cell>
        </row>
      </sheetData>
      <sheetData sheetId="1329">
        <row r="1">
          <cell r="B1">
            <v>0</v>
          </cell>
        </row>
      </sheetData>
      <sheetData sheetId="1330">
        <row r="1">
          <cell r="B1">
            <v>0</v>
          </cell>
        </row>
      </sheetData>
      <sheetData sheetId="1331">
        <row r="1">
          <cell r="B1">
            <v>0</v>
          </cell>
        </row>
      </sheetData>
      <sheetData sheetId="1332">
        <row r="1">
          <cell r="B1">
            <v>0</v>
          </cell>
        </row>
      </sheetData>
      <sheetData sheetId="1333">
        <row r="1">
          <cell r="B1">
            <v>0</v>
          </cell>
        </row>
      </sheetData>
      <sheetData sheetId="1334"/>
      <sheetData sheetId="1335"/>
      <sheetData sheetId="1336">
        <row r="1">
          <cell r="B1">
            <v>0</v>
          </cell>
        </row>
      </sheetData>
      <sheetData sheetId="1337"/>
      <sheetData sheetId="1338">
        <row r="1">
          <cell r="B1">
            <v>0</v>
          </cell>
        </row>
      </sheetData>
      <sheetData sheetId="1339"/>
      <sheetData sheetId="1340">
        <row r="1">
          <cell r="B1">
            <v>0</v>
          </cell>
        </row>
      </sheetData>
      <sheetData sheetId="1341"/>
      <sheetData sheetId="1342">
        <row r="1">
          <cell r="B1">
            <v>0</v>
          </cell>
        </row>
      </sheetData>
      <sheetData sheetId="1343"/>
      <sheetData sheetId="1344">
        <row r="1">
          <cell r="B1">
            <v>0</v>
          </cell>
        </row>
      </sheetData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>
        <row r="1">
          <cell r="B1">
            <v>0</v>
          </cell>
        </row>
      </sheetData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>
        <row r="1">
          <cell r="B1">
            <v>0</v>
          </cell>
        </row>
      </sheetData>
      <sheetData sheetId="1370"/>
      <sheetData sheetId="1371">
        <row r="1">
          <cell r="B1">
            <v>0</v>
          </cell>
        </row>
      </sheetData>
      <sheetData sheetId="1372"/>
      <sheetData sheetId="1373">
        <row r="1">
          <cell r="B1">
            <v>0</v>
          </cell>
        </row>
      </sheetData>
      <sheetData sheetId="1374"/>
      <sheetData sheetId="1375">
        <row r="1">
          <cell r="B1">
            <v>0</v>
          </cell>
        </row>
      </sheetData>
      <sheetData sheetId="1376"/>
      <sheetData sheetId="1377">
        <row r="1">
          <cell r="B1">
            <v>0</v>
          </cell>
        </row>
      </sheetData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>
        <row r="1">
          <cell r="B1">
            <v>0</v>
          </cell>
        </row>
      </sheetData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>
        <row r="1">
          <cell r="B1">
            <v>0</v>
          </cell>
        </row>
      </sheetData>
      <sheetData sheetId="1406"/>
      <sheetData sheetId="1407">
        <row r="1">
          <cell r="B1">
            <v>0</v>
          </cell>
        </row>
      </sheetData>
      <sheetData sheetId="1408"/>
      <sheetData sheetId="1409">
        <row r="1">
          <cell r="B1">
            <v>0</v>
          </cell>
        </row>
      </sheetData>
      <sheetData sheetId="1410"/>
      <sheetData sheetId="1411">
        <row r="1">
          <cell r="B1">
            <v>0</v>
          </cell>
        </row>
      </sheetData>
      <sheetData sheetId="1412"/>
      <sheetData sheetId="1413">
        <row r="1">
          <cell r="B1">
            <v>0</v>
          </cell>
        </row>
      </sheetData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>
        <row r="1">
          <cell r="B1">
            <v>0</v>
          </cell>
        </row>
      </sheetData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>
        <row r="1">
          <cell r="B1">
            <v>0</v>
          </cell>
        </row>
      </sheetData>
      <sheetData sheetId="1441"/>
      <sheetData sheetId="1442">
        <row r="1">
          <cell r="B1">
            <v>0</v>
          </cell>
        </row>
      </sheetData>
      <sheetData sheetId="1443"/>
      <sheetData sheetId="1444">
        <row r="1">
          <cell r="B1">
            <v>0</v>
          </cell>
        </row>
      </sheetData>
      <sheetData sheetId="1445"/>
      <sheetData sheetId="1446">
        <row r="1">
          <cell r="B1">
            <v>0</v>
          </cell>
        </row>
      </sheetData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>
        <row r="1">
          <cell r="B1">
            <v>0</v>
          </cell>
        </row>
      </sheetData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>
        <row r="1">
          <cell r="B1">
            <v>0</v>
          </cell>
        </row>
      </sheetData>
      <sheetData sheetId="1477"/>
      <sheetData sheetId="1478">
        <row r="1">
          <cell r="B1">
            <v>0</v>
          </cell>
        </row>
      </sheetData>
      <sheetData sheetId="1479"/>
      <sheetData sheetId="1480">
        <row r="1">
          <cell r="B1">
            <v>0</v>
          </cell>
        </row>
      </sheetData>
      <sheetData sheetId="1481"/>
      <sheetData sheetId="1482">
        <row r="1">
          <cell r="B1">
            <v>0</v>
          </cell>
        </row>
      </sheetData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>
        <row r="1">
          <cell r="B1">
            <v>0</v>
          </cell>
        </row>
      </sheetData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>
        <row r="1">
          <cell r="B1">
            <v>0</v>
          </cell>
        </row>
      </sheetData>
      <sheetData sheetId="1668">
        <row r="1">
          <cell r="B1">
            <v>0</v>
          </cell>
        </row>
      </sheetData>
      <sheetData sheetId="1669">
        <row r="1">
          <cell r="B1">
            <v>0</v>
          </cell>
        </row>
      </sheetData>
      <sheetData sheetId="1670">
        <row r="1">
          <cell r="B1">
            <v>0</v>
          </cell>
        </row>
      </sheetData>
      <sheetData sheetId="1671">
        <row r="1">
          <cell r="B1">
            <v>0</v>
          </cell>
        </row>
      </sheetData>
      <sheetData sheetId="1672"/>
      <sheetData sheetId="1673">
        <row r="1">
          <cell r="B1">
            <v>0</v>
          </cell>
        </row>
      </sheetData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>
        <row r="1">
          <cell r="B1">
            <v>0</v>
          </cell>
        </row>
      </sheetData>
      <sheetData sheetId="1714">
        <row r="1">
          <cell r="B1">
            <v>0</v>
          </cell>
        </row>
      </sheetData>
      <sheetData sheetId="1715">
        <row r="1">
          <cell r="B1">
            <v>0</v>
          </cell>
        </row>
      </sheetData>
      <sheetData sheetId="1716">
        <row r="1">
          <cell r="B1">
            <v>0</v>
          </cell>
        </row>
      </sheetData>
      <sheetData sheetId="1717">
        <row r="1">
          <cell r="B1">
            <v>0</v>
          </cell>
        </row>
      </sheetData>
      <sheetData sheetId="1718"/>
      <sheetData sheetId="1719"/>
      <sheetData sheetId="1720"/>
      <sheetData sheetId="1721"/>
      <sheetData sheetId="1722"/>
      <sheetData sheetId="1723"/>
      <sheetData sheetId="1724">
        <row r="1">
          <cell r="B1">
            <v>0</v>
          </cell>
        </row>
      </sheetData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>
        <row r="1">
          <cell r="B1">
            <v>0</v>
          </cell>
        </row>
      </sheetData>
      <sheetData sheetId="1737">
        <row r="1">
          <cell r="B1">
            <v>0</v>
          </cell>
        </row>
      </sheetData>
      <sheetData sheetId="1738">
        <row r="1">
          <cell r="B1">
            <v>0</v>
          </cell>
        </row>
      </sheetData>
      <sheetData sheetId="1739">
        <row r="1">
          <cell r="B1">
            <v>0</v>
          </cell>
        </row>
      </sheetData>
      <sheetData sheetId="1740">
        <row r="1">
          <cell r="B1">
            <v>0</v>
          </cell>
        </row>
      </sheetData>
      <sheetData sheetId="1741"/>
      <sheetData sheetId="1742">
        <row r="1">
          <cell r="B1">
            <v>0</v>
          </cell>
        </row>
      </sheetData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>
        <row r="1">
          <cell r="B1">
            <v>0</v>
          </cell>
        </row>
      </sheetData>
      <sheetData sheetId="1782">
        <row r="1">
          <cell r="B1">
            <v>0</v>
          </cell>
        </row>
      </sheetData>
      <sheetData sheetId="1783">
        <row r="1">
          <cell r="B1">
            <v>0</v>
          </cell>
        </row>
      </sheetData>
      <sheetData sheetId="1784">
        <row r="1">
          <cell r="B1">
            <v>0</v>
          </cell>
        </row>
      </sheetData>
      <sheetData sheetId="1785">
        <row r="1">
          <cell r="B1">
            <v>0</v>
          </cell>
        </row>
      </sheetData>
      <sheetData sheetId="1786">
        <row r="1">
          <cell r="B1">
            <v>0</v>
          </cell>
        </row>
      </sheetData>
      <sheetData sheetId="1787">
        <row r="1">
          <cell r="B1">
            <v>0</v>
          </cell>
        </row>
      </sheetData>
      <sheetData sheetId="1788">
        <row r="1">
          <cell r="B1">
            <v>0</v>
          </cell>
        </row>
      </sheetData>
      <sheetData sheetId="1789">
        <row r="1">
          <cell r="B1">
            <v>0</v>
          </cell>
        </row>
      </sheetData>
      <sheetData sheetId="1790"/>
      <sheetData sheetId="1791"/>
      <sheetData sheetId="1792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9"/>
  <sheetViews>
    <sheetView topLeftCell="A289" workbookViewId="0">
      <selection activeCell="AD313" sqref="AD313"/>
    </sheetView>
  </sheetViews>
  <sheetFormatPr defaultRowHeight="15" x14ac:dyDescent="0.25"/>
  <cols>
    <col min="1" max="1" width="6.42578125" customWidth="1"/>
    <col min="2" max="2" width="8.28515625" customWidth="1"/>
    <col min="3" max="3" width="7" customWidth="1"/>
    <col min="4" max="4" width="0.85546875" customWidth="1"/>
    <col min="5" max="5" width="12.7109375" customWidth="1"/>
    <col min="6" max="6" width="2" customWidth="1"/>
    <col min="7" max="7" width="13" customWidth="1"/>
    <col min="8" max="8" width="0.42578125" customWidth="1"/>
    <col min="9" max="9" width="9.28515625" customWidth="1"/>
    <col min="10" max="10" width="0.140625" customWidth="1"/>
    <col min="11" max="11" width="3.140625" customWidth="1"/>
    <col min="12" max="12" width="3.85546875" customWidth="1"/>
    <col min="13" max="13" width="5" customWidth="1"/>
    <col min="14" max="14" width="0.42578125" customWidth="1"/>
    <col min="15" max="15" width="0.140625" customWidth="1"/>
    <col min="16" max="16" width="2.85546875" customWidth="1"/>
    <col min="17" max="17" width="1.5703125" customWidth="1"/>
    <col min="18" max="18" width="7.7109375" customWidth="1"/>
    <col min="19" max="19" width="9.5703125" customWidth="1"/>
    <col min="20" max="20" width="1.85546875" customWidth="1"/>
    <col min="21" max="21" width="0.28515625" customWidth="1"/>
    <col min="22" max="22" width="9.42578125" customWidth="1"/>
    <col min="23" max="23" width="2" customWidth="1"/>
    <col min="24" max="24" width="0.140625" customWidth="1"/>
    <col min="25" max="25" width="7.42578125" customWidth="1"/>
    <col min="26" max="26" width="2.5703125" customWidth="1"/>
    <col min="27" max="27" width="10.7109375" customWidth="1"/>
    <col min="28" max="28" width="10.140625" customWidth="1"/>
    <col min="29" max="29" width="1.140625" customWidth="1"/>
    <col min="30" max="30" width="10.7109375" customWidth="1"/>
  </cols>
  <sheetData>
    <row r="1" spans="1:30" ht="13.7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 t="s">
        <v>1</v>
      </c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</row>
    <row r="2" spans="1:30" ht="36.75" customHeight="1" x14ac:dyDescent="0.25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 t="s">
        <v>3</v>
      </c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</row>
    <row r="3" spans="1:30" ht="151.69999999999999" customHeight="1" x14ac:dyDescent="0.25">
      <c r="A3" s="85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 t="s">
        <v>5</v>
      </c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</row>
    <row r="4" spans="1:30" ht="93.6" customHeight="1" x14ac:dyDescent="0.25">
      <c r="A4" s="85" t="s">
        <v>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 t="s">
        <v>7</v>
      </c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</row>
    <row r="5" spans="1:30" ht="47.65" customHeight="1" x14ac:dyDescent="0.25">
      <c r="A5" s="85" t="s">
        <v>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 t="s">
        <v>9</v>
      </c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7" customHeight="1" x14ac:dyDescent="0.25">
      <c r="A6" s="85" t="s">
        <v>10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 t="s">
        <v>11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</row>
    <row r="7" spans="1:30" ht="13.7" customHeight="1" x14ac:dyDescent="0.25">
      <c r="A7" s="85" t="s">
        <v>12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6" t="s">
        <v>13</v>
      </c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</row>
    <row r="8" spans="1:30" ht="12.75" customHeight="1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</row>
    <row r="9" spans="1:30" ht="13.7" customHeight="1" x14ac:dyDescent="0.25">
      <c r="A9" s="101" t="s">
        <v>14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</row>
    <row r="10" spans="1:30" ht="12.75" customHeight="1" x14ac:dyDescent="0.25">
      <c r="A10" s="87" t="s">
        <v>15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</row>
    <row r="11" spans="1:30" ht="25.35" customHeight="1" x14ac:dyDescent="0.25">
      <c r="A11" s="101" t="s">
        <v>16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</row>
    <row r="12" spans="1:30" ht="12.75" customHeight="1" x14ac:dyDescent="0.25">
      <c r="A12" s="87" t="s">
        <v>17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</row>
    <row r="13" spans="1:30" ht="13.7" customHeight="1" x14ac:dyDescent="0.25">
      <c r="A13" s="102" t="s">
        <v>18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86" t="s">
        <v>19</v>
      </c>
      <c r="R13" s="86"/>
      <c r="S13" s="86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</row>
    <row r="14" spans="1:30" ht="13.7" customHeight="1" x14ac:dyDescent="0.25">
      <c r="A14" s="101" t="s">
        <v>20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pans="1:30" ht="12.75" customHeight="1" x14ac:dyDescent="0.25">
      <c r="A15" s="87" t="s">
        <v>21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</row>
    <row r="16" spans="1:30" ht="13.7" customHeight="1" x14ac:dyDescent="0.25">
      <c r="A16" s="85" t="s">
        <v>22</v>
      </c>
      <c r="B16" s="85"/>
      <c r="C16" s="101" t="s">
        <v>23</v>
      </c>
      <c r="D16" s="101"/>
      <c r="E16" s="101"/>
      <c r="F16" s="101"/>
      <c r="G16" s="85" t="s">
        <v>24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</row>
    <row r="17" spans="1:30" ht="12.75" customHeight="1" x14ac:dyDescent="0.25">
      <c r="A17" s="85" t="s">
        <v>25</v>
      </c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</row>
    <row r="18" spans="1:30" ht="12.75" customHeight="1" x14ac:dyDescent="0.25">
      <c r="A18" s="85"/>
      <c r="B18" s="85"/>
      <c r="C18" s="87" t="s">
        <v>26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</row>
    <row r="19" spans="1:30" ht="13.7" customHeight="1" x14ac:dyDescent="0.25">
      <c r="A19" s="97" t="s">
        <v>27</v>
      </c>
      <c r="B19" s="97"/>
      <c r="C19" s="97"/>
      <c r="D19" s="97"/>
      <c r="E19" s="97"/>
      <c r="F19" s="98" t="s">
        <v>28</v>
      </c>
      <c r="G19" s="98"/>
      <c r="H19" s="98"/>
      <c r="I19" s="98"/>
      <c r="J19" s="98"/>
      <c r="K19" s="98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</row>
    <row r="20" spans="1:30" ht="13.7" customHeight="1" x14ac:dyDescent="0.25">
      <c r="A20" s="97" t="s">
        <v>29</v>
      </c>
      <c r="B20" s="97"/>
      <c r="C20" s="97"/>
      <c r="D20" s="97"/>
      <c r="E20" s="97"/>
      <c r="F20" s="98" t="s">
        <v>696</v>
      </c>
      <c r="G20" s="98"/>
      <c r="H20" s="98"/>
      <c r="I20" s="98"/>
      <c r="J20" s="98"/>
      <c r="K20" s="98"/>
      <c r="L20" s="85" t="s">
        <v>30</v>
      </c>
      <c r="M20" s="85"/>
      <c r="N20" s="85"/>
      <c r="O20" s="85"/>
      <c r="P20" s="85"/>
      <c r="Q20" s="85"/>
      <c r="R20" s="85" t="s">
        <v>31</v>
      </c>
      <c r="S20" s="85"/>
      <c r="T20" s="85"/>
      <c r="U20" s="85"/>
      <c r="V20" s="85"/>
      <c r="W20" s="85"/>
      <c r="X20" s="85"/>
      <c r="Y20" s="85"/>
      <c r="Z20" s="98" t="s">
        <v>697</v>
      </c>
      <c r="AA20" s="98"/>
      <c r="AB20" s="98"/>
      <c r="AC20" s="85" t="s">
        <v>30</v>
      </c>
      <c r="AD20" s="85"/>
    </row>
    <row r="21" spans="1:30" ht="13.7" customHeight="1" x14ac:dyDescent="0.25">
      <c r="A21" s="99" t="s">
        <v>32</v>
      </c>
      <c r="B21" s="99"/>
      <c r="C21" s="99"/>
      <c r="D21" s="99"/>
      <c r="E21" s="99"/>
      <c r="F21" s="100"/>
      <c r="G21" s="100"/>
      <c r="H21" s="100"/>
      <c r="I21" s="100"/>
      <c r="J21" s="100"/>
      <c r="K21" s="100"/>
      <c r="L21" s="85"/>
      <c r="M21" s="85"/>
      <c r="N21" s="85"/>
      <c r="O21" s="85"/>
      <c r="P21" s="85"/>
      <c r="Q21" s="85"/>
      <c r="R21" s="85" t="s">
        <v>33</v>
      </c>
      <c r="S21" s="85"/>
      <c r="T21" s="85"/>
      <c r="U21" s="85"/>
      <c r="V21" s="85"/>
      <c r="W21" s="85"/>
      <c r="X21" s="85"/>
      <c r="Y21" s="85"/>
      <c r="Z21" s="98" t="s">
        <v>698</v>
      </c>
      <c r="AA21" s="98"/>
      <c r="AB21" s="98"/>
      <c r="AC21" s="85" t="s">
        <v>30</v>
      </c>
      <c r="AD21" s="85"/>
    </row>
    <row r="22" spans="1:30" ht="13.7" customHeight="1" x14ac:dyDescent="0.25">
      <c r="A22" s="97" t="s">
        <v>34</v>
      </c>
      <c r="B22" s="97"/>
      <c r="C22" s="97"/>
      <c r="D22" s="97"/>
      <c r="E22" s="97"/>
      <c r="F22" s="98" t="s">
        <v>699</v>
      </c>
      <c r="G22" s="98"/>
      <c r="H22" s="98"/>
      <c r="I22" s="98"/>
      <c r="J22" s="98"/>
      <c r="K22" s="98"/>
      <c r="L22" s="85" t="s">
        <v>30</v>
      </c>
      <c r="M22" s="85"/>
      <c r="N22" s="85"/>
      <c r="O22" s="85"/>
      <c r="P22" s="85"/>
      <c r="Q22" s="85"/>
      <c r="R22" s="85" t="s">
        <v>35</v>
      </c>
      <c r="S22" s="85"/>
      <c r="T22" s="85"/>
      <c r="U22" s="85"/>
      <c r="V22" s="85"/>
      <c r="W22" s="85"/>
      <c r="X22" s="85"/>
      <c r="Y22" s="85"/>
      <c r="Z22" s="98" t="s">
        <v>700</v>
      </c>
      <c r="AA22" s="98"/>
      <c r="AB22" s="98"/>
      <c r="AC22" s="85" t="s">
        <v>36</v>
      </c>
      <c r="AD22" s="85"/>
    </row>
    <row r="23" spans="1:30" ht="13.7" customHeight="1" x14ac:dyDescent="0.25">
      <c r="A23" s="97" t="s">
        <v>37</v>
      </c>
      <c r="B23" s="97"/>
      <c r="C23" s="97"/>
      <c r="D23" s="97"/>
      <c r="E23" s="97"/>
      <c r="F23" s="98" t="s">
        <v>701</v>
      </c>
      <c r="G23" s="98"/>
      <c r="H23" s="98"/>
      <c r="I23" s="98"/>
      <c r="J23" s="98"/>
      <c r="K23" s="98"/>
      <c r="L23" s="85" t="s">
        <v>30</v>
      </c>
      <c r="M23" s="85"/>
      <c r="N23" s="85"/>
      <c r="O23" s="85"/>
      <c r="P23" s="85"/>
      <c r="Q23" s="85"/>
      <c r="R23" s="85" t="s">
        <v>38</v>
      </c>
      <c r="S23" s="85"/>
      <c r="T23" s="85"/>
      <c r="U23" s="85"/>
      <c r="V23" s="85"/>
      <c r="W23" s="85"/>
      <c r="X23" s="85"/>
      <c r="Y23" s="85"/>
      <c r="Z23" s="98" t="s">
        <v>702</v>
      </c>
      <c r="AA23" s="98"/>
      <c r="AB23" s="98"/>
      <c r="AC23" s="85" t="s">
        <v>36</v>
      </c>
      <c r="AD23" s="85"/>
    </row>
    <row r="24" spans="1:30" ht="13.7" customHeight="1" x14ac:dyDescent="0.25">
      <c r="A24" s="97" t="s">
        <v>39</v>
      </c>
      <c r="B24" s="97"/>
      <c r="C24" s="97"/>
      <c r="D24" s="97"/>
      <c r="E24" s="97"/>
      <c r="F24" s="98" t="s">
        <v>40</v>
      </c>
      <c r="G24" s="98"/>
      <c r="H24" s="98"/>
      <c r="I24" s="98"/>
      <c r="J24" s="98"/>
      <c r="K24" s="98"/>
      <c r="L24" s="85" t="s">
        <v>30</v>
      </c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</row>
    <row r="25" spans="1:30" ht="13.7" customHeight="1" x14ac:dyDescent="0.25">
      <c r="A25" s="97" t="s">
        <v>41</v>
      </c>
      <c r="B25" s="97"/>
      <c r="C25" s="97"/>
      <c r="D25" s="97"/>
      <c r="E25" s="97"/>
      <c r="F25" s="98" t="s">
        <v>40</v>
      </c>
      <c r="G25" s="98"/>
      <c r="H25" s="98"/>
      <c r="I25" s="98"/>
      <c r="J25" s="98"/>
      <c r="K25" s="98"/>
      <c r="L25" s="85" t="s">
        <v>30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</row>
    <row r="26" spans="1:30" ht="12.75" customHeight="1" thickBot="1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</row>
    <row r="27" spans="1:30" ht="14.85" customHeight="1" thickBot="1" x14ac:dyDescent="0.3">
      <c r="A27" s="94" t="s">
        <v>42</v>
      </c>
      <c r="B27" s="94" t="s">
        <v>43</v>
      </c>
      <c r="C27" s="94"/>
      <c r="D27" s="94" t="s">
        <v>44</v>
      </c>
      <c r="E27" s="94"/>
      <c r="F27" s="94"/>
      <c r="G27" s="94"/>
      <c r="H27" s="94" t="s">
        <v>45</v>
      </c>
      <c r="I27" s="94"/>
      <c r="J27" s="94" t="s">
        <v>46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 t="s">
        <v>50</v>
      </c>
      <c r="W27" s="94"/>
      <c r="X27" s="94"/>
      <c r="Y27" s="94"/>
      <c r="Z27" s="94"/>
      <c r="AA27" s="94"/>
      <c r="AB27" s="94"/>
      <c r="AC27" s="94"/>
      <c r="AD27" s="94"/>
    </row>
    <row r="28" spans="1:30" ht="60.95" customHeight="1" thickBot="1" x14ac:dyDescent="0.3">
      <c r="A28" s="94"/>
      <c r="B28" s="94"/>
      <c r="C28" s="94"/>
      <c r="D28" s="94"/>
      <c r="E28" s="94"/>
      <c r="F28" s="94"/>
      <c r="G28" s="94"/>
      <c r="H28" s="94"/>
      <c r="I28" s="94"/>
      <c r="J28" s="94" t="s">
        <v>47</v>
      </c>
      <c r="K28" s="94"/>
      <c r="L28" s="94"/>
      <c r="M28" s="94"/>
      <c r="N28" s="94"/>
      <c r="O28" s="94" t="s">
        <v>48</v>
      </c>
      <c r="P28" s="94"/>
      <c r="Q28" s="94"/>
      <c r="R28" s="94"/>
      <c r="S28" s="94" t="s">
        <v>49</v>
      </c>
      <c r="T28" s="94"/>
      <c r="U28" s="94"/>
      <c r="V28" s="94" t="s">
        <v>51</v>
      </c>
      <c r="W28" s="94"/>
      <c r="X28" s="94" t="s">
        <v>52</v>
      </c>
      <c r="Y28" s="94"/>
      <c r="Z28" s="94"/>
      <c r="AA28" s="1" t="s">
        <v>53</v>
      </c>
      <c r="AB28" s="94" t="s">
        <v>48</v>
      </c>
      <c r="AC28" s="94"/>
      <c r="AD28" s="1" t="s">
        <v>54</v>
      </c>
    </row>
    <row r="29" spans="1:30" ht="14.1" customHeight="1" x14ac:dyDescent="0.25">
      <c r="A29" s="95" t="s">
        <v>55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spans="1:30" ht="14.1" customHeight="1" x14ac:dyDescent="0.25">
      <c r="A30" s="3" t="s">
        <v>56</v>
      </c>
      <c r="B30" s="89" t="s">
        <v>57</v>
      </c>
      <c r="C30" s="89"/>
      <c r="D30" s="89" t="s">
        <v>58</v>
      </c>
      <c r="E30" s="89"/>
      <c r="F30" s="89"/>
      <c r="G30" s="89"/>
      <c r="H30" s="89" t="s">
        <v>59</v>
      </c>
      <c r="I30" s="89"/>
      <c r="J30" s="89" t="s">
        <v>60</v>
      </c>
      <c r="K30" s="89"/>
      <c r="L30" s="89"/>
      <c r="M30" s="89"/>
      <c r="N30" s="89"/>
      <c r="O30" s="89" t="s">
        <v>61</v>
      </c>
      <c r="P30" s="89"/>
      <c r="Q30" s="89"/>
      <c r="R30" s="89"/>
      <c r="S30" s="89" t="s">
        <v>62</v>
      </c>
      <c r="T30" s="89"/>
      <c r="U30" s="89"/>
      <c r="V30" s="89" t="s">
        <v>63</v>
      </c>
      <c r="W30" s="89"/>
      <c r="X30" s="89" t="s">
        <v>64</v>
      </c>
      <c r="Y30" s="89"/>
      <c r="Z30" s="89"/>
      <c r="AA30" s="3" t="s">
        <v>65</v>
      </c>
      <c r="AB30" s="89" t="s">
        <v>66</v>
      </c>
      <c r="AC30" s="89"/>
      <c r="AD30" s="3" t="s">
        <v>67</v>
      </c>
    </row>
    <row r="31" spans="1:30" ht="77.25" customHeight="1" x14ac:dyDescent="0.25">
      <c r="A31" s="3" t="s">
        <v>56</v>
      </c>
      <c r="B31" s="89" t="s">
        <v>68</v>
      </c>
      <c r="C31" s="89"/>
      <c r="D31" s="90" t="s">
        <v>69</v>
      </c>
      <c r="E31" s="90"/>
      <c r="F31" s="90"/>
      <c r="G31" s="90"/>
      <c r="H31" s="89" t="s">
        <v>70</v>
      </c>
      <c r="I31" s="89"/>
      <c r="J31" s="89" t="s">
        <v>71</v>
      </c>
      <c r="K31" s="89"/>
      <c r="L31" s="89"/>
      <c r="M31" s="89"/>
      <c r="N31" s="89"/>
      <c r="O31" s="89"/>
      <c r="P31" s="89"/>
      <c r="Q31" s="89"/>
      <c r="R31" s="89"/>
      <c r="S31" s="89" t="s">
        <v>71</v>
      </c>
      <c r="T31" s="89"/>
      <c r="U31" s="89"/>
      <c r="V31" s="89"/>
      <c r="W31" s="89"/>
      <c r="X31" s="89"/>
      <c r="Y31" s="89"/>
      <c r="Z31" s="89"/>
      <c r="AA31" s="3"/>
      <c r="AB31" s="89"/>
      <c r="AC31" s="89"/>
      <c r="AD31" s="3"/>
    </row>
    <row r="32" spans="1:30" ht="60" customHeight="1" x14ac:dyDescent="0.25">
      <c r="A32" s="3"/>
      <c r="B32" s="89" t="s">
        <v>703</v>
      </c>
      <c r="C32" s="89"/>
      <c r="D32" s="90" t="s">
        <v>704</v>
      </c>
      <c r="E32" s="90"/>
      <c r="F32" s="90"/>
      <c r="G32" s="90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3"/>
      <c r="AB32" s="89"/>
      <c r="AC32" s="89"/>
      <c r="AD32" s="3"/>
    </row>
    <row r="33" spans="1:30" ht="14.1" customHeight="1" x14ac:dyDescent="0.25">
      <c r="A33" s="3"/>
      <c r="B33" s="96" t="s">
        <v>56</v>
      </c>
      <c r="C33" s="96"/>
      <c r="D33" s="90" t="s">
        <v>72</v>
      </c>
      <c r="E33" s="90"/>
      <c r="F33" s="90"/>
      <c r="G33" s="90"/>
      <c r="H33" s="89" t="s">
        <v>36</v>
      </c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 t="s">
        <v>705</v>
      </c>
      <c r="T33" s="89"/>
      <c r="U33" s="89"/>
      <c r="V33" s="89"/>
      <c r="W33" s="89"/>
      <c r="X33" s="89"/>
      <c r="Y33" s="89"/>
      <c r="Z33" s="89"/>
      <c r="AA33" s="3"/>
      <c r="AB33" s="89"/>
      <c r="AC33" s="89"/>
      <c r="AD33" s="3" t="s">
        <v>706</v>
      </c>
    </row>
    <row r="34" spans="1:30" ht="14.1" customHeight="1" x14ac:dyDescent="0.25">
      <c r="A34" s="3"/>
      <c r="B34" s="89" t="s">
        <v>73</v>
      </c>
      <c r="C34" s="89"/>
      <c r="D34" s="90" t="s">
        <v>74</v>
      </c>
      <c r="E34" s="90"/>
      <c r="F34" s="90"/>
      <c r="G34" s="90"/>
      <c r="H34" s="89" t="s">
        <v>36</v>
      </c>
      <c r="I34" s="89"/>
      <c r="J34" s="89" t="s">
        <v>75</v>
      </c>
      <c r="K34" s="89"/>
      <c r="L34" s="89"/>
      <c r="M34" s="89"/>
      <c r="N34" s="89"/>
      <c r="O34" s="89" t="s">
        <v>707</v>
      </c>
      <c r="P34" s="89"/>
      <c r="Q34" s="89"/>
      <c r="R34" s="89"/>
      <c r="S34" s="89" t="s">
        <v>708</v>
      </c>
      <c r="T34" s="89"/>
      <c r="U34" s="89"/>
      <c r="V34" s="89"/>
      <c r="W34" s="89"/>
      <c r="X34" s="89"/>
      <c r="Y34" s="89"/>
      <c r="Z34" s="89"/>
      <c r="AA34" s="3" t="s">
        <v>76</v>
      </c>
      <c r="AB34" s="89"/>
      <c r="AC34" s="89"/>
      <c r="AD34" s="3" t="s">
        <v>709</v>
      </c>
    </row>
    <row r="35" spans="1:30" ht="14.1" customHeight="1" x14ac:dyDescent="0.25">
      <c r="A35" s="3"/>
      <c r="B35" s="89" t="s">
        <v>77</v>
      </c>
      <c r="C35" s="89"/>
      <c r="D35" s="90" t="s">
        <v>78</v>
      </c>
      <c r="E35" s="90"/>
      <c r="F35" s="90"/>
      <c r="G35" s="90"/>
      <c r="H35" s="89" t="s">
        <v>36</v>
      </c>
      <c r="I35" s="89"/>
      <c r="J35" s="89" t="s">
        <v>79</v>
      </c>
      <c r="K35" s="89"/>
      <c r="L35" s="89"/>
      <c r="M35" s="89"/>
      <c r="N35" s="89"/>
      <c r="O35" s="89" t="s">
        <v>707</v>
      </c>
      <c r="P35" s="89"/>
      <c r="Q35" s="89"/>
      <c r="R35" s="89"/>
      <c r="S35" s="89" t="s">
        <v>710</v>
      </c>
      <c r="T35" s="89"/>
      <c r="U35" s="89"/>
      <c r="V35" s="89"/>
      <c r="W35" s="89"/>
      <c r="X35" s="89"/>
      <c r="Y35" s="89"/>
      <c r="Z35" s="89"/>
      <c r="AA35" s="3" t="s">
        <v>80</v>
      </c>
      <c r="AB35" s="89"/>
      <c r="AC35" s="89"/>
      <c r="AD35" s="3" t="s">
        <v>711</v>
      </c>
    </row>
    <row r="36" spans="1:30" ht="14.1" customHeight="1" x14ac:dyDescent="0.25">
      <c r="A36" s="3"/>
      <c r="B36" s="89" t="s">
        <v>81</v>
      </c>
      <c r="C36" s="89"/>
      <c r="D36" s="90" t="s">
        <v>82</v>
      </c>
      <c r="E36" s="90"/>
      <c r="F36" s="90"/>
      <c r="G36" s="90"/>
      <c r="H36" s="89" t="s">
        <v>36</v>
      </c>
      <c r="I36" s="89"/>
      <c r="J36" s="89" t="s">
        <v>83</v>
      </c>
      <c r="K36" s="89"/>
      <c r="L36" s="89"/>
      <c r="M36" s="89"/>
      <c r="N36" s="89"/>
      <c r="O36" s="89" t="s">
        <v>707</v>
      </c>
      <c r="P36" s="89"/>
      <c r="Q36" s="89"/>
      <c r="R36" s="89"/>
      <c r="S36" s="89" t="s">
        <v>712</v>
      </c>
      <c r="T36" s="89"/>
      <c r="U36" s="89"/>
      <c r="V36" s="89"/>
      <c r="W36" s="89"/>
      <c r="X36" s="89"/>
      <c r="Y36" s="89"/>
      <c r="Z36" s="89"/>
      <c r="AA36" s="3" t="s">
        <v>84</v>
      </c>
      <c r="AB36" s="89"/>
      <c r="AC36" s="89"/>
      <c r="AD36" s="3" t="s">
        <v>713</v>
      </c>
    </row>
    <row r="37" spans="1:30" ht="14.1" customHeight="1" x14ac:dyDescent="0.25">
      <c r="A37" s="3"/>
      <c r="B37" s="89" t="s">
        <v>85</v>
      </c>
      <c r="C37" s="89"/>
      <c r="D37" s="90" t="s">
        <v>86</v>
      </c>
      <c r="E37" s="90"/>
      <c r="F37" s="90"/>
      <c r="G37" s="90"/>
      <c r="H37" s="89" t="s">
        <v>36</v>
      </c>
      <c r="I37" s="89"/>
      <c r="J37" s="89" t="s">
        <v>83</v>
      </c>
      <c r="K37" s="89"/>
      <c r="L37" s="89"/>
      <c r="M37" s="89"/>
      <c r="N37" s="89"/>
      <c r="O37" s="89" t="s">
        <v>707</v>
      </c>
      <c r="P37" s="89"/>
      <c r="Q37" s="89"/>
      <c r="R37" s="89"/>
      <c r="S37" s="89" t="s">
        <v>712</v>
      </c>
      <c r="T37" s="89"/>
      <c r="U37" s="89"/>
      <c r="V37" s="89"/>
      <c r="W37" s="89"/>
      <c r="X37" s="89"/>
      <c r="Y37" s="89"/>
      <c r="Z37" s="89"/>
      <c r="AA37" s="3" t="s">
        <v>87</v>
      </c>
      <c r="AB37" s="89"/>
      <c r="AC37" s="89"/>
      <c r="AD37" s="3" t="s">
        <v>714</v>
      </c>
    </row>
    <row r="38" spans="1:30" ht="14.1" customHeight="1" x14ac:dyDescent="0.25">
      <c r="A38" s="3"/>
      <c r="B38" s="96" t="s">
        <v>57</v>
      </c>
      <c r="C38" s="96"/>
      <c r="D38" s="90" t="s">
        <v>88</v>
      </c>
      <c r="E38" s="90"/>
      <c r="F38" s="90"/>
      <c r="G38" s="90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3"/>
      <c r="AB38" s="89"/>
      <c r="AC38" s="89"/>
      <c r="AD38" s="3" t="s">
        <v>715</v>
      </c>
    </row>
    <row r="39" spans="1:30" ht="14.1" customHeight="1" x14ac:dyDescent="0.25">
      <c r="A39" s="3"/>
      <c r="B39" s="96"/>
      <c r="C39" s="96"/>
      <c r="D39" s="90" t="s">
        <v>89</v>
      </c>
      <c r="E39" s="90"/>
      <c r="F39" s="90"/>
      <c r="G39" s="90"/>
      <c r="H39" s="89" t="s">
        <v>36</v>
      </c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 t="s">
        <v>716</v>
      </c>
      <c r="T39" s="89"/>
      <c r="U39" s="89"/>
      <c r="V39" s="89"/>
      <c r="W39" s="89"/>
      <c r="X39" s="89"/>
      <c r="Y39" s="89"/>
      <c r="Z39" s="89"/>
      <c r="AA39" s="3"/>
      <c r="AB39" s="89"/>
      <c r="AC39" s="89"/>
      <c r="AD39" s="3" t="s">
        <v>717</v>
      </c>
    </row>
    <row r="40" spans="1:30" ht="25.5" customHeight="1" x14ac:dyDescent="0.25">
      <c r="A40" s="3"/>
      <c r="B40" s="89" t="s">
        <v>90</v>
      </c>
      <c r="C40" s="89"/>
      <c r="D40" s="90" t="s">
        <v>91</v>
      </c>
      <c r="E40" s="90"/>
      <c r="F40" s="90"/>
      <c r="G40" s="90"/>
      <c r="H40" s="89" t="s">
        <v>92</v>
      </c>
      <c r="I40" s="89"/>
      <c r="J40" s="89" t="s">
        <v>93</v>
      </c>
      <c r="K40" s="89"/>
      <c r="L40" s="89"/>
      <c r="M40" s="89"/>
      <c r="N40" s="89"/>
      <c r="O40" s="89" t="s">
        <v>707</v>
      </c>
      <c r="P40" s="89"/>
      <c r="Q40" s="89"/>
      <c r="R40" s="89"/>
      <c r="S40" s="89" t="s">
        <v>718</v>
      </c>
      <c r="T40" s="89"/>
      <c r="U40" s="89"/>
      <c r="V40" s="89"/>
      <c r="W40" s="89"/>
      <c r="X40" s="89"/>
      <c r="Y40" s="89"/>
      <c r="Z40" s="89"/>
      <c r="AA40" s="3" t="s">
        <v>94</v>
      </c>
      <c r="AB40" s="89"/>
      <c r="AC40" s="89"/>
      <c r="AD40" s="3" t="s">
        <v>719</v>
      </c>
    </row>
    <row r="41" spans="1:30" ht="25.5" customHeight="1" x14ac:dyDescent="0.25">
      <c r="A41" s="3"/>
      <c r="B41" s="89" t="s">
        <v>95</v>
      </c>
      <c r="C41" s="89"/>
      <c r="D41" s="90" t="s">
        <v>96</v>
      </c>
      <c r="E41" s="90"/>
      <c r="F41" s="90"/>
      <c r="G41" s="90"/>
      <c r="H41" s="89" t="s">
        <v>36</v>
      </c>
      <c r="I41" s="89"/>
      <c r="J41" s="89" t="s">
        <v>93</v>
      </c>
      <c r="K41" s="89"/>
      <c r="L41" s="89"/>
      <c r="M41" s="89"/>
      <c r="N41" s="89"/>
      <c r="O41" s="89" t="s">
        <v>707</v>
      </c>
      <c r="P41" s="89"/>
      <c r="Q41" s="89"/>
      <c r="R41" s="89"/>
      <c r="S41" s="89" t="s">
        <v>718</v>
      </c>
      <c r="T41" s="89"/>
      <c r="U41" s="89"/>
      <c r="V41" s="89"/>
      <c r="W41" s="89"/>
      <c r="X41" s="89"/>
      <c r="Y41" s="89"/>
      <c r="Z41" s="89"/>
      <c r="AA41" s="3" t="s">
        <v>97</v>
      </c>
      <c r="AB41" s="89"/>
      <c r="AC41" s="89"/>
      <c r="AD41" s="3" t="s">
        <v>720</v>
      </c>
    </row>
    <row r="42" spans="1:30" ht="25.5" customHeight="1" x14ac:dyDescent="0.25">
      <c r="A42" s="3"/>
      <c r="B42" s="89" t="s">
        <v>98</v>
      </c>
      <c r="C42" s="89"/>
      <c r="D42" s="90" t="s">
        <v>99</v>
      </c>
      <c r="E42" s="90"/>
      <c r="F42" s="90"/>
      <c r="G42" s="90"/>
      <c r="H42" s="89" t="s">
        <v>92</v>
      </c>
      <c r="I42" s="89"/>
      <c r="J42" s="89" t="s">
        <v>100</v>
      </c>
      <c r="K42" s="89"/>
      <c r="L42" s="89"/>
      <c r="M42" s="89"/>
      <c r="N42" s="89"/>
      <c r="O42" s="89" t="s">
        <v>707</v>
      </c>
      <c r="P42" s="89"/>
      <c r="Q42" s="89"/>
      <c r="R42" s="89"/>
      <c r="S42" s="89" t="s">
        <v>721</v>
      </c>
      <c r="T42" s="89"/>
      <c r="U42" s="89"/>
      <c r="V42" s="89" t="s">
        <v>101</v>
      </c>
      <c r="W42" s="89"/>
      <c r="X42" s="89" t="s">
        <v>102</v>
      </c>
      <c r="Y42" s="89"/>
      <c r="Z42" s="89"/>
      <c r="AA42" s="3" t="s">
        <v>103</v>
      </c>
      <c r="AB42" s="89"/>
      <c r="AC42" s="89"/>
      <c r="AD42" s="3" t="s">
        <v>722</v>
      </c>
    </row>
    <row r="43" spans="1:30" ht="25.5" customHeight="1" x14ac:dyDescent="0.25">
      <c r="A43" s="3"/>
      <c r="B43" s="89" t="s">
        <v>105</v>
      </c>
      <c r="C43" s="89"/>
      <c r="D43" s="90" t="s">
        <v>106</v>
      </c>
      <c r="E43" s="90"/>
      <c r="F43" s="90"/>
      <c r="G43" s="90"/>
      <c r="H43" s="89" t="s">
        <v>92</v>
      </c>
      <c r="I43" s="89"/>
      <c r="J43" s="89" t="s">
        <v>107</v>
      </c>
      <c r="K43" s="89"/>
      <c r="L43" s="89"/>
      <c r="M43" s="89"/>
      <c r="N43" s="89"/>
      <c r="O43" s="89" t="s">
        <v>707</v>
      </c>
      <c r="P43" s="89"/>
      <c r="Q43" s="89"/>
      <c r="R43" s="89"/>
      <c r="S43" s="89" t="s">
        <v>723</v>
      </c>
      <c r="T43" s="89"/>
      <c r="U43" s="89"/>
      <c r="V43" s="89" t="s">
        <v>108</v>
      </c>
      <c r="W43" s="89"/>
      <c r="X43" s="89" t="s">
        <v>109</v>
      </c>
      <c r="Y43" s="89"/>
      <c r="Z43" s="89"/>
      <c r="AA43" s="3" t="s">
        <v>110</v>
      </c>
      <c r="AB43" s="89"/>
      <c r="AC43" s="89"/>
      <c r="AD43" s="3" t="s">
        <v>724</v>
      </c>
    </row>
    <row r="44" spans="1:30" ht="25.5" customHeight="1" x14ac:dyDescent="0.25">
      <c r="A44" s="3"/>
      <c r="B44" s="89" t="s">
        <v>111</v>
      </c>
      <c r="C44" s="89"/>
      <c r="D44" s="90" t="s">
        <v>112</v>
      </c>
      <c r="E44" s="90"/>
      <c r="F44" s="90"/>
      <c r="G44" s="90"/>
      <c r="H44" s="89" t="s">
        <v>36</v>
      </c>
      <c r="I44" s="89"/>
      <c r="J44" s="89" t="s">
        <v>107</v>
      </c>
      <c r="K44" s="89"/>
      <c r="L44" s="89"/>
      <c r="M44" s="89"/>
      <c r="N44" s="89"/>
      <c r="O44" s="89" t="s">
        <v>707</v>
      </c>
      <c r="P44" s="89"/>
      <c r="Q44" s="89"/>
      <c r="R44" s="89"/>
      <c r="S44" s="89" t="s">
        <v>723</v>
      </c>
      <c r="T44" s="89"/>
      <c r="U44" s="89"/>
      <c r="V44" s="89"/>
      <c r="W44" s="89"/>
      <c r="X44" s="89"/>
      <c r="Y44" s="89"/>
      <c r="Z44" s="89"/>
      <c r="AA44" s="3" t="s">
        <v>84</v>
      </c>
      <c r="AB44" s="89"/>
      <c r="AC44" s="89"/>
      <c r="AD44" s="3" t="s">
        <v>725</v>
      </c>
    </row>
    <row r="45" spans="1:30" ht="25.5" customHeight="1" x14ac:dyDescent="0.25">
      <c r="A45" s="3"/>
      <c r="B45" s="89" t="s">
        <v>113</v>
      </c>
      <c r="C45" s="89"/>
      <c r="D45" s="90" t="s">
        <v>114</v>
      </c>
      <c r="E45" s="90"/>
      <c r="F45" s="90"/>
      <c r="G45" s="90"/>
      <c r="H45" s="89" t="s">
        <v>92</v>
      </c>
      <c r="I45" s="89"/>
      <c r="J45" s="89" t="s">
        <v>115</v>
      </c>
      <c r="K45" s="89"/>
      <c r="L45" s="89"/>
      <c r="M45" s="89"/>
      <c r="N45" s="89"/>
      <c r="O45" s="89" t="s">
        <v>707</v>
      </c>
      <c r="P45" s="89"/>
      <c r="Q45" s="89"/>
      <c r="R45" s="89"/>
      <c r="S45" s="89" t="s">
        <v>726</v>
      </c>
      <c r="T45" s="89"/>
      <c r="U45" s="89"/>
      <c r="V45" s="89"/>
      <c r="W45" s="89"/>
      <c r="X45" s="89"/>
      <c r="Y45" s="89"/>
      <c r="Z45" s="89"/>
      <c r="AA45" s="3" t="s">
        <v>116</v>
      </c>
      <c r="AB45" s="89"/>
      <c r="AC45" s="89"/>
      <c r="AD45" s="3" t="s">
        <v>453</v>
      </c>
    </row>
    <row r="46" spans="1:30" ht="25.5" customHeight="1" x14ac:dyDescent="0.25">
      <c r="A46" s="3"/>
      <c r="B46" s="89" t="s">
        <v>111</v>
      </c>
      <c r="C46" s="89"/>
      <c r="D46" s="90" t="s">
        <v>112</v>
      </c>
      <c r="E46" s="90"/>
      <c r="F46" s="90"/>
      <c r="G46" s="90"/>
      <c r="H46" s="89" t="s">
        <v>36</v>
      </c>
      <c r="I46" s="89"/>
      <c r="J46" s="89" t="s">
        <v>115</v>
      </c>
      <c r="K46" s="89"/>
      <c r="L46" s="89"/>
      <c r="M46" s="89"/>
      <c r="N46" s="89"/>
      <c r="O46" s="89" t="s">
        <v>707</v>
      </c>
      <c r="P46" s="89"/>
      <c r="Q46" s="89"/>
      <c r="R46" s="89"/>
      <c r="S46" s="89" t="s">
        <v>726</v>
      </c>
      <c r="T46" s="89"/>
      <c r="U46" s="89"/>
      <c r="V46" s="89"/>
      <c r="W46" s="89"/>
      <c r="X46" s="89"/>
      <c r="Y46" s="89"/>
      <c r="Z46" s="89"/>
      <c r="AA46" s="3" t="s">
        <v>84</v>
      </c>
      <c r="AB46" s="89"/>
      <c r="AC46" s="89"/>
      <c r="AD46" s="3" t="s">
        <v>727</v>
      </c>
    </row>
    <row r="47" spans="1:30" ht="25.5" customHeight="1" x14ac:dyDescent="0.25">
      <c r="A47" s="3"/>
      <c r="B47" s="89" t="s">
        <v>117</v>
      </c>
      <c r="C47" s="89"/>
      <c r="D47" s="90" t="s">
        <v>118</v>
      </c>
      <c r="E47" s="90"/>
      <c r="F47" s="90"/>
      <c r="G47" s="90"/>
      <c r="H47" s="89" t="s">
        <v>92</v>
      </c>
      <c r="I47" s="89"/>
      <c r="J47" s="89" t="s">
        <v>100</v>
      </c>
      <c r="K47" s="89"/>
      <c r="L47" s="89"/>
      <c r="M47" s="89"/>
      <c r="N47" s="89"/>
      <c r="O47" s="89" t="s">
        <v>707</v>
      </c>
      <c r="P47" s="89"/>
      <c r="Q47" s="89"/>
      <c r="R47" s="89"/>
      <c r="S47" s="89" t="s">
        <v>721</v>
      </c>
      <c r="T47" s="89"/>
      <c r="U47" s="89"/>
      <c r="V47" s="89"/>
      <c r="W47" s="89"/>
      <c r="X47" s="89"/>
      <c r="Y47" s="89"/>
      <c r="Z47" s="89"/>
      <c r="AA47" s="3" t="s">
        <v>119</v>
      </c>
      <c r="AB47" s="89"/>
      <c r="AC47" s="89"/>
      <c r="AD47" s="3" t="s">
        <v>728</v>
      </c>
    </row>
    <row r="48" spans="1:30" ht="25.5" customHeight="1" x14ac:dyDescent="0.25">
      <c r="A48" s="3"/>
      <c r="B48" s="89" t="s">
        <v>111</v>
      </c>
      <c r="C48" s="89"/>
      <c r="D48" s="90" t="s">
        <v>112</v>
      </c>
      <c r="E48" s="90"/>
      <c r="F48" s="90"/>
      <c r="G48" s="90"/>
      <c r="H48" s="89" t="s">
        <v>36</v>
      </c>
      <c r="I48" s="89"/>
      <c r="J48" s="89" t="s">
        <v>100</v>
      </c>
      <c r="K48" s="89"/>
      <c r="L48" s="89"/>
      <c r="M48" s="89"/>
      <c r="N48" s="89"/>
      <c r="O48" s="89" t="s">
        <v>707</v>
      </c>
      <c r="P48" s="89"/>
      <c r="Q48" s="89"/>
      <c r="R48" s="89"/>
      <c r="S48" s="89" t="s">
        <v>721</v>
      </c>
      <c r="T48" s="89"/>
      <c r="U48" s="89"/>
      <c r="V48" s="89"/>
      <c r="W48" s="89"/>
      <c r="X48" s="89"/>
      <c r="Y48" s="89"/>
      <c r="Z48" s="89"/>
      <c r="AA48" s="3" t="s">
        <v>84</v>
      </c>
      <c r="AB48" s="89"/>
      <c r="AC48" s="89"/>
      <c r="AD48" s="3" t="s">
        <v>729</v>
      </c>
    </row>
    <row r="49" spans="1:30" ht="14.1" customHeight="1" x14ac:dyDescent="0.25">
      <c r="A49" s="3"/>
      <c r="B49" s="89"/>
      <c r="C49" s="89"/>
      <c r="D49" s="90" t="s">
        <v>121</v>
      </c>
      <c r="E49" s="90"/>
      <c r="F49" s="90"/>
      <c r="G49" s="90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3"/>
      <c r="AB49" s="89"/>
      <c r="AC49" s="89"/>
      <c r="AD49" s="3" t="s">
        <v>730</v>
      </c>
    </row>
    <row r="50" spans="1:30" ht="14.1" customHeight="1" x14ac:dyDescent="0.25">
      <c r="A50" s="3"/>
      <c r="B50" s="89"/>
      <c r="C50" s="89"/>
      <c r="D50" s="90" t="s">
        <v>122</v>
      </c>
      <c r="E50" s="90"/>
      <c r="F50" s="90"/>
      <c r="G50" s="90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3"/>
      <c r="AB50" s="89"/>
      <c r="AC50" s="89"/>
      <c r="AD50" s="3" t="s">
        <v>731</v>
      </c>
    </row>
    <row r="51" spans="1:30" ht="36.950000000000003" customHeight="1" x14ac:dyDescent="0.25">
      <c r="A51" s="3"/>
      <c r="B51" s="89" t="s">
        <v>123</v>
      </c>
      <c r="C51" s="89"/>
      <c r="D51" s="90" t="s">
        <v>124</v>
      </c>
      <c r="E51" s="90"/>
      <c r="F51" s="90"/>
      <c r="G51" s="90"/>
      <c r="H51" s="89" t="s">
        <v>125</v>
      </c>
      <c r="I51" s="89"/>
      <c r="J51" s="89" t="s">
        <v>126</v>
      </c>
      <c r="K51" s="89"/>
      <c r="L51" s="89"/>
      <c r="M51" s="89"/>
      <c r="N51" s="89"/>
      <c r="O51" s="89"/>
      <c r="P51" s="89"/>
      <c r="Q51" s="89"/>
      <c r="R51" s="89"/>
      <c r="S51" s="89" t="s">
        <v>126</v>
      </c>
      <c r="T51" s="89"/>
      <c r="U51" s="89"/>
      <c r="V51" s="89"/>
      <c r="W51" s="89"/>
      <c r="X51" s="89"/>
      <c r="Y51" s="89"/>
      <c r="Z51" s="89"/>
      <c r="AA51" s="3"/>
      <c r="AB51" s="89"/>
      <c r="AC51" s="89"/>
      <c r="AD51" s="3" t="s">
        <v>732</v>
      </c>
    </row>
    <row r="52" spans="1:30" ht="36.950000000000003" customHeight="1" x14ac:dyDescent="0.25">
      <c r="A52" s="3"/>
      <c r="B52" s="89" t="s">
        <v>127</v>
      </c>
      <c r="C52" s="89"/>
      <c r="D52" s="90" t="s">
        <v>128</v>
      </c>
      <c r="E52" s="90"/>
      <c r="F52" s="90"/>
      <c r="G52" s="90"/>
      <c r="H52" s="89" t="s">
        <v>125</v>
      </c>
      <c r="I52" s="89"/>
      <c r="J52" s="89" t="s">
        <v>129</v>
      </c>
      <c r="K52" s="89"/>
      <c r="L52" s="89"/>
      <c r="M52" s="89"/>
      <c r="N52" s="89"/>
      <c r="O52" s="89"/>
      <c r="P52" s="89"/>
      <c r="Q52" s="89"/>
      <c r="R52" s="89"/>
      <c r="S52" s="89" t="s">
        <v>129</v>
      </c>
      <c r="T52" s="89"/>
      <c r="U52" s="89"/>
      <c r="V52" s="89"/>
      <c r="W52" s="89"/>
      <c r="X52" s="89"/>
      <c r="Y52" s="89"/>
      <c r="Z52" s="89"/>
      <c r="AA52" s="3"/>
      <c r="AB52" s="89"/>
      <c r="AC52" s="89"/>
      <c r="AD52" s="3" t="s">
        <v>733</v>
      </c>
    </row>
    <row r="53" spans="1:30" ht="14.1" customHeight="1" x14ac:dyDescent="0.25">
      <c r="A53" s="3"/>
      <c r="B53" s="89"/>
      <c r="C53" s="89"/>
      <c r="D53" s="93" t="s">
        <v>130</v>
      </c>
      <c r="E53" s="93"/>
      <c r="F53" s="93"/>
      <c r="G53" s="93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3" t="s">
        <v>734</v>
      </c>
      <c r="AB53" s="89"/>
      <c r="AC53" s="89"/>
      <c r="AD53" s="3" t="s">
        <v>735</v>
      </c>
    </row>
    <row r="54" spans="1:30" ht="57" customHeight="1" x14ac:dyDescent="0.25">
      <c r="A54" s="3" t="s">
        <v>57</v>
      </c>
      <c r="B54" s="89" t="s">
        <v>131</v>
      </c>
      <c r="C54" s="89"/>
      <c r="D54" s="90" t="s">
        <v>132</v>
      </c>
      <c r="E54" s="90"/>
      <c r="F54" s="90"/>
      <c r="G54" s="90"/>
      <c r="H54" s="89" t="s">
        <v>120</v>
      </c>
      <c r="I54" s="89"/>
      <c r="J54" s="89" t="s">
        <v>59</v>
      </c>
      <c r="K54" s="89"/>
      <c r="L54" s="89"/>
      <c r="M54" s="89"/>
      <c r="N54" s="89"/>
      <c r="O54" s="89"/>
      <c r="P54" s="89"/>
      <c r="Q54" s="89"/>
      <c r="R54" s="89"/>
      <c r="S54" s="89" t="s">
        <v>59</v>
      </c>
      <c r="T54" s="89"/>
      <c r="U54" s="89"/>
      <c r="V54" s="89"/>
      <c r="W54" s="89"/>
      <c r="X54" s="89"/>
      <c r="Y54" s="89"/>
      <c r="Z54" s="89"/>
      <c r="AA54" s="3"/>
      <c r="AB54" s="89"/>
      <c r="AC54" s="89"/>
      <c r="AD54" s="3"/>
    </row>
    <row r="55" spans="1:30" ht="60" customHeight="1" x14ac:dyDescent="0.25">
      <c r="A55" s="3"/>
      <c r="B55" s="89" t="s">
        <v>703</v>
      </c>
      <c r="C55" s="89"/>
      <c r="D55" s="90" t="s">
        <v>704</v>
      </c>
      <c r="E55" s="90"/>
      <c r="F55" s="90"/>
      <c r="G55" s="90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3"/>
      <c r="AB55" s="89"/>
      <c r="AC55" s="89"/>
      <c r="AD55" s="3"/>
    </row>
    <row r="56" spans="1:30" ht="14.1" customHeight="1" x14ac:dyDescent="0.25">
      <c r="A56" s="3"/>
      <c r="B56" s="96" t="s">
        <v>56</v>
      </c>
      <c r="C56" s="96"/>
      <c r="D56" s="90" t="s">
        <v>72</v>
      </c>
      <c r="E56" s="90"/>
      <c r="F56" s="90"/>
      <c r="G56" s="90"/>
      <c r="H56" s="89" t="s">
        <v>36</v>
      </c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 t="s">
        <v>736</v>
      </c>
      <c r="T56" s="89"/>
      <c r="U56" s="89"/>
      <c r="V56" s="89"/>
      <c r="W56" s="89"/>
      <c r="X56" s="89"/>
      <c r="Y56" s="89"/>
      <c r="Z56" s="89"/>
      <c r="AA56" s="3"/>
      <c r="AB56" s="89"/>
      <c r="AC56" s="89"/>
      <c r="AD56" s="3" t="s">
        <v>737</v>
      </c>
    </row>
    <row r="57" spans="1:30" ht="14.1" customHeight="1" x14ac:dyDescent="0.25">
      <c r="A57" s="3"/>
      <c r="B57" s="89" t="s">
        <v>134</v>
      </c>
      <c r="C57" s="89"/>
      <c r="D57" s="90" t="s">
        <v>135</v>
      </c>
      <c r="E57" s="90"/>
      <c r="F57" s="90"/>
      <c r="G57" s="90"/>
      <c r="H57" s="89" t="s">
        <v>36</v>
      </c>
      <c r="I57" s="89"/>
      <c r="J57" s="89" t="s">
        <v>136</v>
      </c>
      <c r="K57" s="89"/>
      <c r="L57" s="89"/>
      <c r="M57" s="89"/>
      <c r="N57" s="89"/>
      <c r="O57" s="89" t="s">
        <v>707</v>
      </c>
      <c r="P57" s="89"/>
      <c r="Q57" s="89"/>
      <c r="R57" s="89"/>
      <c r="S57" s="89" t="s">
        <v>736</v>
      </c>
      <c r="T57" s="89"/>
      <c r="U57" s="89"/>
      <c r="V57" s="89"/>
      <c r="W57" s="89"/>
      <c r="X57" s="89"/>
      <c r="Y57" s="89"/>
      <c r="Z57" s="89"/>
      <c r="AA57" s="3" t="s">
        <v>137</v>
      </c>
      <c r="AB57" s="89"/>
      <c r="AC57" s="89"/>
      <c r="AD57" s="3" t="s">
        <v>737</v>
      </c>
    </row>
    <row r="58" spans="1:30" ht="14.1" customHeight="1" x14ac:dyDescent="0.25">
      <c r="A58" s="3"/>
      <c r="B58" s="96" t="s">
        <v>57</v>
      </c>
      <c r="C58" s="96"/>
      <c r="D58" s="90" t="s">
        <v>88</v>
      </c>
      <c r="E58" s="90"/>
      <c r="F58" s="90"/>
      <c r="G58" s="90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3"/>
      <c r="AB58" s="89"/>
      <c r="AC58" s="89"/>
      <c r="AD58" s="3" t="s">
        <v>738</v>
      </c>
    </row>
    <row r="59" spans="1:30" ht="14.1" customHeight="1" x14ac:dyDescent="0.25">
      <c r="A59" s="3"/>
      <c r="B59" s="96"/>
      <c r="C59" s="96"/>
      <c r="D59" s="90" t="s">
        <v>89</v>
      </c>
      <c r="E59" s="90"/>
      <c r="F59" s="90"/>
      <c r="G59" s="90"/>
      <c r="H59" s="89" t="s">
        <v>36</v>
      </c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 t="s">
        <v>739</v>
      </c>
      <c r="T59" s="89"/>
      <c r="U59" s="89"/>
      <c r="V59" s="89"/>
      <c r="W59" s="89"/>
      <c r="X59" s="89"/>
      <c r="Y59" s="89"/>
      <c r="Z59" s="89"/>
      <c r="AA59" s="3"/>
      <c r="AB59" s="89"/>
      <c r="AC59" s="89"/>
      <c r="AD59" s="3" t="s">
        <v>740</v>
      </c>
    </row>
    <row r="60" spans="1:30" ht="25.5" customHeight="1" x14ac:dyDescent="0.25">
      <c r="A60" s="3"/>
      <c r="B60" s="89" t="s">
        <v>90</v>
      </c>
      <c r="C60" s="89"/>
      <c r="D60" s="90" t="s">
        <v>91</v>
      </c>
      <c r="E60" s="90"/>
      <c r="F60" s="90"/>
      <c r="G60" s="90"/>
      <c r="H60" s="89" t="s">
        <v>92</v>
      </c>
      <c r="I60" s="89"/>
      <c r="J60" s="89" t="s">
        <v>138</v>
      </c>
      <c r="K60" s="89"/>
      <c r="L60" s="89"/>
      <c r="M60" s="89"/>
      <c r="N60" s="89"/>
      <c r="O60" s="89" t="s">
        <v>707</v>
      </c>
      <c r="P60" s="89"/>
      <c r="Q60" s="89"/>
      <c r="R60" s="89"/>
      <c r="S60" s="89" t="s">
        <v>741</v>
      </c>
      <c r="T60" s="89"/>
      <c r="U60" s="89"/>
      <c r="V60" s="89"/>
      <c r="W60" s="89"/>
      <c r="X60" s="89"/>
      <c r="Y60" s="89"/>
      <c r="Z60" s="89"/>
      <c r="AA60" s="3" t="s">
        <v>94</v>
      </c>
      <c r="AB60" s="89"/>
      <c r="AC60" s="89"/>
      <c r="AD60" s="3" t="s">
        <v>742</v>
      </c>
    </row>
    <row r="61" spans="1:30" ht="25.5" customHeight="1" x14ac:dyDescent="0.25">
      <c r="A61" s="3"/>
      <c r="B61" s="89" t="s">
        <v>95</v>
      </c>
      <c r="C61" s="89"/>
      <c r="D61" s="90" t="s">
        <v>96</v>
      </c>
      <c r="E61" s="90"/>
      <c r="F61" s="90"/>
      <c r="G61" s="90"/>
      <c r="H61" s="89" t="s">
        <v>36</v>
      </c>
      <c r="I61" s="89"/>
      <c r="J61" s="89" t="s">
        <v>138</v>
      </c>
      <c r="K61" s="89"/>
      <c r="L61" s="89"/>
      <c r="M61" s="89"/>
      <c r="N61" s="89"/>
      <c r="O61" s="89" t="s">
        <v>707</v>
      </c>
      <c r="P61" s="89"/>
      <c r="Q61" s="89"/>
      <c r="R61" s="89"/>
      <c r="S61" s="89" t="s">
        <v>741</v>
      </c>
      <c r="T61" s="89"/>
      <c r="U61" s="89"/>
      <c r="V61" s="89"/>
      <c r="W61" s="89"/>
      <c r="X61" s="89"/>
      <c r="Y61" s="89"/>
      <c r="Z61" s="89"/>
      <c r="AA61" s="3" t="s">
        <v>97</v>
      </c>
      <c r="AB61" s="89"/>
      <c r="AC61" s="89"/>
      <c r="AD61" s="3" t="s">
        <v>743</v>
      </c>
    </row>
    <row r="62" spans="1:30" ht="25.5" customHeight="1" x14ac:dyDescent="0.25">
      <c r="A62" s="3"/>
      <c r="B62" s="89" t="s">
        <v>139</v>
      </c>
      <c r="C62" s="89"/>
      <c r="D62" s="90" t="s">
        <v>140</v>
      </c>
      <c r="E62" s="90"/>
      <c r="F62" s="90"/>
      <c r="G62" s="90"/>
      <c r="H62" s="89" t="s">
        <v>92</v>
      </c>
      <c r="I62" s="89"/>
      <c r="J62" s="89" t="s">
        <v>138</v>
      </c>
      <c r="K62" s="89"/>
      <c r="L62" s="89"/>
      <c r="M62" s="89"/>
      <c r="N62" s="89"/>
      <c r="O62" s="89" t="s">
        <v>707</v>
      </c>
      <c r="P62" s="89"/>
      <c r="Q62" s="89"/>
      <c r="R62" s="89"/>
      <c r="S62" s="89" t="s">
        <v>741</v>
      </c>
      <c r="T62" s="89"/>
      <c r="U62" s="89"/>
      <c r="V62" s="89"/>
      <c r="W62" s="89"/>
      <c r="X62" s="89"/>
      <c r="Y62" s="89"/>
      <c r="Z62" s="89"/>
      <c r="AA62" s="3" t="s">
        <v>141</v>
      </c>
      <c r="AB62" s="89"/>
      <c r="AC62" s="89"/>
      <c r="AD62" s="3" t="s">
        <v>744</v>
      </c>
    </row>
    <row r="63" spans="1:30" ht="25.5" customHeight="1" x14ac:dyDescent="0.25">
      <c r="A63" s="3"/>
      <c r="B63" s="89" t="s">
        <v>142</v>
      </c>
      <c r="C63" s="89"/>
      <c r="D63" s="90" t="s">
        <v>143</v>
      </c>
      <c r="E63" s="90"/>
      <c r="F63" s="90"/>
      <c r="G63" s="90"/>
      <c r="H63" s="89" t="s">
        <v>92</v>
      </c>
      <c r="I63" s="89"/>
      <c r="J63" s="89" t="s">
        <v>138</v>
      </c>
      <c r="K63" s="89"/>
      <c r="L63" s="89"/>
      <c r="M63" s="89"/>
      <c r="N63" s="89"/>
      <c r="O63" s="89" t="s">
        <v>707</v>
      </c>
      <c r="P63" s="89"/>
      <c r="Q63" s="89"/>
      <c r="R63" s="89"/>
      <c r="S63" s="89" t="s">
        <v>741</v>
      </c>
      <c r="T63" s="89"/>
      <c r="U63" s="89"/>
      <c r="V63" s="89" t="s">
        <v>144</v>
      </c>
      <c r="W63" s="89"/>
      <c r="X63" s="89" t="s">
        <v>145</v>
      </c>
      <c r="Y63" s="89"/>
      <c r="Z63" s="89"/>
      <c r="AA63" s="3" t="s">
        <v>146</v>
      </c>
      <c r="AB63" s="89"/>
      <c r="AC63" s="89"/>
      <c r="AD63" s="3" t="s">
        <v>745</v>
      </c>
    </row>
    <row r="64" spans="1:30" ht="25.5" customHeight="1" x14ac:dyDescent="0.25">
      <c r="A64" s="3"/>
      <c r="B64" s="89" t="s">
        <v>111</v>
      </c>
      <c r="C64" s="89"/>
      <c r="D64" s="90" t="s">
        <v>112</v>
      </c>
      <c r="E64" s="90"/>
      <c r="F64" s="90"/>
      <c r="G64" s="90"/>
      <c r="H64" s="89" t="s">
        <v>36</v>
      </c>
      <c r="I64" s="89"/>
      <c r="J64" s="89" t="s">
        <v>138</v>
      </c>
      <c r="K64" s="89"/>
      <c r="L64" s="89"/>
      <c r="M64" s="89"/>
      <c r="N64" s="89"/>
      <c r="O64" s="89" t="s">
        <v>707</v>
      </c>
      <c r="P64" s="89"/>
      <c r="Q64" s="89"/>
      <c r="R64" s="89"/>
      <c r="S64" s="89" t="s">
        <v>741</v>
      </c>
      <c r="T64" s="89"/>
      <c r="U64" s="89"/>
      <c r="V64" s="89"/>
      <c r="W64" s="89"/>
      <c r="X64" s="89"/>
      <c r="Y64" s="89"/>
      <c r="Z64" s="89"/>
      <c r="AA64" s="3" t="s">
        <v>84</v>
      </c>
      <c r="AB64" s="89"/>
      <c r="AC64" s="89"/>
      <c r="AD64" s="3" t="s">
        <v>746</v>
      </c>
    </row>
    <row r="65" spans="1:30" ht="14.1" customHeight="1" x14ac:dyDescent="0.25">
      <c r="A65" s="3"/>
      <c r="B65" s="89"/>
      <c r="C65" s="89"/>
      <c r="D65" s="90" t="s">
        <v>121</v>
      </c>
      <c r="E65" s="90"/>
      <c r="F65" s="90"/>
      <c r="G65" s="90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3"/>
      <c r="AB65" s="89"/>
      <c r="AC65" s="89"/>
      <c r="AD65" s="3" t="s">
        <v>747</v>
      </c>
    </row>
    <row r="66" spans="1:30" ht="14.1" customHeight="1" x14ac:dyDescent="0.25">
      <c r="A66" s="3"/>
      <c r="B66" s="89"/>
      <c r="C66" s="89"/>
      <c r="D66" s="90" t="s">
        <v>122</v>
      </c>
      <c r="E66" s="90"/>
      <c r="F66" s="90"/>
      <c r="G66" s="90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3"/>
      <c r="AB66" s="89"/>
      <c r="AC66" s="89"/>
      <c r="AD66" s="3" t="s">
        <v>748</v>
      </c>
    </row>
    <row r="67" spans="1:30" ht="36.950000000000003" customHeight="1" x14ac:dyDescent="0.25">
      <c r="A67" s="3"/>
      <c r="B67" s="89" t="s">
        <v>123</v>
      </c>
      <c r="C67" s="89"/>
      <c r="D67" s="90" t="s">
        <v>124</v>
      </c>
      <c r="E67" s="90"/>
      <c r="F67" s="90"/>
      <c r="G67" s="90"/>
      <c r="H67" s="89" t="s">
        <v>125</v>
      </c>
      <c r="I67" s="89"/>
      <c r="J67" s="89" t="s">
        <v>126</v>
      </c>
      <c r="K67" s="89"/>
      <c r="L67" s="89"/>
      <c r="M67" s="89"/>
      <c r="N67" s="89"/>
      <c r="O67" s="89"/>
      <c r="P67" s="89"/>
      <c r="Q67" s="89"/>
      <c r="R67" s="89"/>
      <c r="S67" s="89" t="s">
        <v>126</v>
      </c>
      <c r="T67" s="89"/>
      <c r="U67" s="89"/>
      <c r="V67" s="89"/>
      <c r="W67" s="89"/>
      <c r="X67" s="89"/>
      <c r="Y67" s="89"/>
      <c r="Z67" s="89"/>
      <c r="AA67" s="3"/>
      <c r="AB67" s="89"/>
      <c r="AC67" s="89"/>
      <c r="AD67" s="3" t="s">
        <v>749</v>
      </c>
    </row>
    <row r="68" spans="1:30" ht="36.950000000000003" customHeight="1" x14ac:dyDescent="0.25">
      <c r="A68" s="3"/>
      <c r="B68" s="89" t="s">
        <v>127</v>
      </c>
      <c r="C68" s="89"/>
      <c r="D68" s="90" t="s">
        <v>128</v>
      </c>
      <c r="E68" s="90"/>
      <c r="F68" s="90"/>
      <c r="G68" s="90"/>
      <c r="H68" s="89" t="s">
        <v>125</v>
      </c>
      <c r="I68" s="89"/>
      <c r="J68" s="89" t="s">
        <v>129</v>
      </c>
      <c r="K68" s="89"/>
      <c r="L68" s="89"/>
      <c r="M68" s="89"/>
      <c r="N68" s="89"/>
      <c r="O68" s="89"/>
      <c r="P68" s="89"/>
      <c r="Q68" s="89"/>
      <c r="R68" s="89"/>
      <c r="S68" s="89" t="s">
        <v>129</v>
      </c>
      <c r="T68" s="89"/>
      <c r="U68" s="89"/>
      <c r="V68" s="89"/>
      <c r="W68" s="89"/>
      <c r="X68" s="89"/>
      <c r="Y68" s="89"/>
      <c r="Z68" s="89"/>
      <c r="AA68" s="3"/>
      <c r="AB68" s="89"/>
      <c r="AC68" s="89"/>
      <c r="AD68" s="3" t="s">
        <v>750</v>
      </c>
    </row>
    <row r="69" spans="1:30" ht="14.1" customHeight="1" x14ac:dyDescent="0.25">
      <c r="A69" s="3"/>
      <c r="B69" s="89"/>
      <c r="C69" s="89"/>
      <c r="D69" s="93" t="s">
        <v>130</v>
      </c>
      <c r="E69" s="93"/>
      <c r="F69" s="93"/>
      <c r="G69" s="93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3" t="s">
        <v>751</v>
      </c>
      <c r="AB69" s="89"/>
      <c r="AC69" s="89"/>
      <c r="AD69" s="3" t="s">
        <v>752</v>
      </c>
    </row>
    <row r="70" spans="1:30" ht="53.25" customHeight="1" x14ac:dyDescent="0.25">
      <c r="A70" s="3" t="s">
        <v>58</v>
      </c>
      <c r="B70" s="89" t="s">
        <v>147</v>
      </c>
      <c r="C70" s="89"/>
      <c r="D70" s="90" t="s">
        <v>148</v>
      </c>
      <c r="E70" s="90"/>
      <c r="F70" s="90"/>
      <c r="G70" s="90"/>
      <c r="H70" s="89" t="s">
        <v>120</v>
      </c>
      <c r="I70" s="89"/>
      <c r="J70" s="89" t="s">
        <v>57</v>
      </c>
      <c r="K70" s="89"/>
      <c r="L70" s="89"/>
      <c r="M70" s="89"/>
      <c r="N70" s="89"/>
      <c r="O70" s="89"/>
      <c r="P70" s="89"/>
      <c r="Q70" s="89"/>
      <c r="R70" s="89"/>
      <c r="S70" s="89" t="s">
        <v>57</v>
      </c>
      <c r="T70" s="89"/>
      <c r="U70" s="89"/>
      <c r="V70" s="89"/>
      <c r="W70" s="89"/>
      <c r="X70" s="89"/>
      <c r="Y70" s="89"/>
      <c r="Z70" s="89"/>
      <c r="AA70" s="3"/>
      <c r="AB70" s="89"/>
      <c r="AC70" s="89"/>
      <c r="AD70" s="3"/>
    </row>
    <row r="71" spans="1:30" ht="60" customHeight="1" x14ac:dyDescent="0.25">
      <c r="A71" s="3"/>
      <c r="B71" s="89" t="s">
        <v>703</v>
      </c>
      <c r="C71" s="89"/>
      <c r="D71" s="90" t="s">
        <v>704</v>
      </c>
      <c r="E71" s="90"/>
      <c r="F71" s="90"/>
      <c r="G71" s="90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3"/>
      <c r="AB71" s="89"/>
      <c r="AC71" s="89"/>
      <c r="AD71" s="3"/>
    </row>
    <row r="72" spans="1:30" ht="14.1" customHeight="1" x14ac:dyDescent="0.25">
      <c r="A72" s="3"/>
      <c r="B72" s="96" t="s">
        <v>56</v>
      </c>
      <c r="C72" s="96"/>
      <c r="D72" s="90" t="s">
        <v>72</v>
      </c>
      <c r="E72" s="90"/>
      <c r="F72" s="90"/>
      <c r="G72" s="90"/>
      <c r="H72" s="89" t="s">
        <v>36</v>
      </c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 t="s">
        <v>239</v>
      </c>
      <c r="T72" s="89"/>
      <c r="U72" s="89"/>
      <c r="V72" s="89"/>
      <c r="W72" s="89"/>
      <c r="X72" s="89"/>
      <c r="Y72" s="89"/>
      <c r="Z72" s="89"/>
      <c r="AA72" s="3"/>
      <c r="AB72" s="89"/>
      <c r="AC72" s="89"/>
      <c r="AD72" s="3" t="s">
        <v>753</v>
      </c>
    </row>
    <row r="73" spans="1:30" ht="14.1" customHeight="1" x14ac:dyDescent="0.25">
      <c r="A73" s="3"/>
      <c r="B73" s="89" t="s">
        <v>134</v>
      </c>
      <c r="C73" s="89"/>
      <c r="D73" s="90" t="s">
        <v>135</v>
      </c>
      <c r="E73" s="90"/>
      <c r="F73" s="90"/>
      <c r="G73" s="90"/>
      <c r="H73" s="89" t="s">
        <v>36</v>
      </c>
      <c r="I73" s="89"/>
      <c r="J73" s="89" t="s">
        <v>149</v>
      </c>
      <c r="K73" s="89"/>
      <c r="L73" s="89"/>
      <c r="M73" s="89"/>
      <c r="N73" s="89"/>
      <c r="O73" s="89" t="s">
        <v>707</v>
      </c>
      <c r="P73" s="89"/>
      <c r="Q73" s="89"/>
      <c r="R73" s="89"/>
      <c r="S73" s="89" t="s">
        <v>239</v>
      </c>
      <c r="T73" s="89"/>
      <c r="U73" s="89"/>
      <c r="V73" s="89"/>
      <c r="W73" s="89"/>
      <c r="X73" s="89"/>
      <c r="Y73" s="89"/>
      <c r="Z73" s="89"/>
      <c r="AA73" s="3" t="s">
        <v>137</v>
      </c>
      <c r="AB73" s="89"/>
      <c r="AC73" s="89"/>
      <c r="AD73" s="3" t="s">
        <v>753</v>
      </c>
    </row>
    <row r="74" spans="1:30" ht="14.1" customHeight="1" x14ac:dyDescent="0.25">
      <c r="A74" s="3"/>
      <c r="B74" s="96" t="s">
        <v>57</v>
      </c>
      <c r="C74" s="96"/>
      <c r="D74" s="90" t="s">
        <v>88</v>
      </c>
      <c r="E74" s="90"/>
      <c r="F74" s="90"/>
      <c r="G74" s="90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3"/>
      <c r="AB74" s="89"/>
      <c r="AC74" s="89"/>
      <c r="AD74" s="3" t="s">
        <v>754</v>
      </c>
    </row>
    <row r="75" spans="1:30" ht="14.1" customHeight="1" x14ac:dyDescent="0.25">
      <c r="A75" s="3"/>
      <c r="B75" s="96"/>
      <c r="C75" s="96"/>
      <c r="D75" s="90" t="s">
        <v>89</v>
      </c>
      <c r="E75" s="90"/>
      <c r="F75" s="90"/>
      <c r="G75" s="90"/>
      <c r="H75" s="89" t="s">
        <v>36</v>
      </c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 t="s">
        <v>755</v>
      </c>
      <c r="T75" s="89"/>
      <c r="U75" s="89"/>
      <c r="V75" s="89"/>
      <c r="W75" s="89"/>
      <c r="X75" s="89"/>
      <c r="Y75" s="89"/>
      <c r="Z75" s="89"/>
      <c r="AA75" s="3"/>
      <c r="AB75" s="89"/>
      <c r="AC75" s="89"/>
      <c r="AD75" s="3" t="s">
        <v>756</v>
      </c>
    </row>
    <row r="76" spans="1:30" ht="25.5" customHeight="1" x14ac:dyDescent="0.25">
      <c r="A76" s="3"/>
      <c r="B76" s="89" t="s">
        <v>139</v>
      </c>
      <c r="C76" s="89"/>
      <c r="D76" s="90" t="s">
        <v>140</v>
      </c>
      <c r="E76" s="90"/>
      <c r="F76" s="90"/>
      <c r="G76" s="90"/>
      <c r="H76" s="89" t="s">
        <v>92</v>
      </c>
      <c r="I76" s="89"/>
      <c r="J76" s="89" t="s">
        <v>150</v>
      </c>
      <c r="K76" s="89"/>
      <c r="L76" s="89"/>
      <c r="M76" s="89"/>
      <c r="N76" s="89"/>
      <c r="O76" s="89" t="s">
        <v>707</v>
      </c>
      <c r="P76" s="89"/>
      <c r="Q76" s="89"/>
      <c r="R76" s="89"/>
      <c r="S76" s="89" t="s">
        <v>755</v>
      </c>
      <c r="T76" s="89"/>
      <c r="U76" s="89"/>
      <c r="V76" s="89"/>
      <c r="W76" s="89"/>
      <c r="X76" s="89"/>
      <c r="Y76" s="89"/>
      <c r="Z76" s="89"/>
      <c r="AA76" s="3" t="s">
        <v>141</v>
      </c>
      <c r="AB76" s="89"/>
      <c r="AC76" s="89"/>
      <c r="AD76" s="3" t="s">
        <v>757</v>
      </c>
    </row>
    <row r="77" spans="1:30" ht="25.5" customHeight="1" x14ac:dyDescent="0.25">
      <c r="A77" s="3"/>
      <c r="B77" s="89" t="s">
        <v>142</v>
      </c>
      <c r="C77" s="89"/>
      <c r="D77" s="90" t="s">
        <v>143</v>
      </c>
      <c r="E77" s="90"/>
      <c r="F77" s="90"/>
      <c r="G77" s="90"/>
      <c r="H77" s="89" t="s">
        <v>92</v>
      </c>
      <c r="I77" s="89"/>
      <c r="J77" s="89" t="s">
        <v>150</v>
      </c>
      <c r="K77" s="89"/>
      <c r="L77" s="89"/>
      <c r="M77" s="89"/>
      <c r="N77" s="89"/>
      <c r="O77" s="89" t="s">
        <v>707</v>
      </c>
      <c r="P77" s="89"/>
      <c r="Q77" s="89"/>
      <c r="R77" s="89"/>
      <c r="S77" s="89" t="s">
        <v>755</v>
      </c>
      <c r="T77" s="89"/>
      <c r="U77" s="89"/>
      <c r="V77" s="89" t="s">
        <v>144</v>
      </c>
      <c r="W77" s="89"/>
      <c r="X77" s="89" t="s">
        <v>145</v>
      </c>
      <c r="Y77" s="89"/>
      <c r="Z77" s="89"/>
      <c r="AA77" s="3" t="s">
        <v>146</v>
      </c>
      <c r="AB77" s="89"/>
      <c r="AC77" s="89"/>
      <c r="AD77" s="3" t="s">
        <v>758</v>
      </c>
    </row>
    <row r="78" spans="1:30" ht="25.5" customHeight="1" x14ac:dyDescent="0.25">
      <c r="A78" s="3"/>
      <c r="B78" s="89" t="s">
        <v>111</v>
      </c>
      <c r="C78" s="89"/>
      <c r="D78" s="90" t="s">
        <v>112</v>
      </c>
      <c r="E78" s="90"/>
      <c r="F78" s="90"/>
      <c r="G78" s="90"/>
      <c r="H78" s="89" t="s">
        <v>36</v>
      </c>
      <c r="I78" s="89"/>
      <c r="J78" s="89" t="s">
        <v>150</v>
      </c>
      <c r="K78" s="89"/>
      <c r="L78" s="89"/>
      <c r="M78" s="89"/>
      <c r="N78" s="89"/>
      <c r="O78" s="89" t="s">
        <v>707</v>
      </c>
      <c r="P78" s="89"/>
      <c r="Q78" s="89"/>
      <c r="R78" s="89"/>
      <c r="S78" s="89" t="s">
        <v>755</v>
      </c>
      <c r="T78" s="89"/>
      <c r="U78" s="89"/>
      <c r="V78" s="89"/>
      <c r="W78" s="89"/>
      <c r="X78" s="89"/>
      <c r="Y78" s="89"/>
      <c r="Z78" s="89"/>
      <c r="AA78" s="3" t="s">
        <v>84</v>
      </c>
      <c r="AB78" s="89"/>
      <c r="AC78" s="89"/>
      <c r="AD78" s="3" t="s">
        <v>756</v>
      </c>
    </row>
    <row r="79" spans="1:30" ht="14.1" customHeight="1" x14ac:dyDescent="0.25">
      <c r="A79" s="3"/>
      <c r="B79" s="89"/>
      <c r="C79" s="89"/>
      <c r="D79" s="90" t="s">
        <v>121</v>
      </c>
      <c r="E79" s="90"/>
      <c r="F79" s="90"/>
      <c r="G79" s="90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3"/>
      <c r="AB79" s="89"/>
      <c r="AC79" s="89"/>
      <c r="AD79" s="3" t="s">
        <v>759</v>
      </c>
    </row>
    <row r="80" spans="1:30" ht="14.1" customHeight="1" x14ac:dyDescent="0.25">
      <c r="A80" s="3"/>
      <c r="B80" s="89"/>
      <c r="C80" s="89"/>
      <c r="D80" s="90" t="s">
        <v>122</v>
      </c>
      <c r="E80" s="90"/>
      <c r="F80" s="90"/>
      <c r="G80" s="90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3"/>
      <c r="AB80" s="89"/>
      <c r="AC80" s="89"/>
      <c r="AD80" s="3" t="s">
        <v>760</v>
      </c>
    </row>
    <row r="81" spans="1:30" ht="14.1" customHeight="1" x14ac:dyDescent="0.25">
      <c r="A81" s="3"/>
      <c r="B81" s="89" t="s">
        <v>151</v>
      </c>
      <c r="C81" s="89"/>
      <c r="D81" s="90" t="s">
        <v>124</v>
      </c>
      <c r="E81" s="90"/>
      <c r="F81" s="90"/>
      <c r="G81" s="90"/>
      <c r="H81" s="89" t="s">
        <v>125</v>
      </c>
      <c r="I81" s="89"/>
      <c r="J81" s="89" t="s">
        <v>126</v>
      </c>
      <c r="K81" s="89"/>
      <c r="L81" s="89"/>
      <c r="M81" s="89"/>
      <c r="N81" s="89"/>
      <c r="O81" s="89"/>
      <c r="P81" s="89"/>
      <c r="Q81" s="89"/>
      <c r="R81" s="89"/>
      <c r="S81" s="89" t="s">
        <v>126</v>
      </c>
      <c r="T81" s="89"/>
      <c r="U81" s="89"/>
      <c r="V81" s="89"/>
      <c r="W81" s="89"/>
      <c r="X81" s="89"/>
      <c r="Y81" s="89"/>
      <c r="Z81" s="89"/>
      <c r="AA81" s="3"/>
      <c r="AB81" s="89"/>
      <c r="AC81" s="89"/>
      <c r="AD81" s="3" t="s">
        <v>761</v>
      </c>
    </row>
    <row r="82" spans="1:30" ht="14.1" customHeight="1" x14ac:dyDescent="0.25">
      <c r="A82" s="3"/>
      <c r="B82" s="89" t="s">
        <v>152</v>
      </c>
      <c r="C82" s="89"/>
      <c r="D82" s="90" t="s">
        <v>128</v>
      </c>
      <c r="E82" s="90"/>
      <c r="F82" s="90"/>
      <c r="G82" s="90"/>
      <c r="H82" s="89" t="s">
        <v>125</v>
      </c>
      <c r="I82" s="89"/>
      <c r="J82" s="89" t="s">
        <v>129</v>
      </c>
      <c r="K82" s="89"/>
      <c r="L82" s="89"/>
      <c r="M82" s="89"/>
      <c r="N82" s="89"/>
      <c r="O82" s="89"/>
      <c r="P82" s="89"/>
      <c r="Q82" s="89"/>
      <c r="R82" s="89"/>
      <c r="S82" s="89" t="s">
        <v>129</v>
      </c>
      <c r="T82" s="89"/>
      <c r="U82" s="89"/>
      <c r="V82" s="89"/>
      <c r="W82" s="89"/>
      <c r="X82" s="89"/>
      <c r="Y82" s="89"/>
      <c r="Z82" s="89"/>
      <c r="AA82" s="3"/>
      <c r="AB82" s="89"/>
      <c r="AC82" s="89"/>
      <c r="AD82" s="3" t="s">
        <v>762</v>
      </c>
    </row>
    <row r="83" spans="1:30" ht="14.1" customHeight="1" x14ac:dyDescent="0.25">
      <c r="A83" s="3"/>
      <c r="B83" s="89"/>
      <c r="C83" s="89"/>
      <c r="D83" s="93" t="s">
        <v>130</v>
      </c>
      <c r="E83" s="93"/>
      <c r="F83" s="93"/>
      <c r="G83" s="93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3" t="s">
        <v>763</v>
      </c>
      <c r="AB83" s="89"/>
      <c r="AC83" s="89"/>
      <c r="AD83" s="3" t="s">
        <v>764</v>
      </c>
    </row>
    <row r="84" spans="1:30" ht="48.6" customHeight="1" x14ac:dyDescent="0.25">
      <c r="A84" s="3" t="s">
        <v>59</v>
      </c>
      <c r="B84" s="89" t="s">
        <v>153</v>
      </c>
      <c r="C84" s="89"/>
      <c r="D84" s="90" t="s">
        <v>154</v>
      </c>
      <c r="E84" s="90"/>
      <c r="F84" s="90"/>
      <c r="G84" s="90"/>
      <c r="H84" s="89" t="s">
        <v>120</v>
      </c>
      <c r="I84" s="89"/>
      <c r="J84" s="89" t="s">
        <v>57</v>
      </c>
      <c r="K84" s="89"/>
      <c r="L84" s="89"/>
      <c r="M84" s="89"/>
      <c r="N84" s="89"/>
      <c r="O84" s="89"/>
      <c r="P84" s="89"/>
      <c r="Q84" s="89"/>
      <c r="R84" s="89"/>
      <c r="S84" s="89" t="s">
        <v>57</v>
      </c>
      <c r="T84" s="89"/>
      <c r="U84" s="89"/>
      <c r="V84" s="89"/>
      <c r="W84" s="89"/>
      <c r="X84" s="89"/>
      <c r="Y84" s="89"/>
      <c r="Z84" s="89"/>
      <c r="AA84" s="3"/>
      <c r="AB84" s="89"/>
      <c r="AC84" s="89"/>
      <c r="AD84" s="3"/>
    </row>
    <row r="85" spans="1:30" ht="60" customHeight="1" x14ac:dyDescent="0.25">
      <c r="A85" s="3"/>
      <c r="B85" s="89" t="s">
        <v>703</v>
      </c>
      <c r="C85" s="89"/>
      <c r="D85" s="90" t="s">
        <v>704</v>
      </c>
      <c r="E85" s="90"/>
      <c r="F85" s="90"/>
      <c r="G85" s="90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3"/>
      <c r="AB85" s="89"/>
      <c r="AC85" s="89"/>
      <c r="AD85" s="3"/>
    </row>
    <row r="86" spans="1:30" ht="14.1" customHeight="1" x14ac:dyDescent="0.25">
      <c r="A86" s="3"/>
      <c r="B86" s="96" t="s">
        <v>56</v>
      </c>
      <c r="C86" s="96"/>
      <c r="D86" s="90" t="s">
        <v>72</v>
      </c>
      <c r="E86" s="90"/>
      <c r="F86" s="90"/>
      <c r="G86" s="90"/>
      <c r="H86" s="89" t="s">
        <v>36</v>
      </c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 t="s">
        <v>765</v>
      </c>
      <c r="T86" s="89"/>
      <c r="U86" s="89"/>
      <c r="V86" s="89"/>
      <c r="W86" s="89"/>
      <c r="X86" s="89"/>
      <c r="Y86" s="89"/>
      <c r="Z86" s="89"/>
      <c r="AA86" s="3"/>
      <c r="AB86" s="89"/>
      <c r="AC86" s="89"/>
      <c r="AD86" s="3" t="s">
        <v>766</v>
      </c>
    </row>
    <row r="87" spans="1:30" ht="14.1" customHeight="1" x14ac:dyDescent="0.25">
      <c r="A87" s="3"/>
      <c r="B87" s="89" t="s">
        <v>155</v>
      </c>
      <c r="C87" s="89"/>
      <c r="D87" s="90" t="s">
        <v>156</v>
      </c>
      <c r="E87" s="90"/>
      <c r="F87" s="90"/>
      <c r="G87" s="90"/>
      <c r="H87" s="89" t="s">
        <v>36</v>
      </c>
      <c r="I87" s="89"/>
      <c r="J87" s="89" t="s">
        <v>157</v>
      </c>
      <c r="K87" s="89"/>
      <c r="L87" s="89"/>
      <c r="M87" s="89"/>
      <c r="N87" s="89"/>
      <c r="O87" s="89" t="s">
        <v>707</v>
      </c>
      <c r="P87" s="89"/>
      <c r="Q87" s="89"/>
      <c r="R87" s="89"/>
      <c r="S87" s="89" t="s">
        <v>765</v>
      </c>
      <c r="T87" s="89"/>
      <c r="U87" s="89"/>
      <c r="V87" s="89"/>
      <c r="W87" s="89"/>
      <c r="X87" s="89"/>
      <c r="Y87" s="89"/>
      <c r="Z87" s="89"/>
      <c r="AA87" s="3" t="s">
        <v>158</v>
      </c>
      <c r="AB87" s="89"/>
      <c r="AC87" s="89"/>
      <c r="AD87" s="3" t="s">
        <v>766</v>
      </c>
    </row>
    <row r="88" spans="1:30" ht="14.1" customHeight="1" x14ac:dyDescent="0.25">
      <c r="A88" s="3"/>
      <c r="B88" s="96" t="s">
        <v>57</v>
      </c>
      <c r="C88" s="96"/>
      <c r="D88" s="90" t="s">
        <v>88</v>
      </c>
      <c r="E88" s="90"/>
      <c r="F88" s="90"/>
      <c r="G88" s="90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3"/>
      <c r="AB88" s="89"/>
      <c r="AC88" s="89"/>
      <c r="AD88" s="3" t="s">
        <v>767</v>
      </c>
    </row>
    <row r="89" spans="1:30" ht="14.1" customHeight="1" x14ac:dyDescent="0.25">
      <c r="A89" s="3"/>
      <c r="B89" s="96"/>
      <c r="C89" s="96"/>
      <c r="D89" s="90" t="s">
        <v>89</v>
      </c>
      <c r="E89" s="90"/>
      <c r="F89" s="90"/>
      <c r="G89" s="90"/>
      <c r="H89" s="89" t="s">
        <v>36</v>
      </c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 t="s">
        <v>268</v>
      </c>
      <c r="T89" s="89"/>
      <c r="U89" s="89"/>
      <c r="V89" s="89"/>
      <c r="W89" s="89"/>
      <c r="X89" s="89"/>
      <c r="Y89" s="89"/>
      <c r="Z89" s="89"/>
      <c r="AA89" s="3"/>
      <c r="AB89" s="89"/>
      <c r="AC89" s="89"/>
      <c r="AD89" s="3" t="s">
        <v>768</v>
      </c>
    </row>
    <row r="90" spans="1:30" ht="48.6" customHeight="1" x14ac:dyDescent="0.25">
      <c r="A90" s="3"/>
      <c r="B90" s="89" t="s">
        <v>159</v>
      </c>
      <c r="C90" s="89"/>
      <c r="D90" s="90" t="s">
        <v>160</v>
      </c>
      <c r="E90" s="90"/>
      <c r="F90" s="90"/>
      <c r="G90" s="90"/>
      <c r="H90" s="89" t="s">
        <v>92</v>
      </c>
      <c r="I90" s="89"/>
      <c r="J90" s="89" t="s">
        <v>161</v>
      </c>
      <c r="K90" s="89"/>
      <c r="L90" s="89"/>
      <c r="M90" s="89"/>
      <c r="N90" s="89"/>
      <c r="O90" s="89" t="s">
        <v>707</v>
      </c>
      <c r="P90" s="89"/>
      <c r="Q90" s="89"/>
      <c r="R90" s="89"/>
      <c r="S90" s="89" t="s">
        <v>769</v>
      </c>
      <c r="T90" s="89"/>
      <c r="U90" s="89"/>
      <c r="V90" s="89" t="s">
        <v>162</v>
      </c>
      <c r="W90" s="89"/>
      <c r="X90" s="89" t="s">
        <v>163</v>
      </c>
      <c r="Y90" s="89"/>
      <c r="Z90" s="89"/>
      <c r="AA90" s="3" t="s">
        <v>164</v>
      </c>
      <c r="AB90" s="89"/>
      <c r="AC90" s="89"/>
      <c r="AD90" s="3" t="s">
        <v>770</v>
      </c>
    </row>
    <row r="91" spans="1:30" ht="25.5" customHeight="1" x14ac:dyDescent="0.25">
      <c r="A91" s="3"/>
      <c r="B91" s="89" t="s">
        <v>165</v>
      </c>
      <c r="C91" s="89"/>
      <c r="D91" s="90" t="s">
        <v>166</v>
      </c>
      <c r="E91" s="90"/>
      <c r="F91" s="90"/>
      <c r="G91" s="90"/>
      <c r="H91" s="89" t="s">
        <v>36</v>
      </c>
      <c r="I91" s="89"/>
      <c r="J91" s="89" t="s">
        <v>161</v>
      </c>
      <c r="K91" s="89"/>
      <c r="L91" s="89"/>
      <c r="M91" s="89"/>
      <c r="N91" s="89"/>
      <c r="O91" s="89" t="s">
        <v>707</v>
      </c>
      <c r="P91" s="89"/>
      <c r="Q91" s="89"/>
      <c r="R91" s="89"/>
      <c r="S91" s="89" t="s">
        <v>769</v>
      </c>
      <c r="T91" s="89"/>
      <c r="U91" s="89"/>
      <c r="V91" s="89"/>
      <c r="W91" s="89"/>
      <c r="X91" s="89"/>
      <c r="Y91" s="89"/>
      <c r="Z91" s="89"/>
      <c r="AA91" s="3" t="s">
        <v>87</v>
      </c>
      <c r="AB91" s="89"/>
      <c r="AC91" s="89"/>
      <c r="AD91" s="3" t="s">
        <v>771</v>
      </c>
    </row>
    <row r="92" spans="1:30" ht="25.5" customHeight="1" x14ac:dyDescent="0.25">
      <c r="A92" s="3"/>
      <c r="B92" s="89" t="s">
        <v>113</v>
      </c>
      <c r="C92" s="89"/>
      <c r="D92" s="90" t="s">
        <v>114</v>
      </c>
      <c r="E92" s="90"/>
      <c r="F92" s="90"/>
      <c r="G92" s="90"/>
      <c r="H92" s="89" t="s">
        <v>92</v>
      </c>
      <c r="I92" s="89"/>
      <c r="J92" s="89" t="s">
        <v>167</v>
      </c>
      <c r="K92" s="89"/>
      <c r="L92" s="89"/>
      <c r="M92" s="89"/>
      <c r="N92" s="89"/>
      <c r="O92" s="89" t="s">
        <v>707</v>
      </c>
      <c r="P92" s="89"/>
      <c r="Q92" s="89"/>
      <c r="R92" s="89"/>
      <c r="S92" s="89" t="s">
        <v>772</v>
      </c>
      <c r="T92" s="89"/>
      <c r="U92" s="89"/>
      <c r="V92" s="89"/>
      <c r="W92" s="89"/>
      <c r="X92" s="89"/>
      <c r="Y92" s="89"/>
      <c r="Z92" s="89"/>
      <c r="AA92" s="3" t="s">
        <v>116</v>
      </c>
      <c r="AB92" s="89"/>
      <c r="AC92" s="89"/>
      <c r="AD92" s="3" t="s">
        <v>773</v>
      </c>
    </row>
    <row r="93" spans="1:30" ht="25.5" customHeight="1" x14ac:dyDescent="0.25">
      <c r="A93" s="3"/>
      <c r="B93" s="89" t="s">
        <v>111</v>
      </c>
      <c r="C93" s="89"/>
      <c r="D93" s="90" t="s">
        <v>112</v>
      </c>
      <c r="E93" s="90"/>
      <c r="F93" s="90"/>
      <c r="G93" s="90"/>
      <c r="H93" s="89" t="s">
        <v>36</v>
      </c>
      <c r="I93" s="89"/>
      <c r="J93" s="89" t="s">
        <v>167</v>
      </c>
      <c r="K93" s="89"/>
      <c r="L93" s="89"/>
      <c r="M93" s="89"/>
      <c r="N93" s="89"/>
      <c r="O93" s="89" t="s">
        <v>707</v>
      </c>
      <c r="P93" s="89"/>
      <c r="Q93" s="89"/>
      <c r="R93" s="89"/>
      <c r="S93" s="89" t="s">
        <v>772</v>
      </c>
      <c r="T93" s="89"/>
      <c r="U93" s="89"/>
      <c r="V93" s="89"/>
      <c r="W93" s="89"/>
      <c r="X93" s="89"/>
      <c r="Y93" s="89"/>
      <c r="Z93" s="89"/>
      <c r="AA93" s="3" t="s">
        <v>84</v>
      </c>
      <c r="AB93" s="89"/>
      <c r="AC93" s="89"/>
      <c r="AD93" s="3" t="s">
        <v>774</v>
      </c>
    </row>
    <row r="94" spans="1:30" ht="14.1" customHeight="1" x14ac:dyDescent="0.25">
      <c r="A94" s="3"/>
      <c r="B94" s="96" t="s">
        <v>59</v>
      </c>
      <c r="C94" s="96"/>
      <c r="D94" s="90" t="s">
        <v>169</v>
      </c>
      <c r="E94" s="90"/>
      <c r="F94" s="90"/>
      <c r="G94" s="90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3"/>
      <c r="AB94" s="89"/>
      <c r="AC94" s="89"/>
      <c r="AD94" s="3" t="s">
        <v>170</v>
      </c>
    </row>
    <row r="95" spans="1:30" ht="25.5" customHeight="1" x14ac:dyDescent="0.25">
      <c r="A95" s="3"/>
      <c r="B95" s="89" t="s">
        <v>173</v>
      </c>
      <c r="C95" s="89"/>
      <c r="D95" s="90" t="s">
        <v>174</v>
      </c>
      <c r="E95" s="90"/>
      <c r="F95" s="90"/>
      <c r="G95" s="90"/>
      <c r="H95" s="89" t="s">
        <v>172</v>
      </c>
      <c r="I95" s="89"/>
      <c r="J95" s="89" t="s">
        <v>175</v>
      </c>
      <c r="K95" s="89"/>
      <c r="L95" s="89"/>
      <c r="M95" s="89"/>
      <c r="N95" s="89"/>
      <c r="O95" s="89"/>
      <c r="P95" s="89"/>
      <c r="Q95" s="89"/>
      <c r="R95" s="89"/>
      <c r="S95" s="89" t="s">
        <v>176</v>
      </c>
      <c r="T95" s="89"/>
      <c r="U95" s="89"/>
      <c r="V95" s="89" t="s">
        <v>177</v>
      </c>
      <c r="W95" s="89"/>
      <c r="X95" s="89" t="s">
        <v>178</v>
      </c>
      <c r="Y95" s="89"/>
      <c r="Z95" s="89"/>
      <c r="AA95" s="3" t="s">
        <v>179</v>
      </c>
      <c r="AB95" s="89"/>
      <c r="AC95" s="89"/>
      <c r="AD95" s="3" t="s">
        <v>180</v>
      </c>
    </row>
    <row r="96" spans="1:30" ht="25.5" customHeight="1" x14ac:dyDescent="0.25">
      <c r="A96" s="3"/>
      <c r="B96" s="89" t="s">
        <v>181</v>
      </c>
      <c r="C96" s="89"/>
      <c r="D96" s="90" t="s">
        <v>182</v>
      </c>
      <c r="E96" s="90"/>
      <c r="F96" s="90"/>
      <c r="G96" s="90"/>
      <c r="H96" s="89" t="s">
        <v>172</v>
      </c>
      <c r="I96" s="89"/>
      <c r="J96" s="89" t="s">
        <v>183</v>
      </c>
      <c r="K96" s="89"/>
      <c r="L96" s="89"/>
      <c r="M96" s="89"/>
      <c r="N96" s="89"/>
      <c r="O96" s="89"/>
      <c r="P96" s="89"/>
      <c r="Q96" s="89"/>
      <c r="R96" s="89"/>
      <c r="S96" s="89" t="s">
        <v>184</v>
      </c>
      <c r="T96" s="89"/>
      <c r="U96" s="89"/>
      <c r="V96" s="89" t="s">
        <v>185</v>
      </c>
      <c r="W96" s="89"/>
      <c r="X96" s="89" t="s">
        <v>178</v>
      </c>
      <c r="Y96" s="89"/>
      <c r="Z96" s="89"/>
      <c r="AA96" s="3" t="s">
        <v>186</v>
      </c>
      <c r="AB96" s="89"/>
      <c r="AC96" s="89"/>
      <c r="AD96" s="3" t="s">
        <v>187</v>
      </c>
    </row>
    <row r="97" spans="1:30" ht="25.5" customHeight="1" x14ac:dyDescent="0.25">
      <c r="A97" s="3"/>
      <c r="B97" s="89" t="s">
        <v>188</v>
      </c>
      <c r="C97" s="89"/>
      <c r="D97" s="90" t="s">
        <v>189</v>
      </c>
      <c r="E97" s="90"/>
      <c r="F97" s="90"/>
      <c r="G97" s="90"/>
      <c r="H97" s="89" t="s">
        <v>172</v>
      </c>
      <c r="I97" s="89"/>
      <c r="J97" s="89" t="s">
        <v>190</v>
      </c>
      <c r="K97" s="89"/>
      <c r="L97" s="89"/>
      <c r="M97" s="89"/>
      <c r="N97" s="89"/>
      <c r="O97" s="89"/>
      <c r="P97" s="89"/>
      <c r="Q97" s="89"/>
      <c r="R97" s="89"/>
      <c r="S97" s="89" t="s">
        <v>191</v>
      </c>
      <c r="T97" s="89"/>
      <c r="U97" s="89"/>
      <c r="V97" s="89" t="s">
        <v>192</v>
      </c>
      <c r="W97" s="89"/>
      <c r="X97" s="89" t="s">
        <v>193</v>
      </c>
      <c r="Y97" s="89"/>
      <c r="Z97" s="89"/>
      <c r="AA97" s="3" t="s">
        <v>194</v>
      </c>
      <c r="AB97" s="89"/>
      <c r="AC97" s="89"/>
      <c r="AD97" s="3" t="s">
        <v>195</v>
      </c>
    </row>
    <row r="98" spans="1:30" ht="25.5" customHeight="1" x14ac:dyDescent="0.25">
      <c r="A98" s="3"/>
      <c r="B98" s="89" t="s">
        <v>196</v>
      </c>
      <c r="C98" s="89"/>
      <c r="D98" s="90" t="s">
        <v>197</v>
      </c>
      <c r="E98" s="90"/>
      <c r="F98" s="90"/>
      <c r="G98" s="90"/>
      <c r="H98" s="89" t="s">
        <v>171</v>
      </c>
      <c r="I98" s="89"/>
      <c r="J98" s="89" t="s">
        <v>198</v>
      </c>
      <c r="K98" s="89"/>
      <c r="L98" s="89"/>
      <c r="M98" s="89"/>
      <c r="N98" s="89"/>
      <c r="O98" s="89"/>
      <c r="P98" s="89"/>
      <c r="Q98" s="89"/>
      <c r="R98" s="89"/>
      <c r="S98" s="89" t="s">
        <v>199</v>
      </c>
      <c r="T98" s="89"/>
      <c r="U98" s="89"/>
      <c r="V98" s="89" t="s">
        <v>200</v>
      </c>
      <c r="W98" s="89"/>
      <c r="X98" s="89" t="s">
        <v>201</v>
      </c>
      <c r="Y98" s="89"/>
      <c r="Z98" s="89"/>
      <c r="AA98" s="3" t="s">
        <v>202</v>
      </c>
      <c r="AB98" s="89"/>
      <c r="AC98" s="89"/>
      <c r="AD98" s="3" t="s">
        <v>203</v>
      </c>
    </row>
    <row r="99" spans="1:30" ht="25.5" customHeight="1" x14ac:dyDescent="0.25">
      <c r="A99" s="3"/>
      <c r="B99" s="89" t="s">
        <v>204</v>
      </c>
      <c r="C99" s="89"/>
      <c r="D99" s="90" t="s">
        <v>205</v>
      </c>
      <c r="E99" s="90"/>
      <c r="F99" s="90"/>
      <c r="G99" s="90"/>
      <c r="H99" s="89" t="s">
        <v>171</v>
      </c>
      <c r="I99" s="89"/>
      <c r="J99" s="89" t="s">
        <v>206</v>
      </c>
      <c r="K99" s="89"/>
      <c r="L99" s="89"/>
      <c r="M99" s="89"/>
      <c r="N99" s="89"/>
      <c r="O99" s="89"/>
      <c r="P99" s="89"/>
      <c r="Q99" s="89"/>
      <c r="R99" s="89"/>
      <c r="S99" s="89" t="s">
        <v>207</v>
      </c>
      <c r="T99" s="89"/>
      <c r="U99" s="89"/>
      <c r="V99" s="89" t="s">
        <v>208</v>
      </c>
      <c r="W99" s="89"/>
      <c r="X99" s="89" t="s">
        <v>209</v>
      </c>
      <c r="Y99" s="89"/>
      <c r="Z99" s="89"/>
      <c r="AA99" s="3" t="s">
        <v>210</v>
      </c>
      <c r="AB99" s="89"/>
      <c r="AC99" s="89"/>
      <c r="AD99" s="3" t="s">
        <v>211</v>
      </c>
    </row>
    <row r="100" spans="1:30" ht="25.5" customHeight="1" x14ac:dyDescent="0.25">
      <c r="A100" s="3"/>
      <c r="B100" s="89" t="s">
        <v>212</v>
      </c>
      <c r="C100" s="89"/>
      <c r="D100" s="90" t="s">
        <v>213</v>
      </c>
      <c r="E100" s="90"/>
      <c r="F100" s="90"/>
      <c r="G100" s="90"/>
      <c r="H100" s="89" t="s">
        <v>214</v>
      </c>
      <c r="I100" s="89"/>
      <c r="J100" s="89" t="s">
        <v>184</v>
      </c>
      <c r="K100" s="89"/>
      <c r="L100" s="89"/>
      <c r="M100" s="89"/>
      <c r="N100" s="89"/>
      <c r="O100" s="89"/>
      <c r="P100" s="89"/>
      <c r="Q100" s="89"/>
      <c r="R100" s="89"/>
      <c r="S100" s="89" t="s">
        <v>215</v>
      </c>
      <c r="T100" s="89"/>
      <c r="U100" s="89"/>
      <c r="V100" s="89" t="s">
        <v>216</v>
      </c>
      <c r="W100" s="89"/>
      <c r="X100" s="89" t="s">
        <v>217</v>
      </c>
      <c r="Y100" s="89"/>
      <c r="Z100" s="89"/>
      <c r="AA100" s="3" t="s">
        <v>218</v>
      </c>
      <c r="AB100" s="89"/>
      <c r="AC100" s="89"/>
      <c r="AD100" s="3" t="s">
        <v>219</v>
      </c>
    </row>
    <row r="101" spans="1:30" ht="14.1" customHeight="1" x14ac:dyDescent="0.25">
      <c r="A101" s="3"/>
      <c r="B101" s="89"/>
      <c r="C101" s="89"/>
      <c r="D101" s="90" t="s">
        <v>121</v>
      </c>
      <c r="E101" s="90"/>
      <c r="F101" s="90"/>
      <c r="G101" s="90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3"/>
      <c r="AB101" s="89"/>
      <c r="AC101" s="89"/>
      <c r="AD101" s="3" t="s">
        <v>775</v>
      </c>
    </row>
    <row r="102" spans="1:30" ht="14.1" customHeight="1" x14ac:dyDescent="0.25">
      <c r="A102" s="3"/>
      <c r="B102" s="89"/>
      <c r="C102" s="89"/>
      <c r="D102" s="90" t="s">
        <v>122</v>
      </c>
      <c r="E102" s="90"/>
      <c r="F102" s="90"/>
      <c r="G102" s="90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3"/>
      <c r="AB102" s="89"/>
      <c r="AC102" s="89"/>
      <c r="AD102" s="3" t="s">
        <v>776</v>
      </c>
    </row>
    <row r="103" spans="1:30" ht="36.950000000000003" customHeight="1" x14ac:dyDescent="0.25">
      <c r="A103" s="3"/>
      <c r="B103" s="89" t="s">
        <v>123</v>
      </c>
      <c r="C103" s="89"/>
      <c r="D103" s="90" t="s">
        <v>124</v>
      </c>
      <c r="E103" s="90"/>
      <c r="F103" s="90"/>
      <c r="G103" s="90"/>
      <c r="H103" s="89" t="s">
        <v>125</v>
      </c>
      <c r="I103" s="89"/>
      <c r="J103" s="89" t="s">
        <v>126</v>
      </c>
      <c r="K103" s="89"/>
      <c r="L103" s="89"/>
      <c r="M103" s="89"/>
      <c r="N103" s="89"/>
      <c r="O103" s="89"/>
      <c r="P103" s="89"/>
      <c r="Q103" s="89"/>
      <c r="R103" s="89"/>
      <c r="S103" s="89" t="s">
        <v>126</v>
      </c>
      <c r="T103" s="89"/>
      <c r="U103" s="89"/>
      <c r="V103" s="89"/>
      <c r="W103" s="89"/>
      <c r="X103" s="89"/>
      <c r="Y103" s="89"/>
      <c r="Z103" s="89"/>
      <c r="AA103" s="3"/>
      <c r="AB103" s="89"/>
      <c r="AC103" s="89"/>
      <c r="AD103" s="3" t="s">
        <v>777</v>
      </c>
    </row>
    <row r="104" spans="1:30" ht="36.950000000000003" customHeight="1" x14ac:dyDescent="0.25">
      <c r="A104" s="3"/>
      <c r="B104" s="89" t="s">
        <v>127</v>
      </c>
      <c r="C104" s="89"/>
      <c r="D104" s="90" t="s">
        <v>128</v>
      </c>
      <c r="E104" s="90"/>
      <c r="F104" s="90"/>
      <c r="G104" s="90"/>
      <c r="H104" s="89" t="s">
        <v>125</v>
      </c>
      <c r="I104" s="89"/>
      <c r="J104" s="89" t="s">
        <v>129</v>
      </c>
      <c r="K104" s="89"/>
      <c r="L104" s="89"/>
      <c r="M104" s="89"/>
      <c r="N104" s="89"/>
      <c r="O104" s="89"/>
      <c r="P104" s="89"/>
      <c r="Q104" s="89"/>
      <c r="R104" s="89"/>
      <c r="S104" s="89" t="s">
        <v>129</v>
      </c>
      <c r="T104" s="89"/>
      <c r="U104" s="89"/>
      <c r="V104" s="89"/>
      <c r="W104" s="89"/>
      <c r="X104" s="89"/>
      <c r="Y104" s="89"/>
      <c r="Z104" s="89"/>
      <c r="AA104" s="3"/>
      <c r="AB104" s="89"/>
      <c r="AC104" s="89"/>
      <c r="AD104" s="3" t="s">
        <v>778</v>
      </c>
    </row>
    <row r="105" spans="1:30" ht="14.1" customHeight="1" x14ac:dyDescent="0.25">
      <c r="A105" s="3"/>
      <c r="B105" s="89"/>
      <c r="C105" s="89"/>
      <c r="D105" s="93" t="s">
        <v>130</v>
      </c>
      <c r="E105" s="93"/>
      <c r="F105" s="93"/>
      <c r="G105" s="93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3" t="s">
        <v>779</v>
      </c>
      <c r="AB105" s="89"/>
      <c r="AC105" s="89"/>
      <c r="AD105" s="3" t="s">
        <v>780</v>
      </c>
    </row>
    <row r="106" spans="1:30" ht="14.1" customHeight="1" x14ac:dyDescent="0.25">
      <c r="A106" s="90" t="s">
        <v>221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</row>
    <row r="107" spans="1:30" ht="60" customHeight="1" x14ac:dyDescent="0.25">
      <c r="A107" s="3" t="s">
        <v>60</v>
      </c>
      <c r="B107" s="89" t="s">
        <v>222</v>
      </c>
      <c r="C107" s="89"/>
      <c r="D107" s="90" t="s">
        <v>223</v>
      </c>
      <c r="E107" s="90"/>
      <c r="F107" s="90"/>
      <c r="G107" s="90"/>
      <c r="H107" s="89" t="s">
        <v>224</v>
      </c>
      <c r="I107" s="89"/>
      <c r="J107" s="89" t="s">
        <v>225</v>
      </c>
      <c r="K107" s="89"/>
      <c r="L107" s="89"/>
      <c r="M107" s="89"/>
      <c r="N107" s="89"/>
      <c r="O107" s="89"/>
      <c r="P107" s="89"/>
      <c r="Q107" s="89"/>
      <c r="R107" s="89"/>
      <c r="S107" s="89" t="s">
        <v>225</v>
      </c>
      <c r="T107" s="89"/>
      <c r="U107" s="89"/>
      <c r="V107" s="89"/>
      <c r="W107" s="89"/>
      <c r="X107" s="89"/>
      <c r="Y107" s="89"/>
      <c r="Z107" s="89"/>
      <c r="AA107" s="3"/>
      <c r="AB107" s="89"/>
      <c r="AC107" s="89"/>
      <c r="AD107" s="3"/>
    </row>
    <row r="108" spans="1:30" ht="60" customHeight="1" x14ac:dyDescent="0.25">
      <c r="A108" s="3"/>
      <c r="B108" s="89" t="s">
        <v>703</v>
      </c>
      <c r="C108" s="89"/>
      <c r="D108" s="90" t="s">
        <v>704</v>
      </c>
      <c r="E108" s="90"/>
      <c r="F108" s="90"/>
      <c r="G108" s="90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3"/>
      <c r="AB108" s="89"/>
      <c r="AC108" s="89"/>
      <c r="AD108" s="3"/>
    </row>
    <row r="109" spans="1:30" ht="14.1" customHeight="1" x14ac:dyDescent="0.25">
      <c r="A109" s="3"/>
      <c r="B109" s="96" t="s">
        <v>56</v>
      </c>
      <c r="C109" s="96"/>
      <c r="D109" s="90" t="s">
        <v>72</v>
      </c>
      <c r="E109" s="90"/>
      <c r="F109" s="90"/>
      <c r="G109" s="90"/>
      <c r="H109" s="89" t="s">
        <v>36</v>
      </c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 t="s">
        <v>781</v>
      </c>
      <c r="T109" s="89"/>
      <c r="U109" s="89"/>
      <c r="V109" s="89"/>
      <c r="W109" s="89"/>
      <c r="X109" s="89"/>
      <c r="Y109" s="89"/>
      <c r="Z109" s="89"/>
      <c r="AA109" s="3"/>
      <c r="AB109" s="89"/>
      <c r="AC109" s="89"/>
      <c r="AD109" s="3" t="s">
        <v>782</v>
      </c>
    </row>
    <row r="110" spans="1:30" ht="14.1" customHeight="1" x14ac:dyDescent="0.25">
      <c r="A110" s="3"/>
      <c r="B110" s="89" t="s">
        <v>226</v>
      </c>
      <c r="C110" s="89"/>
      <c r="D110" s="90" t="s">
        <v>227</v>
      </c>
      <c r="E110" s="90"/>
      <c r="F110" s="90"/>
      <c r="G110" s="90"/>
      <c r="H110" s="89" t="s">
        <v>36</v>
      </c>
      <c r="I110" s="89"/>
      <c r="J110" s="89" t="s">
        <v>228</v>
      </c>
      <c r="K110" s="89"/>
      <c r="L110" s="89"/>
      <c r="M110" s="89"/>
      <c r="N110" s="89"/>
      <c r="O110" s="89" t="s">
        <v>707</v>
      </c>
      <c r="P110" s="89"/>
      <c r="Q110" s="89"/>
      <c r="R110" s="89"/>
      <c r="S110" s="89" t="s">
        <v>781</v>
      </c>
      <c r="T110" s="89"/>
      <c r="U110" s="89"/>
      <c r="V110" s="89"/>
      <c r="W110" s="89"/>
      <c r="X110" s="89"/>
      <c r="Y110" s="89"/>
      <c r="Z110" s="89"/>
      <c r="AA110" s="3" t="s">
        <v>229</v>
      </c>
      <c r="AB110" s="89"/>
      <c r="AC110" s="89"/>
      <c r="AD110" s="3" t="s">
        <v>782</v>
      </c>
    </row>
    <row r="111" spans="1:30" ht="14.1" customHeight="1" x14ac:dyDescent="0.25">
      <c r="A111" s="3"/>
      <c r="B111" s="96" t="s">
        <v>57</v>
      </c>
      <c r="C111" s="96"/>
      <c r="D111" s="90" t="s">
        <v>88</v>
      </c>
      <c r="E111" s="90"/>
      <c r="F111" s="90"/>
      <c r="G111" s="90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3"/>
      <c r="AB111" s="89"/>
      <c r="AC111" s="89"/>
      <c r="AD111" s="3" t="s">
        <v>783</v>
      </c>
    </row>
    <row r="112" spans="1:30" ht="14.1" customHeight="1" x14ac:dyDescent="0.25">
      <c r="A112" s="3"/>
      <c r="B112" s="96"/>
      <c r="C112" s="96"/>
      <c r="D112" s="90" t="s">
        <v>89</v>
      </c>
      <c r="E112" s="90"/>
      <c r="F112" s="90"/>
      <c r="G112" s="90"/>
      <c r="H112" s="89" t="s">
        <v>36</v>
      </c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 t="s">
        <v>784</v>
      </c>
      <c r="T112" s="89"/>
      <c r="U112" s="89"/>
      <c r="V112" s="89"/>
      <c r="W112" s="89"/>
      <c r="X112" s="89"/>
      <c r="Y112" s="89"/>
      <c r="Z112" s="89"/>
      <c r="AA112" s="3"/>
      <c r="AB112" s="89"/>
      <c r="AC112" s="89"/>
      <c r="AD112" s="3" t="s">
        <v>785</v>
      </c>
    </row>
    <row r="113" spans="1:30" ht="36.950000000000003" customHeight="1" x14ac:dyDescent="0.25">
      <c r="A113" s="3"/>
      <c r="B113" s="89" t="s">
        <v>230</v>
      </c>
      <c r="C113" s="89"/>
      <c r="D113" s="90" t="s">
        <v>231</v>
      </c>
      <c r="E113" s="90"/>
      <c r="F113" s="90"/>
      <c r="G113" s="90"/>
      <c r="H113" s="89" t="s">
        <v>92</v>
      </c>
      <c r="I113" s="89"/>
      <c r="J113" s="89" t="s">
        <v>232</v>
      </c>
      <c r="K113" s="89"/>
      <c r="L113" s="89"/>
      <c r="M113" s="89"/>
      <c r="N113" s="89"/>
      <c r="O113" s="89" t="s">
        <v>707</v>
      </c>
      <c r="P113" s="89"/>
      <c r="Q113" s="89"/>
      <c r="R113" s="89"/>
      <c r="S113" s="89" t="s">
        <v>786</v>
      </c>
      <c r="T113" s="89"/>
      <c r="U113" s="89"/>
      <c r="V113" s="89" t="s">
        <v>233</v>
      </c>
      <c r="W113" s="89"/>
      <c r="X113" s="89" t="s">
        <v>234</v>
      </c>
      <c r="Y113" s="89"/>
      <c r="Z113" s="89"/>
      <c r="AA113" s="3" t="s">
        <v>235</v>
      </c>
      <c r="AB113" s="89"/>
      <c r="AC113" s="89"/>
      <c r="AD113" s="3" t="s">
        <v>190</v>
      </c>
    </row>
    <row r="114" spans="1:30" ht="25.5" customHeight="1" x14ac:dyDescent="0.25">
      <c r="A114" s="3"/>
      <c r="B114" s="89" t="s">
        <v>236</v>
      </c>
      <c r="C114" s="89"/>
      <c r="D114" s="90" t="s">
        <v>237</v>
      </c>
      <c r="E114" s="90"/>
      <c r="F114" s="90"/>
      <c r="G114" s="90"/>
      <c r="H114" s="89" t="s">
        <v>36</v>
      </c>
      <c r="I114" s="89"/>
      <c r="J114" s="89" t="s">
        <v>232</v>
      </c>
      <c r="K114" s="89"/>
      <c r="L114" s="89"/>
      <c r="M114" s="89"/>
      <c r="N114" s="89"/>
      <c r="O114" s="89" t="s">
        <v>707</v>
      </c>
      <c r="P114" s="89"/>
      <c r="Q114" s="89"/>
      <c r="R114" s="89"/>
      <c r="S114" s="89" t="s">
        <v>786</v>
      </c>
      <c r="T114" s="89"/>
      <c r="U114" s="89"/>
      <c r="V114" s="89"/>
      <c r="W114" s="89"/>
      <c r="X114" s="89"/>
      <c r="Y114" s="89"/>
      <c r="Z114" s="89"/>
      <c r="AA114" s="3" t="s">
        <v>80</v>
      </c>
      <c r="AB114" s="89"/>
      <c r="AC114" s="89"/>
      <c r="AD114" s="3" t="s">
        <v>787</v>
      </c>
    </row>
    <row r="115" spans="1:30" ht="25.5" customHeight="1" x14ac:dyDescent="0.25">
      <c r="A115" s="3"/>
      <c r="B115" s="89" t="s">
        <v>113</v>
      </c>
      <c r="C115" s="89"/>
      <c r="D115" s="90" t="s">
        <v>114</v>
      </c>
      <c r="E115" s="90"/>
      <c r="F115" s="90"/>
      <c r="G115" s="90"/>
      <c r="H115" s="89" t="s">
        <v>92</v>
      </c>
      <c r="I115" s="89"/>
      <c r="J115" s="89" t="s">
        <v>238</v>
      </c>
      <c r="K115" s="89"/>
      <c r="L115" s="89"/>
      <c r="M115" s="89"/>
      <c r="N115" s="89"/>
      <c r="O115" s="89" t="s">
        <v>707</v>
      </c>
      <c r="P115" s="89"/>
      <c r="Q115" s="89"/>
      <c r="R115" s="89"/>
      <c r="S115" s="89" t="s">
        <v>788</v>
      </c>
      <c r="T115" s="89"/>
      <c r="U115" s="89"/>
      <c r="V115" s="89"/>
      <c r="W115" s="89"/>
      <c r="X115" s="89"/>
      <c r="Y115" s="89"/>
      <c r="Z115" s="89"/>
      <c r="AA115" s="3" t="s">
        <v>116</v>
      </c>
      <c r="AB115" s="89"/>
      <c r="AC115" s="89"/>
      <c r="AD115" s="3" t="s">
        <v>789</v>
      </c>
    </row>
    <row r="116" spans="1:30" ht="25.5" customHeight="1" x14ac:dyDescent="0.25">
      <c r="A116" s="3"/>
      <c r="B116" s="89" t="s">
        <v>111</v>
      </c>
      <c r="C116" s="89"/>
      <c r="D116" s="90" t="s">
        <v>112</v>
      </c>
      <c r="E116" s="90"/>
      <c r="F116" s="90"/>
      <c r="G116" s="90"/>
      <c r="H116" s="89" t="s">
        <v>36</v>
      </c>
      <c r="I116" s="89"/>
      <c r="J116" s="89" t="s">
        <v>238</v>
      </c>
      <c r="K116" s="89"/>
      <c r="L116" s="89"/>
      <c r="M116" s="89"/>
      <c r="N116" s="89"/>
      <c r="O116" s="89" t="s">
        <v>707</v>
      </c>
      <c r="P116" s="89"/>
      <c r="Q116" s="89"/>
      <c r="R116" s="89"/>
      <c r="S116" s="89" t="s">
        <v>788</v>
      </c>
      <c r="T116" s="89"/>
      <c r="U116" s="89"/>
      <c r="V116" s="89"/>
      <c r="W116" s="89"/>
      <c r="X116" s="89"/>
      <c r="Y116" s="89"/>
      <c r="Z116" s="89"/>
      <c r="AA116" s="3" t="s">
        <v>84</v>
      </c>
      <c r="AB116" s="89"/>
      <c r="AC116" s="89"/>
      <c r="AD116" s="3" t="s">
        <v>790</v>
      </c>
    </row>
    <row r="117" spans="1:30" ht="14.1" customHeight="1" x14ac:dyDescent="0.25">
      <c r="A117" s="3"/>
      <c r="B117" s="96" t="s">
        <v>59</v>
      </c>
      <c r="C117" s="96"/>
      <c r="D117" s="90" t="s">
        <v>169</v>
      </c>
      <c r="E117" s="90"/>
      <c r="F117" s="90"/>
      <c r="G117" s="90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3"/>
      <c r="AB117" s="89"/>
      <c r="AC117" s="89"/>
      <c r="AD117" s="3" t="s">
        <v>240</v>
      </c>
    </row>
    <row r="118" spans="1:30" ht="36.950000000000003" customHeight="1" x14ac:dyDescent="0.25">
      <c r="A118" s="3"/>
      <c r="B118" s="89" t="s">
        <v>241</v>
      </c>
      <c r="C118" s="89"/>
      <c r="D118" s="90" t="s">
        <v>242</v>
      </c>
      <c r="E118" s="90"/>
      <c r="F118" s="90"/>
      <c r="G118" s="90"/>
      <c r="H118" s="89" t="s">
        <v>171</v>
      </c>
      <c r="I118" s="89"/>
      <c r="J118" s="89" t="s">
        <v>243</v>
      </c>
      <c r="K118" s="89"/>
      <c r="L118" s="89"/>
      <c r="M118" s="89"/>
      <c r="N118" s="89"/>
      <c r="O118" s="89"/>
      <c r="P118" s="89"/>
      <c r="Q118" s="89"/>
      <c r="R118" s="89"/>
      <c r="S118" s="89" t="s">
        <v>244</v>
      </c>
      <c r="T118" s="89"/>
      <c r="U118" s="89"/>
      <c r="V118" s="89"/>
      <c r="W118" s="89"/>
      <c r="X118" s="89"/>
      <c r="Y118" s="89"/>
      <c r="Z118" s="89"/>
      <c r="AA118" s="3"/>
      <c r="AB118" s="89"/>
      <c r="AC118" s="89"/>
      <c r="AD118" s="3"/>
    </row>
    <row r="119" spans="1:30" ht="25.5" customHeight="1" x14ac:dyDescent="0.25">
      <c r="A119" s="3"/>
      <c r="B119" s="89" t="s">
        <v>245</v>
      </c>
      <c r="C119" s="89"/>
      <c r="D119" s="90" t="s">
        <v>246</v>
      </c>
      <c r="E119" s="90"/>
      <c r="F119" s="90"/>
      <c r="G119" s="90"/>
      <c r="H119" s="89" t="s">
        <v>172</v>
      </c>
      <c r="I119" s="89"/>
      <c r="J119" s="89" t="s">
        <v>138</v>
      </c>
      <c r="K119" s="89"/>
      <c r="L119" s="89"/>
      <c r="M119" s="89"/>
      <c r="N119" s="89"/>
      <c r="O119" s="89"/>
      <c r="P119" s="89"/>
      <c r="Q119" s="89"/>
      <c r="R119" s="89"/>
      <c r="S119" s="89" t="s">
        <v>247</v>
      </c>
      <c r="T119" s="89"/>
      <c r="U119" s="89"/>
      <c r="V119" s="89" t="s">
        <v>248</v>
      </c>
      <c r="W119" s="89"/>
      <c r="X119" s="89" t="s">
        <v>249</v>
      </c>
      <c r="Y119" s="89"/>
      <c r="Z119" s="89"/>
      <c r="AA119" s="3" t="s">
        <v>250</v>
      </c>
      <c r="AB119" s="89"/>
      <c r="AC119" s="89"/>
      <c r="AD119" s="3" t="s">
        <v>251</v>
      </c>
    </row>
    <row r="120" spans="1:30" ht="25.5" customHeight="1" x14ac:dyDescent="0.25">
      <c r="A120" s="3"/>
      <c r="B120" s="89" t="s">
        <v>252</v>
      </c>
      <c r="C120" s="89"/>
      <c r="D120" s="90" t="s">
        <v>253</v>
      </c>
      <c r="E120" s="90"/>
      <c r="F120" s="90"/>
      <c r="G120" s="90"/>
      <c r="H120" s="89" t="s">
        <v>254</v>
      </c>
      <c r="I120" s="89"/>
      <c r="J120" s="89" t="s">
        <v>168</v>
      </c>
      <c r="K120" s="89"/>
      <c r="L120" s="89"/>
      <c r="M120" s="89"/>
      <c r="N120" s="89"/>
      <c r="O120" s="89"/>
      <c r="P120" s="89"/>
      <c r="Q120" s="89"/>
      <c r="R120" s="89"/>
      <c r="S120" s="89" t="s">
        <v>255</v>
      </c>
      <c r="T120" s="89"/>
      <c r="U120" s="89"/>
      <c r="V120" s="89" t="s">
        <v>256</v>
      </c>
      <c r="W120" s="89"/>
      <c r="X120" s="89" t="s">
        <v>249</v>
      </c>
      <c r="Y120" s="89"/>
      <c r="Z120" s="89"/>
      <c r="AA120" s="3" t="s">
        <v>257</v>
      </c>
      <c r="AB120" s="89"/>
      <c r="AC120" s="89"/>
      <c r="AD120" s="3" t="s">
        <v>258</v>
      </c>
    </row>
    <row r="121" spans="1:30" ht="25.5" customHeight="1" x14ac:dyDescent="0.25">
      <c r="A121" s="3"/>
      <c r="B121" s="89" t="s">
        <v>188</v>
      </c>
      <c r="C121" s="89"/>
      <c r="D121" s="90" t="s">
        <v>189</v>
      </c>
      <c r="E121" s="90"/>
      <c r="F121" s="90"/>
      <c r="G121" s="90"/>
      <c r="H121" s="89" t="s">
        <v>172</v>
      </c>
      <c r="I121" s="89"/>
      <c r="J121" s="89" t="s">
        <v>259</v>
      </c>
      <c r="K121" s="89"/>
      <c r="L121" s="89"/>
      <c r="M121" s="89"/>
      <c r="N121" s="89"/>
      <c r="O121" s="89"/>
      <c r="P121" s="89"/>
      <c r="Q121" s="89"/>
      <c r="R121" s="89"/>
      <c r="S121" s="89" t="s">
        <v>260</v>
      </c>
      <c r="T121" s="89"/>
      <c r="U121" s="89"/>
      <c r="V121" s="89" t="s">
        <v>192</v>
      </c>
      <c r="W121" s="89"/>
      <c r="X121" s="89" t="s">
        <v>193</v>
      </c>
      <c r="Y121" s="89"/>
      <c r="Z121" s="89"/>
      <c r="AA121" s="3" t="s">
        <v>194</v>
      </c>
      <c r="AB121" s="89"/>
      <c r="AC121" s="89"/>
      <c r="AD121" s="3" t="s">
        <v>104</v>
      </c>
    </row>
    <row r="122" spans="1:30" ht="25.5" customHeight="1" x14ac:dyDescent="0.25">
      <c r="A122" s="3"/>
      <c r="B122" s="89" t="s">
        <v>261</v>
      </c>
      <c r="C122" s="89"/>
      <c r="D122" s="90" t="s">
        <v>262</v>
      </c>
      <c r="E122" s="90"/>
      <c r="F122" s="90"/>
      <c r="G122" s="90"/>
      <c r="H122" s="89" t="s">
        <v>171</v>
      </c>
      <c r="I122" s="89"/>
      <c r="J122" s="89" t="s">
        <v>263</v>
      </c>
      <c r="K122" s="89"/>
      <c r="L122" s="89"/>
      <c r="M122" s="89"/>
      <c r="N122" s="89"/>
      <c r="O122" s="89"/>
      <c r="P122" s="89"/>
      <c r="Q122" s="89"/>
      <c r="R122" s="89"/>
      <c r="S122" s="89" t="s">
        <v>264</v>
      </c>
      <c r="T122" s="89"/>
      <c r="U122" s="89"/>
      <c r="V122" s="89" t="s">
        <v>265</v>
      </c>
      <c r="W122" s="89"/>
      <c r="X122" s="89" t="s">
        <v>266</v>
      </c>
      <c r="Y122" s="89"/>
      <c r="Z122" s="89"/>
      <c r="AA122" s="3" t="s">
        <v>267</v>
      </c>
      <c r="AB122" s="89"/>
      <c r="AC122" s="89"/>
      <c r="AD122" s="3" t="s">
        <v>268</v>
      </c>
    </row>
    <row r="123" spans="1:30" ht="14.1" customHeight="1" x14ac:dyDescent="0.25">
      <c r="A123" s="3"/>
      <c r="B123" s="89"/>
      <c r="C123" s="89"/>
      <c r="D123" s="90" t="s">
        <v>121</v>
      </c>
      <c r="E123" s="90"/>
      <c r="F123" s="90"/>
      <c r="G123" s="90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3"/>
      <c r="AB123" s="89"/>
      <c r="AC123" s="89"/>
      <c r="AD123" s="3" t="s">
        <v>791</v>
      </c>
    </row>
    <row r="124" spans="1:30" ht="14.1" customHeight="1" x14ac:dyDescent="0.25">
      <c r="A124" s="3"/>
      <c r="B124" s="89"/>
      <c r="C124" s="89"/>
      <c r="D124" s="90" t="s">
        <v>122</v>
      </c>
      <c r="E124" s="90"/>
      <c r="F124" s="90"/>
      <c r="G124" s="90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3"/>
      <c r="AB124" s="89"/>
      <c r="AC124" s="89"/>
      <c r="AD124" s="3" t="s">
        <v>792</v>
      </c>
    </row>
    <row r="125" spans="1:30" ht="36.950000000000003" customHeight="1" x14ac:dyDescent="0.25">
      <c r="A125" s="3"/>
      <c r="B125" s="89" t="s">
        <v>269</v>
      </c>
      <c r="C125" s="89"/>
      <c r="D125" s="90" t="s">
        <v>270</v>
      </c>
      <c r="E125" s="90"/>
      <c r="F125" s="90"/>
      <c r="G125" s="90"/>
      <c r="H125" s="89" t="s">
        <v>125</v>
      </c>
      <c r="I125" s="89"/>
      <c r="J125" s="89" t="s">
        <v>271</v>
      </c>
      <c r="K125" s="89"/>
      <c r="L125" s="89"/>
      <c r="M125" s="89"/>
      <c r="N125" s="89"/>
      <c r="O125" s="89"/>
      <c r="P125" s="89"/>
      <c r="Q125" s="89"/>
      <c r="R125" s="89"/>
      <c r="S125" s="89" t="s">
        <v>271</v>
      </c>
      <c r="T125" s="89"/>
      <c r="U125" s="89"/>
      <c r="V125" s="89"/>
      <c r="W125" s="89"/>
      <c r="X125" s="89"/>
      <c r="Y125" s="89"/>
      <c r="Z125" s="89"/>
      <c r="AA125" s="3"/>
      <c r="AB125" s="89"/>
      <c r="AC125" s="89"/>
      <c r="AD125" s="3" t="s">
        <v>792</v>
      </c>
    </row>
    <row r="126" spans="1:30" ht="36.950000000000003" customHeight="1" x14ac:dyDescent="0.25">
      <c r="A126" s="3"/>
      <c r="B126" s="89" t="s">
        <v>272</v>
      </c>
      <c r="C126" s="89"/>
      <c r="D126" s="90" t="s">
        <v>273</v>
      </c>
      <c r="E126" s="90"/>
      <c r="F126" s="90"/>
      <c r="G126" s="90"/>
      <c r="H126" s="89" t="s">
        <v>125</v>
      </c>
      <c r="I126" s="89"/>
      <c r="J126" s="89" t="s">
        <v>274</v>
      </c>
      <c r="K126" s="89"/>
      <c r="L126" s="89"/>
      <c r="M126" s="89"/>
      <c r="N126" s="89"/>
      <c r="O126" s="89"/>
      <c r="P126" s="89"/>
      <c r="Q126" s="89"/>
      <c r="R126" s="89"/>
      <c r="S126" s="89" t="s">
        <v>274</v>
      </c>
      <c r="T126" s="89"/>
      <c r="U126" s="89"/>
      <c r="V126" s="89"/>
      <c r="W126" s="89"/>
      <c r="X126" s="89"/>
      <c r="Y126" s="89"/>
      <c r="Z126" s="89"/>
      <c r="AA126" s="3"/>
      <c r="AB126" s="89"/>
      <c r="AC126" s="89"/>
      <c r="AD126" s="3" t="s">
        <v>793</v>
      </c>
    </row>
    <row r="127" spans="1:30" ht="14.1" customHeight="1" x14ac:dyDescent="0.25">
      <c r="A127" s="3"/>
      <c r="B127" s="89"/>
      <c r="C127" s="89"/>
      <c r="D127" s="93" t="s">
        <v>130</v>
      </c>
      <c r="E127" s="93"/>
      <c r="F127" s="93"/>
      <c r="G127" s="93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3" t="s">
        <v>794</v>
      </c>
      <c r="AB127" s="89"/>
      <c r="AC127" s="89"/>
      <c r="AD127" s="3" t="s">
        <v>795</v>
      </c>
    </row>
    <row r="128" spans="1:30" ht="48.6" customHeight="1" x14ac:dyDescent="0.25">
      <c r="A128" s="3" t="s">
        <v>61</v>
      </c>
      <c r="B128" s="89" t="s">
        <v>275</v>
      </c>
      <c r="C128" s="89"/>
      <c r="D128" s="90" t="s">
        <v>276</v>
      </c>
      <c r="E128" s="90"/>
      <c r="F128" s="90"/>
      <c r="G128" s="90"/>
      <c r="H128" s="89" t="s">
        <v>171</v>
      </c>
      <c r="I128" s="89"/>
      <c r="J128" s="89" t="s">
        <v>277</v>
      </c>
      <c r="K128" s="89"/>
      <c r="L128" s="89"/>
      <c r="M128" s="89"/>
      <c r="N128" s="89"/>
      <c r="O128" s="89"/>
      <c r="P128" s="89"/>
      <c r="Q128" s="89"/>
      <c r="R128" s="89"/>
      <c r="S128" s="89" t="s">
        <v>277</v>
      </c>
      <c r="T128" s="89"/>
      <c r="U128" s="89"/>
      <c r="V128" s="89" t="s">
        <v>278</v>
      </c>
      <c r="W128" s="89"/>
      <c r="X128" s="89" t="s">
        <v>133</v>
      </c>
      <c r="Y128" s="89"/>
      <c r="Z128" s="89"/>
      <c r="AA128" s="3" t="s">
        <v>279</v>
      </c>
      <c r="AB128" s="89"/>
      <c r="AC128" s="89"/>
      <c r="AD128" s="3" t="s">
        <v>280</v>
      </c>
    </row>
    <row r="129" spans="1:30" ht="14.1" customHeight="1" x14ac:dyDescent="0.25">
      <c r="A129" s="3"/>
      <c r="B129" s="89"/>
      <c r="C129" s="89"/>
      <c r="D129" s="93" t="s">
        <v>130</v>
      </c>
      <c r="E129" s="93"/>
      <c r="F129" s="93"/>
      <c r="G129" s="93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3"/>
      <c r="AB129" s="89"/>
      <c r="AC129" s="89"/>
      <c r="AD129" s="3" t="s">
        <v>280</v>
      </c>
    </row>
    <row r="130" spans="1:30" ht="60" customHeight="1" x14ac:dyDescent="0.25">
      <c r="A130" s="3" t="s">
        <v>62</v>
      </c>
      <c r="B130" s="89" t="s">
        <v>281</v>
      </c>
      <c r="C130" s="89"/>
      <c r="D130" s="90" t="s">
        <v>282</v>
      </c>
      <c r="E130" s="90"/>
      <c r="F130" s="90"/>
      <c r="G130" s="90"/>
      <c r="H130" s="89" t="s">
        <v>224</v>
      </c>
      <c r="I130" s="89"/>
      <c r="J130" s="89" t="s">
        <v>283</v>
      </c>
      <c r="K130" s="89"/>
      <c r="L130" s="89"/>
      <c r="M130" s="89"/>
      <c r="N130" s="89"/>
      <c r="O130" s="89"/>
      <c r="P130" s="89"/>
      <c r="Q130" s="89"/>
      <c r="R130" s="89"/>
      <c r="S130" s="89" t="s">
        <v>283</v>
      </c>
      <c r="T130" s="89"/>
      <c r="U130" s="89"/>
      <c r="V130" s="89"/>
      <c r="W130" s="89"/>
      <c r="X130" s="89"/>
      <c r="Y130" s="89"/>
      <c r="Z130" s="89"/>
      <c r="AA130" s="3"/>
      <c r="AB130" s="89"/>
      <c r="AC130" s="89"/>
      <c r="AD130" s="3"/>
    </row>
    <row r="131" spans="1:30" ht="60" customHeight="1" x14ac:dyDescent="0.25">
      <c r="A131" s="3"/>
      <c r="B131" s="89" t="s">
        <v>703</v>
      </c>
      <c r="C131" s="89"/>
      <c r="D131" s="90" t="s">
        <v>704</v>
      </c>
      <c r="E131" s="90"/>
      <c r="F131" s="90"/>
      <c r="G131" s="90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3"/>
      <c r="AB131" s="89"/>
      <c r="AC131" s="89"/>
      <c r="AD131" s="3"/>
    </row>
    <row r="132" spans="1:30" ht="14.1" customHeight="1" x14ac:dyDescent="0.25">
      <c r="A132" s="3"/>
      <c r="B132" s="96" t="s">
        <v>56</v>
      </c>
      <c r="C132" s="96"/>
      <c r="D132" s="90" t="s">
        <v>72</v>
      </c>
      <c r="E132" s="90"/>
      <c r="F132" s="90"/>
      <c r="G132" s="90"/>
      <c r="H132" s="89" t="s">
        <v>36</v>
      </c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 t="s">
        <v>796</v>
      </c>
      <c r="T132" s="89"/>
      <c r="U132" s="89"/>
      <c r="V132" s="89"/>
      <c r="W132" s="89"/>
      <c r="X132" s="89"/>
      <c r="Y132" s="89"/>
      <c r="Z132" s="89"/>
      <c r="AA132" s="3"/>
      <c r="AB132" s="89"/>
      <c r="AC132" s="89"/>
      <c r="AD132" s="3" t="s">
        <v>797</v>
      </c>
    </row>
    <row r="133" spans="1:30" ht="14.1" customHeight="1" x14ac:dyDescent="0.25">
      <c r="A133" s="3"/>
      <c r="B133" s="89" t="s">
        <v>284</v>
      </c>
      <c r="C133" s="89"/>
      <c r="D133" s="90" t="s">
        <v>285</v>
      </c>
      <c r="E133" s="90"/>
      <c r="F133" s="90"/>
      <c r="G133" s="90"/>
      <c r="H133" s="89" t="s">
        <v>36</v>
      </c>
      <c r="I133" s="89"/>
      <c r="J133" s="89" t="s">
        <v>286</v>
      </c>
      <c r="K133" s="89"/>
      <c r="L133" s="89"/>
      <c r="M133" s="89"/>
      <c r="N133" s="89"/>
      <c r="O133" s="89" t="s">
        <v>707</v>
      </c>
      <c r="P133" s="89"/>
      <c r="Q133" s="89"/>
      <c r="R133" s="89"/>
      <c r="S133" s="89" t="s">
        <v>796</v>
      </c>
      <c r="T133" s="89"/>
      <c r="U133" s="89"/>
      <c r="V133" s="89"/>
      <c r="W133" s="89"/>
      <c r="X133" s="89"/>
      <c r="Y133" s="89"/>
      <c r="Z133" s="89"/>
      <c r="AA133" s="3" t="s">
        <v>287</v>
      </c>
      <c r="AB133" s="89"/>
      <c r="AC133" s="89"/>
      <c r="AD133" s="3" t="s">
        <v>797</v>
      </c>
    </row>
    <row r="134" spans="1:30" ht="14.1" customHeight="1" x14ac:dyDescent="0.25">
      <c r="A134" s="3"/>
      <c r="B134" s="96" t="s">
        <v>57</v>
      </c>
      <c r="C134" s="96"/>
      <c r="D134" s="90" t="s">
        <v>88</v>
      </c>
      <c r="E134" s="90"/>
      <c r="F134" s="90"/>
      <c r="G134" s="90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3"/>
      <c r="AB134" s="89"/>
      <c r="AC134" s="89"/>
      <c r="AD134" s="3" t="s">
        <v>798</v>
      </c>
    </row>
    <row r="135" spans="1:30" ht="14.1" customHeight="1" x14ac:dyDescent="0.25">
      <c r="A135" s="3"/>
      <c r="B135" s="96"/>
      <c r="C135" s="96"/>
      <c r="D135" s="90" t="s">
        <v>89</v>
      </c>
      <c r="E135" s="90"/>
      <c r="F135" s="90"/>
      <c r="G135" s="90"/>
      <c r="H135" s="89" t="s">
        <v>36</v>
      </c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 t="s">
        <v>799</v>
      </c>
      <c r="T135" s="89"/>
      <c r="U135" s="89"/>
      <c r="V135" s="89"/>
      <c r="W135" s="89"/>
      <c r="X135" s="89"/>
      <c r="Y135" s="89"/>
      <c r="Z135" s="89"/>
      <c r="AA135" s="3"/>
      <c r="AB135" s="89"/>
      <c r="AC135" s="89"/>
      <c r="AD135" s="3" t="s">
        <v>800</v>
      </c>
    </row>
    <row r="136" spans="1:30" ht="48.6" customHeight="1" x14ac:dyDescent="0.25">
      <c r="A136" s="3"/>
      <c r="B136" s="89" t="s">
        <v>288</v>
      </c>
      <c r="C136" s="89"/>
      <c r="D136" s="90" t="s">
        <v>289</v>
      </c>
      <c r="E136" s="90"/>
      <c r="F136" s="90"/>
      <c r="G136" s="90"/>
      <c r="H136" s="89" t="s">
        <v>92</v>
      </c>
      <c r="I136" s="89"/>
      <c r="J136" s="89" t="s">
        <v>290</v>
      </c>
      <c r="K136" s="89"/>
      <c r="L136" s="89"/>
      <c r="M136" s="89"/>
      <c r="N136" s="89"/>
      <c r="O136" s="89" t="s">
        <v>707</v>
      </c>
      <c r="P136" s="89"/>
      <c r="Q136" s="89"/>
      <c r="R136" s="89"/>
      <c r="S136" s="89" t="s">
        <v>801</v>
      </c>
      <c r="T136" s="89"/>
      <c r="U136" s="89"/>
      <c r="V136" s="89" t="s">
        <v>291</v>
      </c>
      <c r="W136" s="89"/>
      <c r="X136" s="89" t="s">
        <v>292</v>
      </c>
      <c r="Y136" s="89"/>
      <c r="Z136" s="89"/>
      <c r="AA136" s="3" t="s">
        <v>293</v>
      </c>
      <c r="AB136" s="89"/>
      <c r="AC136" s="89"/>
      <c r="AD136" s="3" t="s">
        <v>802</v>
      </c>
    </row>
    <row r="137" spans="1:30" ht="25.5" customHeight="1" x14ac:dyDescent="0.25">
      <c r="A137" s="3"/>
      <c r="B137" s="89" t="s">
        <v>113</v>
      </c>
      <c r="C137" s="89"/>
      <c r="D137" s="90" t="s">
        <v>114</v>
      </c>
      <c r="E137" s="90"/>
      <c r="F137" s="90"/>
      <c r="G137" s="90"/>
      <c r="H137" s="89" t="s">
        <v>92</v>
      </c>
      <c r="I137" s="89"/>
      <c r="J137" s="89" t="s">
        <v>176</v>
      </c>
      <c r="K137" s="89"/>
      <c r="L137" s="89"/>
      <c r="M137" s="89"/>
      <c r="N137" s="89"/>
      <c r="O137" s="89" t="s">
        <v>707</v>
      </c>
      <c r="P137" s="89"/>
      <c r="Q137" s="89"/>
      <c r="R137" s="89"/>
      <c r="S137" s="89" t="s">
        <v>799</v>
      </c>
      <c r="T137" s="89"/>
      <c r="U137" s="89"/>
      <c r="V137" s="89"/>
      <c r="W137" s="89"/>
      <c r="X137" s="89"/>
      <c r="Y137" s="89"/>
      <c r="Z137" s="89"/>
      <c r="AA137" s="3" t="s">
        <v>116</v>
      </c>
      <c r="AB137" s="89"/>
      <c r="AC137" s="89"/>
      <c r="AD137" s="3" t="s">
        <v>727</v>
      </c>
    </row>
    <row r="138" spans="1:30" ht="25.5" customHeight="1" x14ac:dyDescent="0.25">
      <c r="A138" s="3"/>
      <c r="B138" s="89" t="s">
        <v>111</v>
      </c>
      <c r="C138" s="89"/>
      <c r="D138" s="90" t="s">
        <v>112</v>
      </c>
      <c r="E138" s="90"/>
      <c r="F138" s="90"/>
      <c r="G138" s="90"/>
      <c r="H138" s="89" t="s">
        <v>36</v>
      </c>
      <c r="I138" s="89"/>
      <c r="J138" s="89" t="s">
        <v>176</v>
      </c>
      <c r="K138" s="89"/>
      <c r="L138" s="89"/>
      <c r="M138" s="89"/>
      <c r="N138" s="89"/>
      <c r="O138" s="89" t="s">
        <v>707</v>
      </c>
      <c r="P138" s="89"/>
      <c r="Q138" s="89"/>
      <c r="R138" s="89"/>
      <c r="S138" s="89" t="s">
        <v>799</v>
      </c>
      <c r="T138" s="89"/>
      <c r="U138" s="89"/>
      <c r="V138" s="89"/>
      <c r="W138" s="89"/>
      <c r="X138" s="89"/>
      <c r="Y138" s="89"/>
      <c r="Z138" s="89"/>
      <c r="AA138" s="3" t="s">
        <v>84</v>
      </c>
      <c r="AB138" s="89"/>
      <c r="AC138" s="89"/>
      <c r="AD138" s="3" t="s">
        <v>800</v>
      </c>
    </row>
    <row r="139" spans="1:30" ht="14.1" customHeight="1" x14ac:dyDescent="0.25">
      <c r="A139" s="3"/>
      <c r="B139" s="96" t="s">
        <v>59</v>
      </c>
      <c r="C139" s="96"/>
      <c r="D139" s="90" t="s">
        <v>169</v>
      </c>
      <c r="E139" s="90"/>
      <c r="F139" s="90"/>
      <c r="G139" s="90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3"/>
      <c r="AB139" s="89"/>
      <c r="AC139" s="89"/>
      <c r="AD139" s="3" t="s">
        <v>294</v>
      </c>
    </row>
    <row r="140" spans="1:30" ht="25.5" customHeight="1" x14ac:dyDescent="0.25">
      <c r="A140" s="3"/>
      <c r="B140" s="89" t="s">
        <v>295</v>
      </c>
      <c r="C140" s="89"/>
      <c r="D140" s="90" t="s">
        <v>296</v>
      </c>
      <c r="E140" s="90"/>
      <c r="F140" s="90"/>
      <c r="G140" s="90"/>
      <c r="H140" s="89" t="s">
        <v>171</v>
      </c>
      <c r="I140" s="89"/>
      <c r="J140" s="89" t="s">
        <v>297</v>
      </c>
      <c r="K140" s="89"/>
      <c r="L140" s="89"/>
      <c r="M140" s="89"/>
      <c r="N140" s="89"/>
      <c r="O140" s="89"/>
      <c r="P140" s="89"/>
      <c r="Q140" s="89"/>
      <c r="R140" s="89"/>
      <c r="S140" s="89" t="s">
        <v>298</v>
      </c>
      <c r="T140" s="89"/>
      <c r="U140" s="89"/>
      <c r="V140" s="89" t="s">
        <v>299</v>
      </c>
      <c r="W140" s="89"/>
      <c r="X140" s="89" t="s">
        <v>220</v>
      </c>
      <c r="Y140" s="89"/>
      <c r="Z140" s="89"/>
      <c r="AA140" s="3" t="s">
        <v>300</v>
      </c>
      <c r="AB140" s="89"/>
      <c r="AC140" s="89"/>
      <c r="AD140" s="3" t="s">
        <v>301</v>
      </c>
    </row>
    <row r="141" spans="1:30" ht="25.5" customHeight="1" x14ac:dyDescent="0.25">
      <c r="A141" s="3"/>
      <c r="B141" s="89" t="s">
        <v>188</v>
      </c>
      <c r="C141" s="89"/>
      <c r="D141" s="90" t="s">
        <v>189</v>
      </c>
      <c r="E141" s="90"/>
      <c r="F141" s="90"/>
      <c r="G141" s="90"/>
      <c r="H141" s="89" t="s">
        <v>172</v>
      </c>
      <c r="I141" s="89"/>
      <c r="J141" s="89" t="s">
        <v>175</v>
      </c>
      <c r="K141" s="89"/>
      <c r="L141" s="89"/>
      <c r="M141" s="89"/>
      <c r="N141" s="89"/>
      <c r="O141" s="89"/>
      <c r="P141" s="89"/>
      <c r="Q141" s="89"/>
      <c r="R141" s="89"/>
      <c r="S141" s="89" t="s">
        <v>302</v>
      </c>
      <c r="T141" s="89"/>
      <c r="U141" s="89"/>
      <c r="V141" s="89" t="s">
        <v>192</v>
      </c>
      <c r="W141" s="89"/>
      <c r="X141" s="89" t="s">
        <v>193</v>
      </c>
      <c r="Y141" s="89"/>
      <c r="Z141" s="89"/>
      <c r="AA141" s="3" t="s">
        <v>194</v>
      </c>
      <c r="AB141" s="89"/>
      <c r="AC141" s="89"/>
      <c r="AD141" s="3" t="s">
        <v>303</v>
      </c>
    </row>
    <row r="142" spans="1:30" ht="14.1" customHeight="1" x14ac:dyDescent="0.25">
      <c r="A142" s="3"/>
      <c r="B142" s="89"/>
      <c r="C142" s="89"/>
      <c r="D142" s="90" t="s">
        <v>121</v>
      </c>
      <c r="E142" s="90"/>
      <c r="F142" s="90"/>
      <c r="G142" s="90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3"/>
      <c r="AB142" s="89"/>
      <c r="AC142" s="89"/>
      <c r="AD142" s="3" t="s">
        <v>803</v>
      </c>
    </row>
    <row r="143" spans="1:30" ht="14.1" customHeight="1" x14ac:dyDescent="0.25">
      <c r="A143" s="3" t="s">
        <v>304</v>
      </c>
      <c r="B143" s="89" t="s">
        <v>305</v>
      </c>
      <c r="C143" s="89"/>
      <c r="D143" s="90" t="s">
        <v>306</v>
      </c>
      <c r="E143" s="90"/>
      <c r="F143" s="90"/>
      <c r="G143" s="90"/>
      <c r="H143" s="89" t="s">
        <v>171</v>
      </c>
      <c r="I143" s="89"/>
      <c r="J143" s="89" t="s">
        <v>138</v>
      </c>
      <c r="K143" s="89"/>
      <c r="L143" s="89"/>
      <c r="M143" s="89"/>
      <c r="N143" s="89"/>
      <c r="O143" s="89"/>
      <c r="P143" s="89"/>
      <c r="Q143" s="89"/>
      <c r="R143" s="89"/>
      <c r="S143" s="89" t="s">
        <v>307</v>
      </c>
      <c r="T143" s="89"/>
      <c r="U143" s="89"/>
      <c r="V143" s="89"/>
      <c r="W143" s="89"/>
      <c r="X143" s="89"/>
      <c r="Y143" s="89"/>
      <c r="Z143" s="89"/>
      <c r="AA143" s="3" t="s">
        <v>40</v>
      </c>
      <c r="AB143" s="89"/>
      <c r="AC143" s="89"/>
      <c r="AD143" s="3" t="s">
        <v>40</v>
      </c>
    </row>
    <row r="144" spans="1:30" ht="14.1" customHeight="1" x14ac:dyDescent="0.25">
      <c r="A144" s="3" t="s">
        <v>308</v>
      </c>
      <c r="B144" s="89" t="s">
        <v>309</v>
      </c>
      <c r="C144" s="89"/>
      <c r="D144" s="90" t="s">
        <v>310</v>
      </c>
      <c r="E144" s="90"/>
      <c r="F144" s="90"/>
      <c r="G144" s="90"/>
      <c r="H144" s="89" t="s">
        <v>171</v>
      </c>
      <c r="I144" s="89"/>
      <c r="J144" s="89" t="s">
        <v>311</v>
      </c>
      <c r="K144" s="89"/>
      <c r="L144" s="89"/>
      <c r="M144" s="89"/>
      <c r="N144" s="89"/>
      <c r="O144" s="89"/>
      <c r="P144" s="89"/>
      <c r="Q144" s="89"/>
      <c r="R144" s="89"/>
      <c r="S144" s="89" t="s">
        <v>312</v>
      </c>
      <c r="T144" s="89"/>
      <c r="U144" s="89"/>
      <c r="V144" s="89"/>
      <c r="W144" s="89"/>
      <c r="X144" s="89"/>
      <c r="Y144" s="89"/>
      <c r="Z144" s="89"/>
      <c r="AA144" s="3" t="s">
        <v>40</v>
      </c>
      <c r="AB144" s="89"/>
      <c r="AC144" s="89"/>
      <c r="AD144" s="3" t="s">
        <v>40</v>
      </c>
    </row>
    <row r="145" spans="1:30" ht="14.1" customHeight="1" x14ac:dyDescent="0.25">
      <c r="A145" s="3"/>
      <c r="B145" s="89"/>
      <c r="C145" s="89"/>
      <c r="D145" s="90" t="s">
        <v>122</v>
      </c>
      <c r="E145" s="90"/>
      <c r="F145" s="90"/>
      <c r="G145" s="90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3"/>
      <c r="AB145" s="89"/>
      <c r="AC145" s="89"/>
      <c r="AD145" s="3" t="s">
        <v>804</v>
      </c>
    </row>
    <row r="146" spans="1:30" ht="36.950000000000003" customHeight="1" x14ac:dyDescent="0.25">
      <c r="A146" s="3"/>
      <c r="B146" s="89" t="s">
        <v>313</v>
      </c>
      <c r="C146" s="89"/>
      <c r="D146" s="90" t="s">
        <v>314</v>
      </c>
      <c r="E146" s="90"/>
      <c r="F146" s="90"/>
      <c r="G146" s="90"/>
      <c r="H146" s="89" t="s">
        <v>125</v>
      </c>
      <c r="I146" s="89"/>
      <c r="J146" s="89" t="s">
        <v>315</v>
      </c>
      <c r="K146" s="89"/>
      <c r="L146" s="89"/>
      <c r="M146" s="89"/>
      <c r="N146" s="89"/>
      <c r="O146" s="89"/>
      <c r="P146" s="89"/>
      <c r="Q146" s="89"/>
      <c r="R146" s="89"/>
      <c r="S146" s="89" t="s">
        <v>315</v>
      </c>
      <c r="T146" s="89"/>
      <c r="U146" s="89"/>
      <c r="V146" s="89"/>
      <c r="W146" s="89"/>
      <c r="X146" s="89"/>
      <c r="Y146" s="89"/>
      <c r="Z146" s="89"/>
      <c r="AA146" s="3"/>
      <c r="AB146" s="89"/>
      <c r="AC146" s="89"/>
      <c r="AD146" s="3" t="s">
        <v>805</v>
      </c>
    </row>
    <row r="147" spans="1:30" ht="36.950000000000003" customHeight="1" x14ac:dyDescent="0.25">
      <c r="A147" s="3"/>
      <c r="B147" s="89" t="s">
        <v>316</v>
      </c>
      <c r="C147" s="89"/>
      <c r="D147" s="90" t="s">
        <v>317</v>
      </c>
      <c r="E147" s="90"/>
      <c r="F147" s="90"/>
      <c r="G147" s="90"/>
      <c r="H147" s="89" t="s">
        <v>125</v>
      </c>
      <c r="I147" s="89"/>
      <c r="J147" s="89" t="s">
        <v>318</v>
      </c>
      <c r="K147" s="89"/>
      <c r="L147" s="89"/>
      <c r="M147" s="89"/>
      <c r="N147" s="89"/>
      <c r="O147" s="89"/>
      <c r="P147" s="89"/>
      <c r="Q147" s="89"/>
      <c r="R147" s="89"/>
      <c r="S147" s="89" t="s">
        <v>318</v>
      </c>
      <c r="T147" s="89"/>
      <c r="U147" s="89"/>
      <c r="V147" s="89"/>
      <c r="W147" s="89"/>
      <c r="X147" s="89"/>
      <c r="Y147" s="89"/>
      <c r="Z147" s="89"/>
      <c r="AA147" s="3"/>
      <c r="AB147" s="89"/>
      <c r="AC147" s="89"/>
      <c r="AD147" s="3" t="s">
        <v>806</v>
      </c>
    </row>
    <row r="148" spans="1:30" ht="14.1" customHeight="1" x14ac:dyDescent="0.25">
      <c r="A148" s="3"/>
      <c r="B148" s="89"/>
      <c r="C148" s="89"/>
      <c r="D148" s="93" t="s">
        <v>130</v>
      </c>
      <c r="E148" s="93"/>
      <c r="F148" s="93"/>
      <c r="G148" s="93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3" t="s">
        <v>807</v>
      </c>
      <c r="AB148" s="89"/>
      <c r="AC148" s="89"/>
      <c r="AD148" s="3" t="s">
        <v>808</v>
      </c>
    </row>
    <row r="149" spans="1:30" ht="83.1" customHeight="1" x14ac:dyDescent="0.25">
      <c r="A149" s="3" t="s">
        <v>63</v>
      </c>
      <c r="B149" s="89" t="s">
        <v>319</v>
      </c>
      <c r="C149" s="89"/>
      <c r="D149" s="90" t="s">
        <v>320</v>
      </c>
      <c r="E149" s="90"/>
      <c r="F149" s="90"/>
      <c r="G149" s="90"/>
      <c r="H149" s="89" t="s">
        <v>172</v>
      </c>
      <c r="I149" s="89"/>
      <c r="J149" s="89" t="s">
        <v>321</v>
      </c>
      <c r="K149" s="89"/>
      <c r="L149" s="89"/>
      <c r="M149" s="89"/>
      <c r="N149" s="89"/>
      <c r="O149" s="89"/>
      <c r="P149" s="89"/>
      <c r="Q149" s="89"/>
      <c r="R149" s="89"/>
      <c r="S149" s="89" t="s">
        <v>321</v>
      </c>
      <c r="T149" s="89"/>
      <c r="U149" s="89"/>
      <c r="V149" s="89" t="s">
        <v>322</v>
      </c>
      <c r="W149" s="89"/>
      <c r="X149" s="89" t="s">
        <v>323</v>
      </c>
      <c r="Y149" s="89"/>
      <c r="Z149" s="89"/>
      <c r="AA149" s="3" t="s">
        <v>324</v>
      </c>
      <c r="AB149" s="89"/>
      <c r="AC149" s="89"/>
      <c r="AD149" s="3" t="s">
        <v>325</v>
      </c>
    </row>
    <row r="150" spans="1:30" ht="14.1" customHeight="1" x14ac:dyDescent="0.25">
      <c r="A150" s="3"/>
      <c r="B150" s="89"/>
      <c r="C150" s="89"/>
      <c r="D150" s="93" t="s">
        <v>130</v>
      </c>
      <c r="E150" s="93"/>
      <c r="F150" s="93"/>
      <c r="G150" s="93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3"/>
      <c r="AB150" s="89"/>
      <c r="AC150" s="89"/>
      <c r="AD150" s="3" t="s">
        <v>325</v>
      </c>
    </row>
    <row r="151" spans="1:30" ht="48.6" customHeight="1" x14ac:dyDescent="0.25">
      <c r="A151" s="3" t="s">
        <v>64</v>
      </c>
      <c r="B151" s="89" t="s">
        <v>326</v>
      </c>
      <c r="C151" s="89"/>
      <c r="D151" s="90" t="s">
        <v>327</v>
      </c>
      <c r="E151" s="90"/>
      <c r="F151" s="90"/>
      <c r="G151" s="90"/>
      <c r="H151" s="89" t="s">
        <v>172</v>
      </c>
      <c r="I151" s="89"/>
      <c r="J151" s="89" t="s">
        <v>328</v>
      </c>
      <c r="K151" s="89"/>
      <c r="L151" s="89"/>
      <c r="M151" s="89"/>
      <c r="N151" s="89"/>
      <c r="O151" s="89"/>
      <c r="P151" s="89"/>
      <c r="Q151" s="89"/>
      <c r="R151" s="89"/>
      <c r="S151" s="89" t="s">
        <v>328</v>
      </c>
      <c r="T151" s="89"/>
      <c r="U151" s="89"/>
      <c r="V151" s="89"/>
      <c r="W151" s="89"/>
      <c r="X151" s="89"/>
      <c r="Y151" s="89"/>
      <c r="Z151" s="89"/>
      <c r="AA151" s="3" t="s">
        <v>329</v>
      </c>
      <c r="AB151" s="89"/>
      <c r="AC151" s="89"/>
      <c r="AD151" s="3" t="s">
        <v>330</v>
      </c>
    </row>
    <row r="152" spans="1:30" ht="14.1" customHeight="1" x14ac:dyDescent="0.25">
      <c r="A152" s="3"/>
      <c r="B152" s="89"/>
      <c r="C152" s="89"/>
      <c r="D152" s="93" t="s">
        <v>130</v>
      </c>
      <c r="E152" s="93"/>
      <c r="F152" s="93"/>
      <c r="G152" s="93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3"/>
      <c r="AB152" s="89"/>
      <c r="AC152" s="89"/>
      <c r="AD152" s="3" t="s">
        <v>330</v>
      </c>
    </row>
    <row r="153" spans="1:30" ht="25.5" customHeight="1" x14ac:dyDescent="0.25">
      <c r="A153" s="3"/>
      <c r="B153" s="89"/>
      <c r="C153" s="89"/>
      <c r="D153" s="93" t="s">
        <v>331</v>
      </c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89"/>
      <c r="AC153" s="89"/>
      <c r="AD153" s="2" t="s">
        <v>809</v>
      </c>
    </row>
    <row r="154" spans="1:30" ht="14.1" customHeight="1" x14ac:dyDescent="0.25">
      <c r="A154" s="3"/>
      <c r="B154" s="89"/>
      <c r="C154" s="89"/>
      <c r="D154" s="92" t="s">
        <v>332</v>
      </c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3"/>
    </row>
    <row r="155" spans="1:30" ht="14.1" customHeight="1" x14ac:dyDescent="0.25">
      <c r="A155" s="3"/>
      <c r="B155" s="89"/>
      <c r="C155" s="89"/>
      <c r="D155" s="90" t="s">
        <v>333</v>
      </c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89"/>
      <c r="AC155" s="89"/>
      <c r="AD155" s="3" t="s">
        <v>810</v>
      </c>
    </row>
    <row r="156" spans="1:30" ht="14.1" customHeight="1" x14ac:dyDescent="0.25">
      <c r="A156" s="3"/>
      <c r="B156" s="89"/>
      <c r="C156" s="89"/>
      <c r="D156" s="90" t="s">
        <v>334</v>
      </c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89"/>
      <c r="AC156" s="89"/>
      <c r="AD156" s="3" t="s">
        <v>811</v>
      </c>
    </row>
    <row r="157" spans="1:30" ht="14.1" customHeight="1" x14ac:dyDescent="0.25">
      <c r="A157" s="3"/>
      <c r="B157" s="89"/>
      <c r="C157" s="89"/>
      <c r="D157" s="90" t="s">
        <v>335</v>
      </c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89"/>
      <c r="AC157" s="89"/>
      <c r="AD157" s="3" t="s">
        <v>812</v>
      </c>
    </row>
    <row r="158" spans="1:30" ht="14.1" customHeight="1" x14ac:dyDescent="0.25">
      <c r="A158" s="3"/>
      <c r="B158" s="89"/>
      <c r="C158" s="89"/>
      <c r="D158" s="90" t="s">
        <v>336</v>
      </c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89"/>
      <c r="AC158" s="89"/>
      <c r="AD158" s="3" t="s">
        <v>337</v>
      </c>
    </row>
    <row r="159" spans="1:30" ht="14.1" customHeight="1" x14ac:dyDescent="0.25">
      <c r="A159" s="3"/>
      <c r="B159" s="89"/>
      <c r="C159" s="89"/>
      <c r="D159" s="90" t="s">
        <v>338</v>
      </c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89"/>
      <c r="AC159" s="89"/>
      <c r="AD159" s="3" t="s">
        <v>40</v>
      </c>
    </row>
    <row r="160" spans="1:30" ht="14.1" customHeight="1" x14ac:dyDescent="0.25">
      <c r="A160" s="3"/>
      <c r="B160" s="89"/>
      <c r="C160" s="89"/>
      <c r="D160" s="90" t="s">
        <v>339</v>
      </c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89"/>
      <c r="AC160" s="89"/>
      <c r="AD160" s="3" t="s">
        <v>813</v>
      </c>
    </row>
    <row r="161" spans="1:30" ht="14.1" customHeight="1" x14ac:dyDescent="0.25">
      <c r="A161" s="3"/>
      <c r="B161" s="89"/>
      <c r="C161" s="89"/>
      <c r="D161" s="90" t="s">
        <v>340</v>
      </c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89"/>
      <c r="AC161" s="89"/>
      <c r="AD161" s="3" t="s">
        <v>814</v>
      </c>
    </row>
    <row r="162" spans="1:30" ht="14.1" customHeight="1" x14ac:dyDescent="0.25">
      <c r="A162" s="3"/>
      <c r="B162" s="89"/>
      <c r="C162" s="89"/>
      <c r="D162" s="90" t="s">
        <v>341</v>
      </c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89"/>
      <c r="AC162" s="89"/>
      <c r="AD162" s="3" t="s">
        <v>815</v>
      </c>
    </row>
    <row r="163" spans="1:30" ht="14.1" customHeight="1" x14ac:dyDescent="0.25">
      <c r="A163" s="3"/>
      <c r="B163" s="89"/>
      <c r="C163" s="89"/>
      <c r="D163" s="90" t="s">
        <v>342</v>
      </c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89"/>
      <c r="AC163" s="89"/>
      <c r="AD163" s="3" t="s">
        <v>40</v>
      </c>
    </row>
    <row r="164" spans="1:30" ht="14.1" customHeight="1" x14ac:dyDescent="0.25">
      <c r="A164" s="3"/>
      <c r="B164" s="89"/>
      <c r="C164" s="89"/>
      <c r="D164" s="90" t="s">
        <v>343</v>
      </c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89"/>
      <c r="AC164" s="89"/>
      <c r="AD164" s="3" t="s">
        <v>40</v>
      </c>
    </row>
    <row r="165" spans="1:30" ht="25.5" customHeight="1" x14ac:dyDescent="0.25">
      <c r="A165" s="3"/>
      <c r="B165" s="89"/>
      <c r="C165" s="89"/>
      <c r="D165" s="93" t="s">
        <v>344</v>
      </c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89"/>
      <c r="AC165" s="89"/>
      <c r="AD165" s="2" t="s">
        <v>816</v>
      </c>
    </row>
    <row r="166" spans="1:30" ht="14.1" customHeight="1" x14ac:dyDescent="0.25">
      <c r="A166" s="3"/>
      <c r="B166" s="89"/>
      <c r="C166" s="89"/>
      <c r="D166" s="92" t="s">
        <v>332</v>
      </c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3"/>
    </row>
    <row r="167" spans="1:30" ht="25.5" customHeight="1" x14ac:dyDescent="0.25">
      <c r="A167" s="3"/>
      <c r="B167" s="89"/>
      <c r="C167" s="89"/>
      <c r="D167" s="90" t="s">
        <v>345</v>
      </c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89"/>
      <c r="AC167" s="89"/>
      <c r="AD167" s="3" t="s">
        <v>40</v>
      </c>
    </row>
    <row r="168" spans="1:30" ht="14.1" customHeight="1" x14ac:dyDescent="0.25">
      <c r="A168" s="3"/>
      <c r="B168" s="89"/>
      <c r="C168" s="89"/>
      <c r="D168" s="90" t="s">
        <v>346</v>
      </c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89"/>
      <c r="AC168" s="89"/>
      <c r="AD168" s="3" t="s">
        <v>40</v>
      </c>
    </row>
    <row r="169" spans="1:30" ht="14.1" customHeight="1" x14ac:dyDescent="0.25">
      <c r="A169" s="3"/>
      <c r="B169" s="89"/>
      <c r="C169" s="89"/>
      <c r="D169" s="92" t="s">
        <v>347</v>
      </c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3"/>
    </row>
    <row r="170" spans="1:30" ht="14.1" customHeight="1" x14ac:dyDescent="0.25">
      <c r="A170" s="3"/>
      <c r="B170" s="89"/>
      <c r="C170" s="89"/>
      <c r="D170" s="90" t="s">
        <v>348</v>
      </c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89"/>
      <c r="AC170" s="89"/>
      <c r="AD170" s="3" t="s">
        <v>817</v>
      </c>
    </row>
    <row r="171" spans="1:30" ht="14.1" customHeight="1" thickBot="1" x14ac:dyDescent="0.3">
      <c r="A171" s="3"/>
      <c r="B171" s="89"/>
      <c r="C171" s="89"/>
      <c r="D171" s="90" t="s">
        <v>349</v>
      </c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89"/>
      <c r="AC171" s="89"/>
      <c r="AD171" s="3" t="s">
        <v>818</v>
      </c>
    </row>
    <row r="172" spans="1:30" ht="14.85" customHeight="1" thickBot="1" x14ac:dyDescent="0.3">
      <c r="A172" s="94" t="s">
        <v>42</v>
      </c>
      <c r="B172" s="94" t="s">
        <v>43</v>
      </c>
      <c r="C172" s="94"/>
      <c r="D172" s="94"/>
      <c r="E172" s="94" t="s">
        <v>44</v>
      </c>
      <c r="F172" s="94"/>
      <c r="G172" s="94"/>
      <c r="H172" s="94"/>
      <c r="I172" s="94" t="s">
        <v>45</v>
      </c>
      <c r="J172" s="94"/>
      <c r="K172" s="94" t="s">
        <v>46</v>
      </c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 t="s">
        <v>50</v>
      </c>
      <c r="W172" s="94"/>
      <c r="X172" s="94"/>
      <c r="Y172" s="94"/>
      <c r="Z172" s="94"/>
      <c r="AA172" s="94"/>
      <c r="AB172" s="94"/>
      <c r="AC172" s="94"/>
      <c r="AD172" s="94"/>
    </row>
    <row r="173" spans="1:30" ht="60.95" customHeight="1" thickBot="1" x14ac:dyDescent="0.3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 t="s">
        <v>47</v>
      </c>
      <c r="L173" s="94"/>
      <c r="M173" s="94"/>
      <c r="N173" s="94"/>
      <c r="O173" s="94"/>
      <c r="P173" s="94" t="s">
        <v>48</v>
      </c>
      <c r="Q173" s="94"/>
      <c r="R173" s="94"/>
      <c r="S173" s="94" t="s">
        <v>49</v>
      </c>
      <c r="T173" s="94"/>
      <c r="U173" s="94"/>
      <c r="V173" s="94" t="s">
        <v>51</v>
      </c>
      <c r="W173" s="94"/>
      <c r="X173" s="94" t="s">
        <v>52</v>
      </c>
      <c r="Y173" s="94"/>
      <c r="Z173" s="94"/>
      <c r="AA173" s="1" t="s">
        <v>53</v>
      </c>
      <c r="AB173" s="94" t="s">
        <v>48</v>
      </c>
      <c r="AC173" s="94"/>
      <c r="AD173" s="1" t="s">
        <v>54</v>
      </c>
    </row>
    <row r="174" spans="1:30" ht="14.1" customHeight="1" x14ac:dyDescent="0.25">
      <c r="A174" s="95" t="s">
        <v>350</v>
      </c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</row>
    <row r="175" spans="1:30" ht="14.1" customHeight="1" x14ac:dyDescent="0.25">
      <c r="A175" s="3" t="s">
        <v>56</v>
      </c>
      <c r="B175" s="89" t="s">
        <v>57</v>
      </c>
      <c r="C175" s="89"/>
      <c r="D175" s="89"/>
      <c r="E175" s="89" t="s">
        <v>58</v>
      </c>
      <c r="F175" s="89"/>
      <c r="G175" s="89"/>
      <c r="H175" s="89"/>
      <c r="I175" s="89" t="s">
        <v>59</v>
      </c>
      <c r="J175" s="89"/>
      <c r="K175" s="89" t="s">
        <v>60</v>
      </c>
      <c r="L175" s="89"/>
      <c r="M175" s="89"/>
      <c r="N175" s="89"/>
      <c r="O175" s="89"/>
      <c r="P175" s="89" t="s">
        <v>61</v>
      </c>
      <c r="Q175" s="89"/>
      <c r="R175" s="89"/>
      <c r="S175" s="89" t="s">
        <v>62</v>
      </c>
      <c r="T175" s="89"/>
      <c r="U175" s="89"/>
      <c r="V175" s="89" t="s">
        <v>63</v>
      </c>
      <c r="W175" s="89"/>
      <c r="X175" s="89" t="s">
        <v>64</v>
      </c>
      <c r="Y175" s="89"/>
      <c r="Z175" s="89"/>
      <c r="AA175" s="3" t="s">
        <v>65</v>
      </c>
      <c r="AB175" s="89" t="s">
        <v>66</v>
      </c>
      <c r="AC175" s="89"/>
      <c r="AD175" s="3" t="s">
        <v>67</v>
      </c>
    </row>
    <row r="176" spans="1:30" ht="36.950000000000003" customHeight="1" x14ac:dyDescent="0.25">
      <c r="A176" s="3" t="s">
        <v>65</v>
      </c>
      <c r="B176" s="89" t="s">
        <v>351</v>
      </c>
      <c r="C176" s="89"/>
      <c r="D176" s="89"/>
      <c r="E176" s="90" t="s">
        <v>352</v>
      </c>
      <c r="F176" s="90"/>
      <c r="G176" s="90"/>
      <c r="H176" s="90"/>
      <c r="I176" s="89" t="s">
        <v>353</v>
      </c>
      <c r="J176" s="89"/>
      <c r="K176" s="89" t="s">
        <v>175</v>
      </c>
      <c r="L176" s="89"/>
      <c r="M176" s="89"/>
      <c r="N176" s="89"/>
      <c r="O176" s="89"/>
      <c r="P176" s="89"/>
      <c r="Q176" s="89"/>
      <c r="R176" s="89"/>
      <c r="S176" s="89" t="s">
        <v>175</v>
      </c>
      <c r="T176" s="89"/>
      <c r="U176" s="89"/>
      <c r="V176" s="89"/>
      <c r="W176" s="89"/>
      <c r="X176" s="89"/>
      <c r="Y176" s="89"/>
      <c r="Z176" s="89"/>
      <c r="AA176" s="3"/>
      <c r="AB176" s="89"/>
      <c r="AC176" s="89"/>
      <c r="AD176" s="3"/>
    </row>
    <row r="177" spans="1:30" ht="60" customHeight="1" x14ac:dyDescent="0.25">
      <c r="A177" s="3"/>
      <c r="B177" s="89" t="s">
        <v>703</v>
      </c>
      <c r="C177" s="89"/>
      <c r="D177" s="89"/>
      <c r="E177" s="90" t="s">
        <v>704</v>
      </c>
      <c r="F177" s="90"/>
      <c r="G177" s="90"/>
      <c r="H177" s="90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3"/>
      <c r="AB177" s="89"/>
      <c r="AC177" s="89"/>
      <c r="AD177" s="3"/>
    </row>
    <row r="178" spans="1:30" ht="14.1" customHeight="1" x14ac:dyDescent="0.25">
      <c r="A178" s="3"/>
      <c r="B178" s="96" t="s">
        <v>56</v>
      </c>
      <c r="C178" s="96"/>
      <c r="D178" s="96"/>
      <c r="E178" s="90" t="s">
        <v>72</v>
      </c>
      <c r="F178" s="90"/>
      <c r="G178" s="90"/>
      <c r="H178" s="90"/>
      <c r="I178" s="89" t="s">
        <v>36</v>
      </c>
      <c r="J178" s="89"/>
      <c r="K178" s="89"/>
      <c r="L178" s="89"/>
      <c r="M178" s="89"/>
      <c r="N178" s="89"/>
      <c r="O178" s="89"/>
      <c r="P178" s="89"/>
      <c r="Q178" s="89"/>
      <c r="R178" s="89"/>
      <c r="S178" s="89" t="s">
        <v>819</v>
      </c>
      <c r="T178" s="89"/>
      <c r="U178" s="89"/>
      <c r="V178" s="89"/>
      <c r="W178" s="89"/>
      <c r="X178" s="89"/>
      <c r="Y178" s="89"/>
      <c r="Z178" s="89"/>
      <c r="AA178" s="3"/>
      <c r="AB178" s="89"/>
      <c r="AC178" s="89"/>
      <c r="AD178" s="3" t="s">
        <v>820</v>
      </c>
    </row>
    <row r="179" spans="1:30" ht="14.1" customHeight="1" x14ac:dyDescent="0.25">
      <c r="A179" s="3"/>
      <c r="B179" s="89" t="s">
        <v>354</v>
      </c>
      <c r="C179" s="89"/>
      <c r="D179" s="89"/>
      <c r="E179" s="90" t="s">
        <v>355</v>
      </c>
      <c r="F179" s="90"/>
      <c r="G179" s="90"/>
      <c r="H179" s="90"/>
      <c r="I179" s="89" t="s">
        <v>36</v>
      </c>
      <c r="J179" s="89"/>
      <c r="K179" s="89" t="s">
        <v>356</v>
      </c>
      <c r="L179" s="89"/>
      <c r="M179" s="89"/>
      <c r="N179" s="89"/>
      <c r="O179" s="89"/>
      <c r="P179" s="89" t="s">
        <v>707</v>
      </c>
      <c r="Q179" s="89"/>
      <c r="R179" s="89"/>
      <c r="S179" s="89" t="s">
        <v>819</v>
      </c>
      <c r="T179" s="89"/>
      <c r="U179" s="89"/>
      <c r="V179" s="89"/>
      <c r="W179" s="89"/>
      <c r="X179" s="89"/>
      <c r="Y179" s="89"/>
      <c r="Z179" s="89"/>
      <c r="AA179" s="3" t="s">
        <v>357</v>
      </c>
      <c r="AB179" s="89"/>
      <c r="AC179" s="89"/>
      <c r="AD179" s="3" t="s">
        <v>820</v>
      </c>
    </row>
    <row r="180" spans="1:30" ht="14.1" customHeight="1" x14ac:dyDescent="0.25">
      <c r="A180" s="3"/>
      <c r="B180" s="96" t="s">
        <v>57</v>
      </c>
      <c r="C180" s="96"/>
      <c r="D180" s="96"/>
      <c r="E180" s="90" t="s">
        <v>88</v>
      </c>
      <c r="F180" s="90"/>
      <c r="G180" s="90"/>
      <c r="H180" s="90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3"/>
      <c r="AB180" s="89"/>
      <c r="AC180" s="89"/>
      <c r="AD180" s="3" t="s">
        <v>821</v>
      </c>
    </row>
    <row r="181" spans="1:30" ht="14.1" customHeight="1" x14ac:dyDescent="0.25">
      <c r="A181" s="3"/>
      <c r="B181" s="96"/>
      <c r="C181" s="96"/>
      <c r="D181" s="96"/>
      <c r="E181" s="90" t="s">
        <v>89</v>
      </c>
      <c r="F181" s="90"/>
      <c r="G181" s="90"/>
      <c r="H181" s="90"/>
      <c r="I181" s="89" t="s">
        <v>36</v>
      </c>
      <c r="J181" s="89"/>
      <c r="K181" s="89"/>
      <c r="L181" s="89"/>
      <c r="M181" s="89"/>
      <c r="N181" s="89"/>
      <c r="O181" s="89"/>
      <c r="P181" s="89"/>
      <c r="Q181" s="89"/>
      <c r="R181" s="89"/>
      <c r="S181" s="89" t="s">
        <v>822</v>
      </c>
      <c r="T181" s="89"/>
      <c r="U181" s="89"/>
      <c r="V181" s="89"/>
      <c r="W181" s="89"/>
      <c r="X181" s="89"/>
      <c r="Y181" s="89"/>
      <c r="Z181" s="89"/>
      <c r="AA181" s="3"/>
      <c r="AB181" s="89"/>
      <c r="AC181" s="89"/>
      <c r="AD181" s="3" t="s">
        <v>823</v>
      </c>
    </row>
    <row r="182" spans="1:30" ht="25.5" customHeight="1" x14ac:dyDescent="0.25">
      <c r="A182" s="3"/>
      <c r="B182" s="89" t="s">
        <v>90</v>
      </c>
      <c r="C182" s="89"/>
      <c r="D182" s="89"/>
      <c r="E182" s="90" t="s">
        <v>91</v>
      </c>
      <c r="F182" s="90"/>
      <c r="G182" s="90"/>
      <c r="H182" s="90"/>
      <c r="I182" s="89" t="s">
        <v>92</v>
      </c>
      <c r="J182" s="89"/>
      <c r="K182" s="89" t="s">
        <v>358</v>
      </c>
      <c r="L182" s="89"/>
      <c r="M182" s="89"/>
      <c r="N182" s="89"/>
      <c r="O182" s="89"/>
      <c r="P182" s="89" t="s">
        <v>707</v>
      </c>
      <c r="Q182" s="89"/>
      <c r="R182" s="89"/>
      <c r="S182" s="89" t="s">
        <v>824</v>
      </c>
      <c r="T182" s="89"/>
      <c r="U182" s="89"/>
      <c r="V182" s="89"/>
      <c r="W182" s="89"/>
      <c r="X182" s="89"/>
      <c r="Y182" s="89"/>
      <c r="Z182" s="89"/>
      <c r="AA182" s="3" t="s">
        <v>94</v>
      </c>
      <c r="AB182" s="89"/>
      <c r="AC182" s="89"/>
      <c r="AD182" s="3" t="s">
        <v>825</v>
      </c>
    </row>
    <row r="183" spans="1:30" ht="25.5" customHeight="1" x14ac:dyDescent="0.25">
      <c r="A183" s="3"/>
      <c r="B183" s="89" t="s">
        <v>95</v>
      </c>
      <c r="C183" s="89"/>
      <c r="D183" s="89"/>
      <c r="E183" s="90" t="s">
        <v>96</v>
      </c>
      <c r="F183" s="90"/>
      <c r="G183" s="90"/>
      <c r="H183" s="90"/>
      <c r="I183" s="89" t="s">
        <v>36</v>
      </c>
      <c r="J183" s="89"/>
      <c r="K183" s="89" t="s">
        <v>358</v>
      </c>
      <c r="L183" s="89"/>
      <c r="M183" s="89"/>
      <c r="N183" s="89"/>
      <c r="O183" s="89"/>
      <c r="P183" s="89" t="s">
        <v>707</v>
      </c>
      <c r="Q183" s="89"/>
      <c r="R183" s="89"/>
      <c r="S183" s="89" t="s">
        <v>824</v>
      </c>
      <c r="T183" s="89"/>
      <c r="U183" s="89"/>
      <c r="V183" s="89"/>
      <c r="W183" s="89"/>
      <c r="X183" s="89"/>
      <c r="Y183" s="89"/>
      <c r="Z183" s="89"/>
      <c r="AA183" s="3" t="s">
        <v>97</v>
      </c>
      <c r="AB183" s="89"/>
      <c r="AC183" s="89"/>
      <c r="AD183" s="3" t="s">
        <v>415</v>
      </c>
    </row>
    <row r="184" spans="1:30" ht="25.5" customHeight="1" x14ac:dyDescent="0.25">
      <c r="A184" s="3"/>
      <c r="B184" s="89" t="s">
        <v>113</v>
      </c>
      <c r="C184" s="89"/>
      <c r="D184" s="89"/>
      <c r="E184" s="90" t="s">
        <v>114</v>
      </c>
      <c r="F184" s="90"/>
      <c r="G184" s="90"/>
      <c r="H184" s="90"/>
      <c r="I184" s="89" t="s">
        <v>92</v>
      </c>
      <c r="J184" s="89"/>
      <c r="K184" s="89" t="s">
        <v>358</v>
      </c>
      <c r="L184" s="89"/>
      <c r="M184" s="89"/>
      <c r="N184" s="89"/>
      <c r="O184" s="89"/>
      <c r="P184" s="89" t="s">
        <v>707</v>
      </c>
      <c r="Q184" s="89"/>
      <c r="R184" s="89"/>
      <c r="S184" s="89" t="s">
        <v>824</v>
      </c>
      <c r="T184" s="89"/>
      <c r="U184" s="89"/>
      <c r="V184" s="89"/>
      <c r="W184" s="89"/>
      <c r="X184" s="89"/>
      <c r="Y184" s="89"/>
      <c r="Z184" s="89"/>
      <c r="AA184" s="3" t="s">
        <v>116</v>
      </c>
      <c r="AB184" s="89"/>
      <c r="AC184" s="89"/>
      <c r="AD184" s="3" t="s">
        <v>826</v>
      </c>
    </row>
    <row r="185" spans="1:30" ht="25.5" customHeight="1" x14ac:dyDescent="0.25">
      <c r="A185" s="3"/>
      <c r="B185" s="89" t="s">
        <v>111</v>
      </c>
      <c r="C185" s="89"/>
      <c r="D185" s="89"/>
      <c r="E185" s="90" t="s">
        <v>112</v>
      </c>
      <c r="F185" s="90"/>
      <c r="G185" s="90"/>
      <c r="H185" s="90"/>
      <c r="I185" s="89" t="s">
        <v>36</v>
      </c>
      <c r="J185" s="89"/>
      <c r="K185" s="89" t="s">
        <v>358</v>
      </c>
      <c r="L185" s="89"/>
      <c r="M185" s="89"/>
      <c r="N185" s="89"/>
      <c r="O185" s="89"/>
      <c r="P185" s="89" t="s">
        <v>707</v>
      </c>
      <c r="Q185" s="89"/>
      <c r="R185" s="89"/>
      <c r="S185" s="89" t="s">
        <v>824</v>
      </c>
      <c r="T185" s="89"/>
      <c r="U185" s="89"/>
      <c r="V185" s="89"/>
      <c r="W185" s="89"/>
      <c r="X185" s="89"/>
      <c r="Y185" s="89"/>
      <c r="Z185" s="89"/>
      <c r="AA185" s="3" t="s">
        <v>84</v>
      </c>
      <c r="AB185" s="89"/>
      <c r="AC185" s="89"/>
      <c r="AD185" s="3" t="s">
        <v>827</v>
      </c>
    </row>
    <row r="186" spans="1:30" ht="36.950000000000003" customHeight="1" x14ac:dyDescent="0.25">
      <c r="A186" s="3"/>
      <c r="B186" s="89" t="s">
        <v>359</v>
      </c>
      <c r="C186" s="89"/>
      <c r="D186" s="89"/>
      <c r="E186" s="90" t="s">
        <v>360</v>
      </c>
      <c r="F186" s="90"/>
      <c r="G186" s="90"/>
      <c r="H186" s="90"/>
      <c r="I186" s="89" t="s">
        <v>92</v>
      </c>
      <c r="J186" s="89"/>
      <c r="K186" s="89" t="s">
        <v>361</v>
      </c>
      <c r="L186" s="89"/>
      <c r="M186" s="89"/>
      <c r="N186" s="89"/>
      <c r="O186" s="89"/>
      <c r="P186" s="89" t="s">
        <v>707</v>
      </c>
      <c r="Q186" s="89"/>
      <c r="R186" s="89"/>
      <c r="S186" s="89" t="s">
        <v>828</v>
      </c>
      <c r="T186" s="89"/>
      <c r="U186" s="89"/>
      <c r="V186" s="89"/>
      <c r="W186" s="89"/>
      <c r="X186" s="89"/>
      <c r="Y186" s="89"/>
      <c r="Z186" s="89"/>
      <c r="AA186" s="3" t="s">
        <v>362</v>
      </c>
      <c r="AB186" s="89"/>
      <c r="AC186" s="89"/>
      <c r="AD186" s="3" t="s">
        <v>829</v>
      </c>
    </row>
    <row r="187" spans="1:30" ht="14.1" customHeight="1" x14ac:dyDescent="0.25">
      <c r="A187" s="3"/>
      <c r="B187" s="96" t="s">
        <v>59</v>
      </c>
      <c r="C187" s="96"/>
      <c r="D187" s="96"/>
      <c r="E187" s="90" t="s">
        <v>169</v>
      </c>
      <c r="F187" s="90"/>
      <c r="G187" s="90"/>
      <c r="H187" s="90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3"/>
      <c r="AB187" s="89"/>
      <c r="AC187" s="89"/>
      <c r="AD187" s="3" t="s">
        <v>363</v>
      </c>
    </row>
    <row r="188" spans="1:30" ht="48.6" customHeight="1" x14ac:dyDescent="0.25">
      <c r="A188" s="3"/>
      <c r="B188" s="89" t="s">
        <v>364</v>
      </c>
      <c r="C188" s="89"/>
      <c r="D188" s="89"/>
      <c r="E188" s="90" t="s">
        <v>365</v>
      </c>
      <c r="F188" s="90"/>
      <c r="G188" s="90"/>
      <c r="H188" s="90"/>
      <c r="I188" s="89" t="s">
        <v>172</v>
      </c>
      <c r="J188" s="89"/>
      <c r="K188" s="89" t="s">
        <v>366</v>
      </c>
      <c r="L188" s="89"/>
      <c r="M188" s="89"/>
      <c r="N188" s="89"/>
      <c r="O188" s="89"/>
      <c r="P188" s="89"/>
      <c r="Q188" s="89"/>
      <c r="R188" s="89"/>
      <c r="S188" s="89" t="s">
        <v>367</v>
      </c>
      <c r="T188" s="89"/>
      <c r="U188" s="89"/>
      <c r="V188" s="89" t="s">
        <v>368</v>
      </c>
      <c r="W188" s="89"/>
      <c r="X188" s="89" t="s">
        <v>369</v>
      </c>
      <c r="Y188" s="89"/>
      <c r="Z188" s="89"/>
      <c r="AA188" s="3" t="s">
        <v>370</v>
      </c>
      <c r="AB188" s="89"/>
      <c r="AC188" s="89"/>
      <c r="AD188" s="3" t="s">
        <v>371</v>
      </c>
    </row>
    <row r="189" spans="1:30" ht="60" customHeight="1" x14ac:dyDescent="0.25">
      <c r="A189" s="3"/>
      <c r="B189" s="89" t="s">
        <v>372</v>
      </c>
      <c r="C189" s="89"/>
      <c r="D189" s="89"/>
      <c r="E189" s="90" t="s">
        <v>373</v>
      </c>
      <c r="F189" s="90"/>
      <c r="G189" s="90"/>
      <c r="H189" s="90"/>
      <c r="I189" s="89" t="s">
        <v>172</v>
      </c>
      <c r="J189" s="89"/>
      <c r="K189" s="89" t="s">
        <v>57</v>
      </c>
      <c r="L189" s="89"/>
      <c r="M189" s="89"/>
      <c r="N189" s="89"/>
      <c r="O189" s="89"/>
      <c r="P189" s="89"/>
      <c r="Q189" s="89"/>
      <c r="R189" s="89"/>
      <c r="S189" s="89" t="s">
        <v>176</v>
      </c>
      <c r="T189" s="89"/>
      <c r="U189" s="89"/>
      <c r="V189" s="89" t="s">
        <v>374</v>
      </c>
      <c r="W189" s="89"/>
      <c r="X189" s="89" t="s">
        <v>375</v>
      </c>
      <c r="Y189" s="89"/>
      <c r="Z189" s="89"/>
      <c r="AA189" s="3" t="s">
        <v>376</v>
      </c>
      <c r="AB189" s="89"/>
      <c r="AC189" s="89"/>
      <c r="AD189" s="3" t="s">
        <v>377</v>
      </c>
    </row>
    <row r="190" spans="1:30" ht="14.1" customHeight="1" x14ac:dyDescent="0.25">
      <c r="A190" s="3"/>
      <c r="B190" s="89"/>
      <c r="C190" s="89"/>
      <c r="D190" s="89"/>
      <c r="E190" s="90" t="s">
        <v>121</v>
      </c>
      <c r="F190" s="90"/>
      <c r="G190" s="90"/>
      <c r="H190" s="90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3"/>
      <c r="AB190" s="89"/>
      <c r="AC190" s="89"/>
      <c r="AD190" s="3" t="s">
        <v>830</v>
      </c>
    </row>
    <row r="191" spans="1:30" ht="48.6" customHeight="1" x14ac:dyDescent="0.25">
      <c r="A191" s="3" t="s">
        <v>378</v>
      </c>
      <c r="B191" s="89" t="s">
        <v>379</v>
      </c>
      <c r="C191" s="89"/>
      <c r="D191" s="89"/>
      <c r="E191" s="90" t="s">
        <v>380</v>
      </c>
      <c r="F191" s="90"/>
      <c r="G191" s="90"/>
      <c r="H191" s="90"/>
      <c r="I191" s="89" t="s">
        <v>125</v>
      </c>
      <c r="J191" s="89"/>
      <c r="K191" s="89" t="s">
        <v>57</v>
      </c>
      <c r="L191" s="89"/>
      <c r="M191" s="89"/>
      <c r="N191" s="89"/>
      <c r="O191" s="89"/>
      <c r="P191" s="89"/>
      <c r="Q191" s="89"/>
      <c r="R191" s="89"/>
      <c r="S191" s="89" t="s">
        <v>57</v>
      </c>
      <c r="T191" s="89"/>
      <c r="U191" s="89"/>
      <c r="V191" s="89"/>
      <c r="W191" s="89"/>
      <c r="X191" s="89"/>
      <c r="Y191" s="89"/>
      <c r="Z191" s="89"/>
      <c r="AA191" s="3"/>
      <c r="AB191" s="89"/>
      <c r="AC191" s="89"/>
      <c r="AD191" s="3" t="s">
        <v>381</v>
      </c>
    </row>
    <row r="192" spans="1:30" ht="14.1" customHeight="1" x14ac:dyDescent="0.25">
      <c r="A192" s="3"/>
      <c r="B192" s="89"/>
      <c r="C192" s="89"/>
      <c r="D192" s="89"/>
      <c r="E192" s="90" t="s">
        <v>122</v>
      </c>
      <c r="F192" s="90"/>
      <c r="G192" s="90"/>
      <c r="H192" s="90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3"/>
      <c r="AB192" s="89"/>
      <c r="AC192" s="89"/>
      <c r="AD192" s="3" t="s">
        <v>831</v>
      </c>
    </row>
    <row r="193" spans="1:30" ht="36.950000000000003" customHeight="1" x14ac:dyDescent="0.25">
      <c r="A193" s="3"/>
      <c r="B193" s="89" t="s">
        <v>382</v>
      </c>
      <c r="C193" s="89"/>
      <c r="D193" s="89"/>
      <c r="E193" s="90" t="s">
        <v>383</v>
      </c>
      <c r="F193" s="90"/>
      <c r="G193" s="90"/>
      <c r="H193" s="90"/>
      <c r="I193" s="89" t="s">
        <v>125</v>
      </c>
      <c r="J193" s="89"/>
      <c r="K193" s="89" t="s">
        <v>384</v>
      </c>
      <c r="L193" s="89"/>
      <c r="M193" s="89"/>
      <c r="N193" s="89"/>
      <c r="O193" s="89"/>
      <c r="P193" s="89"/>
      <c r="Q193" s="89"/>
      <c r="R193" s="89"/>
      <c r="S193" s="89" t="s">
        <v>384</v>
      </c>
      <c r="T193" s="89"/>
      <c r="U193" s="89"/>
      <c r="V193" s="89"/>
      <c r="W193" s="89"/>
      <c r="X193" s="89"/>
      <c r="Y193" s="89"/>
      <c r="Z193" s="89"/>
      <c r="AA193" s="3"/>
      <c r="AB193" s="89"/>
      <c r="AC193" s="89"/>
      <c r="AD193" s="3" t="s">
        <v>832</v>
      </c>
    </row>
    <row r="194" spans="1:30" ht="36.950000000000003" customHeight="1" x14ac:dyDescent="0.25">
      <c r="A194" s="3"/>
      <c r="B194" s="89" t="s">
        <v>385</v>
      </c>
      <c r="C194" s="89"/>
      <c r="D194" s="89"/>
      <c r="E194" s="90" t="s">
        <v>386</v>
      </c>
      <c r="F194" s="90"/>
      <c r="G194" s="90"/>
      <c r="H194" s="90"/>
      <c r="I194" s="89" t="s">
        <v>125</v>
      </c>
      <c r="J194" s="89"/>
      <c r="K194" s="89" t="s">
        <v>387</v>
      </c>
      <c r="L194" s="89"/>
      <c r="M194" s="89"/>
      <c r="N194" s="89"/>
      <c r="O194" s="89"/>
      <c r="P194" s="89"/>
      <c r="Q194" s="89"/>
      <c r="R194" s="89"/>
      <c r="S194" s="89" t="s">
        <v>387</v>
      </c>
      <c r="T194" s="89"/>
      <c r="U194" s="89"/>
      <c r="V194" s="89"/>
      <c r="W194" s="89"/>
      <c r="X194" s="89"/>
      <c r="Y194" s="89"/>
      <c r="Z194" s="89"/>
      <c r="AA194" s="3"/>
      <c r="AB194" s="89"/>
      <c r="AC194" s="89"/>
      <c r="AD194" s="3" t="s">
        <v>833</v>
      </c>
    </row>
    <row r="195" spans="1:30" ht="14.1" customHeight="1" x14ac:dyDescent="0.25">
      <c r="A195" s="3"/>
      <c r="B195" s="89"/>
      <c r="C195" s="89"/>
      <c r="D195" s="89"/>
      <c r="E195" s="93" t="s">
        <v>130</v>
      </c>
      <c r="F195" s="93"/>
      <c r="G195" s="93"/>
      <c r="H195" s="93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3" t="s">
        <v>834</v>
      </c>
      <c r="AB195" s="89"/>
      <c r="AC195" s="89"/>
      <c r="AD195" s="3" t="s">
        <v>835</v>
      </c>
    </row>
    <row r="196" spans="1:30" ht="71.45" customHeight="1" x14ac:dyDescent="0.25">
      <c r="A196" s="3" t="s">
        <v>66</v>
      </c>
      <c r="B196" s="89" t="s">
        <v>388</v>
      </c>
      <c r="C196" s="89"/>
      <c r="D196" s="89"/>
      <c r="E196" s="90" t="s">
        <v>389</v>
      </c>
      <c r="F196" s="90"/>
      <c r="G196" s="90"/>
      <c r="H196" s="90"/>
      <c r="I196" s="89" t="s">
        <v>171</v>
      </c>
      <c r="J196" s="89"/>
      <c r="K196" s="89" t="s">
        <v>390</v>
      </c>
      <c r="L196" s="89"/>
      <c r="M196" s="89"/>
      <c r="N196" s="89"/>
      <c r="O196" s="89"/>
      <c r="P196" s="89"/>
      <c r="Q196" s="89"/>
      <c r="R196" s="89"/>
      <c r="S196" s="89" t="s">
        <v>390</v>
      </c>
      <c r="T196" s="89"/>
      <c r="U196" s="89"/>
      <c r="V196" s="89"/>
      <c r="W196" s="89"/>
      <c r="X196" s="89"/>
      <c r="Y196" s="89"/>
      <c r="Z196" s="89"/>
      <c r="AA196" s="3" t="s">
        <v>391</v>
      </c>
      <c r="AB196" s="89"/>
      <c r="AC196" s="89"/>
      <c r="AD196" s="3" t="s">
        <v>392</v>
      </c>
    </row>
    <row r="197" spans="1:30" ht="14.1" customHeight="1" x14ac:dyDescent="0.25">
      <c r="A197" s="3"/>
      <c r="B197" s="89"/>
      <c r="C197" s="89"/>
      <c r="D197" s="89"/>
      <c r="E197" s="93" t="s">
        <v>130</v>
      </c>
      <c r="F197" s="93"/>
      <c r="G197" s="93"/>
      <c r="H197" s="93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3"/>
      <c r="AB197" s="89"/>
      <c r="AC197" s="89"/>
      <c r="AD197" s="3" t="s">
        <v>392</v>
      </c>
    </row>
    <row r="198" spans="1:30" ht="48.6" customHeight="1" x14ac:dyDescent="0.25">
      <c r="A198" s="3" t="s">
        <v>67</v>
      </c>
      <c r="B198" s="89" t="s">
        <v>393</v>
      </c>
      <c r="C198" s="89"/>
      <c r="D198" s="89"/>
      <c r="E198" s="90" t="s">
        <v>394</v>
      </c>
      <c r="F198" s="90"/>
      <c r="G198" s="90"/>
      <c r="H198" s="90"/>
      <c r="I198" s="89" t="s">
        <v>395</v>
      </c>
      <c r="J198" s="89"/>
      <c r="K198" s="89" t="s">
        <v>175</v>
      </c>
      <c r="L198" s="89"/>
      <c r="M198" s="89"/>
      <c r="N198" s="89"/>
      <c r="O198" s="89"/>
      <c r="P198" s="89"/>
      <c r="Q198" s="89"/>
      <c r="R198" s="89"/>
      <c r="S198" s="89" t="s">
        <v>175</v>
      </c>
      <c r="T198" s="89"/>
      <c r="U198" s="89"/>
      <c r="V198" s="89"/>
      <c r="W198" s="89"/>
      <c r="X198" s="89"/>
      <c r="Y198" s="89"/>
      <c r="Z198" s="89"/>
      <c r="AA198" s="3"/>
      <c r="AB198" s="89"/>
      <c r="AC198" s="89"/>
      <c r="AD198" s="3"/>
    </row>
    <row r="199" spans="1:30" ht="60" customHeight="1" x14ac:dyDescent="0.25">
      <c r="A199" s="3"/>
      <c r="B199" s="89" t="s">
        <v>703</v>
      </c>
      <c r="C199" s="89"/>
      <c r="D199" s="89"/>
      <c r="E199" s="90" t="s">
        <v>704</v>
      </c>
      <c r="F199" s="90"/>
      <c r="G199" s="90"/>
      <c r="H199" s="90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3"/>
      <c r="AB199" s="89"/>
      <c r="AC199" s="89"/>
      <c r="AD199" s="3"/>
    </row>
    <row r="200" spans="1:30" ht="14.1" customHeight="1" x14ac:dyDescent="0.25">
      <c r="A200" s="3"/>
      <c r="B200" s="96" t="s">
        <v>56</v>
      </c>
      <c r="C200" s="96"/>
      <c r="D200" s="96"/>
      <c r="E200" s="90" t="s">
        <v>72</v>
      </c>
      <c r="F200" s="90"/>
      <c r="G200" s="90"/>
      <c r="H200" s="90"/>
      <c r="I200" s="89" t="s">
        <v>36</v>
      </c>
      <c r="J200" s="89"/>
      <c r="K200" s="89"/>
      <c r="L200" s="89"/>
      <c r="M200" s="89"/>
      <c r="N200" s="89"/>
      <c r="O200" s="89"/>
      <c r="P200" s="89"/>
      <c r="Q200" s="89"/>
      <c r="R200" s="89"/>
      <c r="S200" s="89" t="s">
        <v>836</v>
      </c>
      <c r="T200" s="89"/>
      <c r="U200" s="89"/>
      <c r="V200" s="89"/>
      <c r="W200" s="89"/>
      <c r="X200" s="89"/>
      <c r="Y200" s="89"/>
      <c r="Z200" s="89"/>
      <c r="AA200" s="3"/>
      <c r="AB200" s="89"/>
      <c r="AC200" s="89"/>
      <c r="AD200" s="3" t="s">
        <v>837</v>
      </c>
    </row>
    <row r="201" spans="1:30" ht="14.1" customHeight="1" x14ac:dyDescent="0.25">
      <c r="A201" s="3"/>
      <c r="B201" s="89" t="s">
        <v>354</v>
      </c>
      <c r="C201" s="89"/>
      <c r="D201" s="89"/>
      <c r="E201" s="90" t="s">
        <v>355</v>
      </c>
      <c r="F201" s="90"/>
      <c r="G201" s="90"/>
      <c r="H201" s="90"/>
      <c r="I201" s="89" t="s">
        <v>36</v>
      </c>
      <c r="J201" s="89"/>
      <c r="K201" s="89" t="s">
        <v>396</v>
      </c>
      <c r="L201" s="89"/>
      <c r="M201" s="89"/>
      <c r="N201" s="89"/>
      <c r="O201" s="89"/>
      <c r="P201" s="89" t="s">
        <v>707</v>
      </c>
      <c r="Q201" s="89"/>
      <c r="R201" s="89"/>
      <c r="S201" s="89" t="s">
        <v>836</v>
      </c>
      <c r="T201" s="89"/>
      <c r="U201" s="89"/>
      <c r="V201" s="89"/>
      <c r="W201" s="89"/>
      <c r="X201" s="89"/>
      <c r="Y201" s="89"/>
      <c r="Z201" s="89"/>
      <c r="AA201" s="3" t="s">
        <v>357</v>
      </c>
      <c r="AB201" s="89"/>
      <c r="AC201" s="89"/>
      <c r="AD201" s="3" t="s">
        <v>837</v>
      </c>
    </row>
    <row r="202" spans="1:30" ht="14.1" customHeight="1" x14ac:dyDescent="0.25">
      <c r="A202" s="3"/>
      <c r="B202" s="96" t="s">
        <v>57</v>
      </c>
      <c r="C202" s="96"/>
      <c r="D202" s="96"/>
      <c r="E202" s="90" t="s">
        <v>88</v>
      </c>
      <c r="F202" s="90"/>
      <c r="G202" s="90"/>
      <c r="H202" s="90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3"/>
      <c r="AB202" s="89"/>
      <c r="AC202" s="89"/>
      <c r="AD202" s="3" t="s">
        <v>838</v>
      </c>
    </row>
    <row r="203" spans="1:30" ht="14.1" customHeight="1" x14ac:dyDescent="0.25">
      <c r="A203" s="3"/>
      <c r="B203" s="96"/>
      <c r="C203" s="96"/>
      <c r="D203" s="96"/>
      <c r="E203" s="90" t="s">
        <v>89</v>
      </c>
      <c r="F203" s="90"/>
      <c r="G203" s="90"/>
      <c r="H203" s="90"/>
      <c r="I203" s="89" t="s">
        <v>36</v>
      </c>
      <c r="J203" s="89"/>
      <c r="K203" s="89"/>
      <c r="L203" s="89"/>
      <c r="M203" s="89"/>
      <c r="N203" s="89"/>
      <c r="O203" s="89"/>
      <c r="P203" s="89"/>
      <c r="Q203" s="89"/>
      <c r="R203" s="89"/>
      <c r="S203" s="89" t="s">
        <v>839</v>
      </c>
      <c r="T203" s="89"/>
      <c r="U203" s="89"/>
      <c r="V203" s="89"/>
      <c r="W203" s="89"/>
      <c r="X203" s="89"/>
      <c r="Y203" s="89"/>
      <c r="Z203" s="89"/>
      <c r="AA203" s="3"/>
      <c r="AB203" s="89"/>
      <c r="AC203" s="89"/>
      <c r="AD203" s="3" t="s">
        <v>840</v>
      </c>
    </row>
    <row r="204" spans="1:30" ht="25.5" customHeight="1" x14ac:dyDescent="0.25">
      <c r="A204" s="3"/>
      <c r="B204" s="89" t="s">
        <v>90</v>
      </c>
      <c r="C204" s="89"/>
      <c r="D204" s="89"/>
      <c r="E204" s="90" t="s">
        <v>91</v>
      </c>
      <c r="F204" s="90"/>
      <c r="G204" s="90"/>
      <c r="H204" s="90"/>
      <c r="I204" s="89" t="s">
        <v>92</v>
      </c>
      <c r="J204" s="89"/>
      <c r="K204" s="89" t="s">
        <v>175</v>
      </c>
      <c r="L204" s="89"/>
      <c r="M204" s="89"/>
      <c r="N204" s="89"/>
      <c r="O204" s="89"/>
      <c r="P204" s="89" t="s">
        <v>707</v>
      </c>
      <c r="Q204" s="89"/>
      <c r="R204" s="89"/>
      <c r="S204" s="89" t="s">
        <v>841</v>
      </c>
      <c r="T204" s="89"/>
      <c r="U204" s="89"/>
      <c r="V204" s="89"/>
      <c r="W204" s="89"/>
      <c r="X204" s="89"/>
      <c r="Y204" s="89"/>
      <c r="Z204" s="89"/>
      <c r="AA204" s="3" t="s">
        <v>94</v>
      </c>
      <c r="AB204" s="89"/>
      <c r="AC204" s="89"/>
      <c r="AD204" s="3" t="s">
        <v>842</v>
      </c>
    </row>
    <row r="205" spans="1:30" ht="25.5" customHeight="1" x14ac:dyDescent="0.25">
      <c r="A205" s="3"/>
      <c r="B205" s="89" t="s">
        <v>95</v>
      </c>
      <c r="C205" s="89"/>
      <c r="D205" s="89"/>
      <c r="E205" s="90" t="s">
        <v>96</v>
      </c>
      <c r="F205" s="90"/>
      <c r="G205" s="90"/>
      <c r="H205" s="90"/>
      <c r="I205" s="89" t="s">
        <v>36</v>
      </c>
      <c r="J205" s="89"/>
      <c r="K205" s="89" t="s">
        <v>175</v>
      </c>
      <c r="L205" s="89"/>
      <c r="M205" s="89"/>
      <c r="N205" s="89"/>
      <c r="O205" s="89"/>
      <c r="P205" s="89" t="s">
        <v>707</v>
      </c>
      <c r="Q205" s="89"/>
      <c r="R205" s="89"/>
      <c r="S205" s="89" t="s">
        <v>841</v>
      </c>
      <c r="T205" s="89"/>
      <c r="U205" s="89"/>
      <c r="V205" s="89"/>
      <c r="W205" s="89"/>
      <c r="X205" s="89"/>
      <c r="Y205" s="89"/>
      <c r="Z205" s="89"/>
      <c r="AA205" s="3" t="s">
        <v>97</v>
      </c>
      <c r="AB205" s="89"/>
      <c r="AC205" s="89"/>
      <c r="AD205" s="3" t="s">
        <v>843</v>
      </c>
    </row>
    <row r="206" spans="1:30" ht="25.5" customHeight="1" x14ac:dyDescent="0.25">
      <c r="A206" s="3"/>
      <c r="B206" s="89" t="s">
        <v>113</v>
      </c>
      <c r="C206" s="89"/>
      <c r="D206" s="89"/>
      <c r="E206" s="90" t="s">
        <v>114</v>
      </c>
      <c r="F206" s="90"/>
      <c r="G206" s="90"/>
      <c r="H206" s="90"/>
      <c r="I206" s="89" t="s">
        <v>92</v>
      </c>
      <c r="J206" s="89"/>
      <c r="K206" s="89" t="s">
        <v>175</v>
      </c>
      <c r="L206" s="89"/>
      <c r="M206" s="89"/>
      <c r="N206" s="89"/>
      <c r="O206" s="89"/>
      <c r="P206" s="89" t="s">
        <v>707</v>
      </c>
      <c r="Q206" s="89"/>
      <c r="R206" s="89"/>
      <c r="S206" s="89" t="s">
        <v>841</v>
      </c>
      <c r="T206" s="89"/>
      <c r="U206" s="89"/>
      <c r="V206" s="89"/>
      <c r="W206" s="89"/>
      <c r="X206" s="89"/>
      <c r="Y206" s="89"/>
      <c r="Z206" s="89"/>
      <c r="AA206" s="3" t="s">
        <v>116</v>
      </c>
      <c r="AB206" s="89"/>
      <c r="AC206" s="89"/>
      <c r="AD206" s="3" t="s">
        <v>844</v>
      </c>
    </row>
    <row r="207" spans="1:30" ht="25.5" customHeight="1" x14ac:dyDescent="0.25">
      <c r="A207" s="3"/>
      <c r="B207" s="89" t="s">
        <v>111</v>
      </c>
      <c r="C207" s="89"/>
      <c r="D207" s="89"/>
      <c r="E207" s="90" t="s">
        <v>112</v>
      </c>
      <c r="F207" s="90"/>
      <c r="G207" s="90"/>
      <c r="H207" s="90"/>
      <c r="I207" s="89" t="s">
        <v>36</v>
      </c>
      <c r="J207" s="89"/>
      <c r="K207" s="89" t="s">
        <v>175</v>
      </c>
      <c r="L207" s="89"/>
      <c r="M207" s="89"/>
      <c r="N207" s="89"/>
      <c r="O207" s="89"/>
      <c r="P207" s="89" t="s">
        <v>707</v>
      </c>
      <c r="Q207" s="89"/>
      <c r="R207" s="89"/>
      <c r="S207" s="89" t="s">
        <v>841</v>
      </c>
      <c r="T207" s="89"/>
      <c r="U207" s="89"/>
      <c r="V207" s="89"/>
      <c r="W207" s="89"/>
      <c r="X207" s="89"/>
      <c r="Y207" s="89"/>
      <c r="Z207" s="89"/>
      <c r="AA207" s="3" t="s">
        <v>84</v>
      </c>
      <c r="AB207" s="89"/>
      <c r="AC207" s="89"/>
      <c r="AD207" s="3" t="s">
        <v>845</v>
      </c>
    </row>
    <row r="208" spans="1:30" ht="36.950000000000003" customHeight="1" x14ac:dyDescent="0.25">
      <c r="A208" s="3"/>
      <c r="B208" s="89" t="s">
        <v>359</v>
      </c>
      <c r="C208" s="89"/>
      <c r="D208" s="89"/>
      <c r="E208" s="90" t="s">
        <v>360</v>
      </c>
      <c r="F208" s="90"/>
      <c r="G208" s="90"/>
      <c r="H208" s="90"/>
      <c r="I208" s="89" t="s">
        <v>92</v>
      </c>
      <c r="J208" s="89"/>
      <c r="K208" s="89" t="s">
        <v>397</v>
      </c>
      <c r="L208" s="89"/>
      <c r="M208" s="89"/>
      <c r="N208" s="89"/>
      <c r="O208" s="89"/>
      <c r="P208" s="89" t="s">
        <v>707</v>
      </c>
      <c r="Q208" s="89"/>
      <c r="R208" s="89"/>
      <c r="S208" s="89" t="s">
        <v>846</v>
      </c>
      <c r="T208" s="89"/>
      <c r="U208" s="89"/>
      <c r="V208" s="89"/>
      <c r="W208" s="89"/>
      <c r="X208" s="89"/>
      <c r="Y208" s="89"/>
      <c r="Z208" s="89"/>
      <c r="AA208" s="3" t="s">
        <v>362</v>
      </c>
      <c r="AB208" s="89"/>
      <c r="AC208" s="89"/>
      <c r="AD208" s="3" t="s">
        <v>847</v>
      </c>
    </row>
    <row r="209" spans="1:30" ht="14.1" customHeight="1" x14ac:dyDescent="0.25">
      <c r="A209" s="3"/>
      <c r="B209" s="96" t="s">
        <v>59</v>
      </c>
      <c r="C209" s="96"/>
      <c r="D209" s="96"/>
      <c r="E209" s="90" t="s">
        <v>169</v>
      </c>
      <c r="F209" s="90"/>
      <c r="G209" s="90"/>
      <c r="H209" s="90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3"/>
      <c r="AB209" s="89"/>
      <c r="AC209" s="89"/>
      <c r="AD209" s="3" t="s">
        <v>398</v>
      </c>
    </row>
    <row r="210" spans="1:30" ht="48.6" customHeight="1" x14ac:dyDescent="0.25">
      <c r="A210" s="3"/>
      <c r="B210" s="89" t="s">
        <v>364</v>
      </c>
      <c r="C210" s="89"/>
      <c r="D210" s="89"/>
      <c r="E210" s="90" t="s">
        <v>365</v>
      </c>
      <c r="F210" s="90"/>
      <c r="G210" s="90"/>
      <c r="H210" s="90"/>
      <c r="I210" s="89" t="s">
        <v>172</v>
      </c>
      <c r="J210" s="89"/>
      <c r="K210" s="89" t="s">
        <v>399</v>
      </c>
      <c r="L210" s="89"/>
      <c r="M210" s="89"/>
      <c r="N210" s="89"/>
      <c r="O210" s="89"/>
      <c r="P210" s="89"/>
      <c r="Q210" s="89"/>
      <c r="R210" s="89"/>
      <c r="S210" s="89" t="s">
        <v>400</v>
      </c>
      <c r="T210" s="89"/>
      <c r="U210" s="89"/>
      <c r="V210" s="89" t="s">
        <v>368</v>
      </c>
      <c r="W210" s="89"/>
      <c r="X210" s="89" t="s">
        <v>369</v>
      </c>
      <c r="Y210" s="89"/>
      <c r="Z210" s="89"/>
      <c r="AA210" s="3" t="s">
        <v>370</v>
      </c>
      <c r="AB210" s="89"/>
      <c r="AC210" s="89"/>
      <c r="AD210" s="3" t="s">
        <v>401</v>
      </c>
    </row>
    <row r="211" spans="1:30" ht="48.6" customHeight="1" x14ac:dyDescent="0.25">
      <c r="A211" s="3"/>
      <c r="B211" s="89" t="s">
        <v>402</v>
      </c>
      <c r="C211" s="89"/>
      <c r="D211" s="89"/>
      <c r="E211" s="90" t="s">
        <v>403</v>
      </c>
      <c r="F211" s="90"/>
      <c r="G211" s="90"/>
      <c r="H211" s="90"/>
      <c r="I211" s="89" t="s">
        <v>171</v>
      </c>
      <c r="J211" s="89"/>
      <c r="K211" s="89" t="s">
        <v>404</v>
      </c>
      <c r="L211" s="89"/>
      <c r="M211" s="89"/>
      <c r="N211" s="89"/>
      <c r="O211" s="89"/>
      <c r="P211" s="89"/>
      <c r="Q211" s="89"/>
      <c r="R211" s="89"/>
      <c r="S211" s="89" t="s">
        <v>198</v>
      </c>
      <c r="T211" s="89"/>
      <c r="U211" s="89"/>
      <c r="V211" s="89"/>
      <c r="W211" s="89"/>
      <c r="X211" s="89"/>
      <c r="Y211" s="89"/>
      <c r="Z211" s="89"/>
      <c r="AA211" s="3" t="s">
        <v>405</v>
      </c>
      <c r="AB211" s="89"/>
      <c r="AC211" s="89"/>
      <c r="AD211" s="3" t="s">
        <v>406</v>
      </c>
    </row>
    <row r="212" spans="1:30" ht="60" customHeight="1" x14ac:dyDescent="0.25">
      <c r="A212" s="3"/>
      <c r="B212" s="89" t="s">
        <v>372</v>
      </c>
      <c r="C212" s="89"/>
      <c r="D212" s="89"/>
      <c r="E212" s="90" t="s">
        <v>373</v>
      </c>
      <c r="F212" s="90"/>
      <c r="G212" s="90"/>
      <c r="H212" s="90"/>
      <c r="I212" s="89" t="s">
        <v>172</v>
      </c>
      <c r="J212" s="89"/>
      <c r="K212" s="89" t="s">
        <v>57</v>
      </c>
      <c r="L212" s="89"/>
      <c r="M212" s="89"/>
      <c r="N212" s="89"/>
      <c r="O212" s="89"/>
      <c r="P212" s="89"/>
      <c r="Q212" s="89"/>
      <c r="R212" s="89"/>
      <c r="S212" s="89" t="s">
        <v>176</v>
      </c>
      <c r="T212" s="89"/>
      <c r="U212" s="89"/>
      <c r="V212" s="89" t="s">
        <v>374</v>
      </c>
      <c r="W212" s="89"/>
      <c r="X212" s="89" t="s">
        <v>375</v>
      </c>
      <c r="Y212" s="89"/>
      <c r="Z212" s="89"/>
      <c r="AA212" s="3" t="s">
        <v>376</v>
      </c>
      <c r="AB212" s="89"/>
      <c r="AC212" s="89"/>
      <c r="AD212" s="3" t="s">
        <v>377</v>
      </c>
    </row>
    <row r="213" spans="1:30" ht="14.1" customHeight="1" x14ac:dyDescent="0.25">
      <c r="A213" s="3"/>
      <c r="B213" s="89"/>
      <c r="C213" s="89"/>
      <c r="D213" s="89"/>
      <c r="E213" s="90" t="s">
        <v>121</v>
      </c>
      <c r="F213" s="90"/>
      <c r="G213" s="90"/>
      <c r="H213" s="90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3"/>
      <c r="AB213" s="89"/>
      <c r="AC213" s="89"/>
      <c r="AD213" s="3" t="s">
        <v>848</v>
      </c>
    </row>
    <row r="214" spans="1:30" ht="48.6" customHeight="1" x14ac:dyDescent="0.25">
      <c r="A214" s="3" t="s">
        <v>407</v>
      </c>
      <c r="B214" s="89" t="s">
        <v>379</v>
      </c>
      <c r="C214" s="89"/>
      <c r="D214" s="89"/>
      <c r="E214" s="90" t="s">
        <v>380</v>
      </c>
      <c r="F214" s="90"/>
      <c r="G214" s="90"/>
      <c r="H214" s="90"/>
      <c r="I214" s="89" t="s">
        <v>125</v>
      </c>
      <c r="J214" s="89"/>
      <c r="K214" s="89" t="s">
        <v>57</v>
      </c>
      <c r="L214" s="89"/>
      <c r="M214" s="89"/>
      <c r="N214" s="89"/>
      <c r="O214" s="89"/>
      <c r="P214" s="89"/>
      <c r="Q214" s="89"/>
      <c r="R214" s="89"/>
      <c r="S214" s="89" t="s">
        <v>57</v>
      </c>
      <c r="T214" s="89"/>
      <c r="U214" s="89"/>
      <c r="V214" s="89"/>
      <c r="W214" s="89"/>
      <c r="X214" s="89"/>
      <c r="Y214" s="89"/>
      <c r="Z214" s="89"/>
      <c r="AA214" s="3"/>
      <c r="AB214" s="89"/>
      <c r="AC214" s="89"/>
      <c r="AD214" s="3" t="s">
        <v>408</v>
      </c>
    </row>
    <row r="215" spans="1:30" ht="14.1" customHeight="1" x14ac:dyDescent="0.25">
      <c r="A215" s="3"/>
      <c r="B215" s="89"/>
      <c r="C215" s="89"/>
      <c r="D215" s="89"/>
      <c r="E215" s="90" t="s">
        <v>122</v>
      </c>
      <c r="F215" s="90"/>
      <c r="G215" s="90"/>
      <c r="H215" s="90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3"/>
      <c r="AB215" s="89"/>
      <c r="AC215" s="89"/>
      <c r="AD215" s="3" t="s">
        <v>849</v>
      </c>
    </row>
    <row r="216" spans="1:30" ht="36.950000000000003" customHeight="1" x14ac:dyDescent="0.25">
      <c r="A216" s="3"/>
      <c r="B216" s="89" t="s">
        <v>382</v>
      </c>
      <c r="C216" s="89"/>
      <c r="D216" s="89"/>
      <c r="E216" s="90" t="s">
        <v>383</v>
      </c>
      <c r="F216" s="90"/>
      <c r="G216" s="90"/>
      <c r="H216" s="90"/>
      <c r="I216" s="89" t="s">
        <v>125</v>
      </c>
      <c r="J216" s="89"/>
      <c r="K216" s="89" t="s">
        <v>384</v>
      </c>
      <c r="L216" s="89"/>
      <c r="M216" s="89"/>
      <c r="N216" s="89"/>
      <c r="O216" s="89"/>
      <c r="P216" s="89"/>
      <c r="Q216" s="89"/>
      <c r="R216" s="89"/>
      <c r="S216" s="89" t="s">
        <v>384</v>
      </c>
      <c r="T216" s="89"/>
      <c r="U216" s="89"/>
      <c r="V216" s="89"/>
      <c r="W216" s="89"/>
      <c r="X216" s="89"/>
      <c r="Y216" s="89"/>
      <c r="Z216" s="89"/>
      <c r="AA216" s="3"/>
      <c r="AB216" s="89"/>
      <c r="AC216" s="89"/>
      <c r="AD216" s="3" t="s">
        <v>850</v>
      </c>
    </row>
    <row r="217" spans="1:30" ht="36.950000000000003" customHeight="1" x14ac:dyDescent="0.25">
      <c r="A217" s="3"/>
      <c r="B217" s="89" t="s">
        <v>385</v>
      </c>
      <c r="C217" s="89"/>
      <c r="D217" s="89"/>
      <c r="E217" s="90" t="s">
        <v>386</v>
      </c>
      <c r="F217" s="90"/>
      <c r="G217" s="90"/>
      <c r="H217" s="90"/>
      <c r="I217" s="89" t="s">
        <v>125</v>
      </c>
      <c r="J217" s="89"/>
      <c r="K217" s="89" t="s">
        <v>387</v>
      </c>
      <c r="L217" s="89"/>
      <c r="M217" s="89"/>
      <c r="N217" s="89"/>
      <c r="O217" s="89"/>
      <c r="P217" s="89"/>
      <c r="Q217" s="89"/>
      <c r="R217" s="89"/>
      <c r="S217" s="89" t="s">
        <v>387</v>
      </c>
      <c r="T217" s="89"/>
      <c r="U217" s="89"/>
      <c r="V217" s="89"/>
      <c r="W217" s="89"/>
      <c r="X217" s="89"/>
      <c r="Y217" s="89"/>
      <c r="Z217" s="89"/>
      <c r="AA217" s="3"/>
      <c r="AB217" s="89"/>
      <c r="AC217" s="89"/>
      <c r="AD217" s="3" t="s">
        <v>851</v>
      </c>
    </row>
    <row r="218" spans="1:30" ht="14.1" customHeight="1" x14ac:dyDescent="0.25">
      <c r="A218" s="3"/>
      <c r="B218" s="89"/>
      <c r="C218" s="89"/>
      <c r="D218" s="89"/>
      <c r="E218" s="93" t="s">
        <v>130</v>
      </c>
      <c r="F218" s="93"/>
      <c r="G218" s="93"/>
      <c r="H218" s="93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3" t="s">
        <v>852</v>
      </c>
      <c r="AB218" s="89"/>
      <c r="AC218" s="89"/>
      <c r="AD218" s="3" t="s">
        <v>853</v>
      </c>
    </row>
    <row r="219" spans="1:30" ht="48.6" customHeight="1" x14ac:dyDescent="0.25">
      <c r="A219" s="3" t="s">
        <v>409</v>
      </c>
      <c r="B219" s="89" t="s">
        <v>410</v>
      </c>
      <c r="C219" s="89"/>
      <c r="D219" s="89"/>
      <c r="E219" s="90" t="s">
        <v>411</v>
      </c>
      <c r="F219" s="90"/>
      <c r="G219" s="90"/>
      <c r="H219" s="90"/>
      <c r="I219" s="89" t="s">
        <v>171</v>
      </c>
      <c r="J219" s="89"/>
      <c r="K219" s="89" t="s">
        <v>412</v>
      </c>
      <c r="L219" s="89"/>
      <c r="M219" s="89"/>
      <c r="N219" s="89"/>
      <c r="O219" s="89"/>
      <c r="P219" s="89"/>
      <c r="Q219" s="89"/>
      <c r="R219" s="89"/>
      <c r="S219" s="89" t="s">
        <v>412</v>
      </c>
      <c r="T219" s="89"/>
      <c r="U219" s="89"/>
      <c r="V219" s="89"/>
      <c r="W219" s="89"/>
      <c r="X219" s="89"/>
      <c r="Y219" s="89"/>
      <c r="Z219" s="89"/>
      <c r="AA219" s="3" t="s">
        <v>413</v>
      </c>
      <c r="AB219" s="89"/>
      <c r="AC219" s="89"/>
      <c r="AD219" s="3" t="s">
        <v>414</v>
      </c>
    </row>
    <row r="220" spans="1:30" ht="14.1" customHeight="1" x14ac:dyDescent="0.25">
      <c r="A220" s="3"/>
      <c r="B220" s="89"/>
      <c r="C220" s="89"/>
      <c r="D220" s="89"/>
      <c r="E220" s="93" t="s">
        <v>130</v>
      </c>
      <c r="F220" s="93"/>
      <c r="G220" s="93"/>
      <c r="H220" s="93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3"/>
      <c r="AB220" s="89"/>
      <c r="AC220" s="89"/>
      <c r="AD220" s="3" t="s">
        <v>414</v>
      </c>
    </row>
    <row r="221" spans="1:30" ht="25.5" customHeight="1" x14ac:dyDescent="0.25">
      <c r="A221" s="3" t="s">
        <v>415</v>
      </c>
      <c r="B221" s="89" t="s">
        <v>416</v>
      </c>
      <c r="C221" s="89"/>
      <c r="D221" s="89"/>
      <c r="E221" s="90" t="s">
        <v>417</v>
      </c>
      <c r="F221" s="90"/>
      <c r="G221" s="90"/>
      <c r="H221" s="90"/>
      <c r="I221" s="89" t="s">
        <v>214</v>
      </c>
      <c r="J221" s="89"/>
      <c r="K221" s="89" t="s">
        <v>418</v>
      </c>
      <c r="L221" s="89"/>
      <c r="M221" s="89"/>
      <c r="N221" s="89"/>
      <c r="O221" s="89"/>
      <c r="P221" s="89"/>
      <c r="Q221" s="89"/>
      <c r="R221" s="89"/>
      <c r="S221" s="89" t="s">
        <v>418</v>
      </c>
      <c r="T221" s="89"/>
      <c r="U221" s="89"/>
      <c r="V221" s="89"/>
      <c r="W221" s="89"/>
      <c r="X221" s="89"/>
      <c r="Y221" s="89"/>
      <c r="Z221" s="89"/>
      <c r="AA221" s="3"/>
      <c r="AB221" s="89"/>
      <c r="AC221" s="89"/>
      <c r="AD221" s="3"/>
    </row>
    <row r="222" spans="1:30" ht="60" customHeight="1" x14ac:dyDescent="0.25">
      <c r="A222" s="3"/>
      <c r="B222" s="89" t="s">
        <v>703</v>
      </c>
      <c r="C222" s="89"/>
      <c r="D222" s="89"/>
      <c r="E222" s="90" t="s">
        <v>704</v>
      </c>
      <c r="F222" s="90"/>
      <c r="G222" s="90"/>
      <c r="H222" s="90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3"/>
      <c r="AB222" s="89"/>
      <c r="AC222" s="89"/>
      <c r="AD222" s="3"/>
    </row>
    <row r="223" spans="1:30" ht="14.1" customHeight="1" x14ac:dyDescent="0.25">
      <c r="A223" s="3"/>
      <c r="B223" s="96" t="s">
        <v>56</v>
      </c>
      <c r="C223" s="96"/>
      <c r="D223" s="96"/>
      <c r="E223" s="90" t="s">
        <v>72</v>
      </c>
      <c r="F223" s="90"/>
      <c r="G223" s="90"/>
      <c r="H223" s="90"/>
      <c r="I223" s="89" t="s">
        <v>36</v>
      </c>
      <c r="J223" s="89"/>
      <c r="K223" s="89"/>
      <c r="L223" s="89"/>
      <c r="M223" s="89"/>
      <c r="N223" s="89"/>
      <c r="O223" s="89"/>
      <c r="P223" s="89"/>
      <c r="Q223" s="89"/>
      <c r="R223" s="89"/>
      <c r="S223" s="89" t="s">
        <v>854</v>
      </c>
      <c r="T223" s="89"/>
      <c r="U223" s="89"/>
      <c r="V223" s="89"/>
      <c r="W223" s="89"/>
      <c r="X223" s="89"/>
      <c r="Y223" s="89"/>
      <c r="Z223" s="89"/>
      <c r="AA223" s="3"/>
      <c r="AB223" s="89"/>
      <c r="AC223" s="89"/>
      <c r="AD223" s="3" t="s">
        <v>855</v>
      </c>
    </row>
    <row r="224" spans="1:30" ht="14.1" customHeight="1" x14ac:dyDescent="0.25">
      <c r="A224" s="3"/>
      <c r="B224" s="89" t="s">
        <v>419</v>
      </c>
      <c r="C224" s="89"/>
      <c r="D224" s="89"/>
      <c r="E224" s="90" t="s">
        <v>420</v>
      </c>
      <c r="F224" s="90"/>
      <c r="G224" s="90"/>
      <c r="H224" s="90"/>
      <c r="I224" s="89" t="s">
        <v>36</v>
      </c>
      <c r="J224" s="89"/>
      <c r="K224" s="89" t="s">
        <v>421</v>
      </c>
      <c r="L224" s="89"/>
      <c r="M224" s="89"/>
      <c r="N224" s="89"/>
      <c r="O224" s="89"/>
      <c r="P224" s="89" t="s">
        <v>707</v>
      </c>
      <c r="Q224" s="89"/>
      <c r="R224" s="89"/>
      <c r="S224" s="89" t="s">
        <v>854</v>
      </c>
      <c r="T224" s="89"/>
      <c r="U224" s="89"/>
      <c r="V224" s="89"/>
      <c r="W224" s="89"/>
      <c r="X224" s="89"/>
      <c r="Y224" s="89"/>
      <c r="Z224" s="89"/>
      <c r="AA224" s="3" t="s">
        <v>84</v>
      </c>
      <c r="AB224" s="89"/>
      <c r="AC224" s="89"/>
      <c r="AD224" s="3" t="s">
        <v>855</v>
      </c>
    </row>
    <row r="225" spans="1:30" ht="14.1" customHeight="1" x14ac:dyDescent="0.25">
      <c r="A225" s="3"/>
      <c r="B225" s="96" t="s">
        <v>57</v>
      </c>
      <c r="C225" s="96"/>
      <c r="D225" s="96"/>
      <c r="E225" s="90" t="s">
        <v>88</v>
      </c>
      <c r="F225" s="90"/>
      <c r="G225" s="90"/>
      <c r="H225" s="90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3"/>
      <c r="AB225" s="89"/>
      <c r="AC225" s="89"/>
      <c r="AD225" s="3" t="s">
        <v>856</v>
      </c>
    </row>
    <row r="226" spans="1:30" ht="14.1" customHeight="1" x14ac:dyDescent="0.25">
      <c r="A226" s="3"/>
      <c r="B226" s="96"/>
      <c r="C226" s="96"/>
      <c r="D226" s="96"/>
      <c r="E226" s="90" t="s">
        <v>89</v>
      </c>
      <c r="F226" s="90"/>
      <c r="G226" s="90"/>
      <c r="H226" s="90"/>
      <c r="I226" s="89" t="s">
        <v>36</v>
      </c>
      <c r="J226" s="89"/>
      <c r="K226" s="89"/>
      <c r="L226" s="89"/>
      <c r="M226" s="89"/>
      <c r="N226" s="89"/>
      <c r="O226" s="89"/>
      <c r="P226" s="89"/>
      <c r="Q226" s="89"/>
      <c r="R226" s="89"/>
      <c r="S226" s="89" t="s">
        <v>857</v>
      </c>
      <c r="T226" s="89"/>
      <c r="U226" s="89"/>
      <c r="V226" s="89"/>
      <c r="W226" s="89"/>
      <c r="X226" s="89"/>
      <c r="Y226" s="89"/>
      <c r="Z226" s="89"/>
      <c r="AA226" s="3"/>
      <c r="AB226" s="89"/>
      <c r="AC226" s="89"/>
      <c r="AD226" s="3" t="s">
        <v>858</v>
      </c>
    </row>
    <row r="227" spans="1:30" ht="25.5" customHeight="1" x14ac:dyDescent="0.25">
      <c r="A227" s="3"/>
      <c r="B227" s="89" t="s">
        <v>90</v>
      </c>
      <c r="C227" s="89"/>
      <c r="D227" s="89"/>
      <c r="E227" s="90" t="s">
        <v>91</v>
      </c>
      <c r="F227" s="90"/>
      <c r="G227" s="90"/>
      <c r="H227" s="90"/>
      <c r="I227" s="89" t="s">
        <v>92</v>
      </c>
      <c r="J227" s="89"/>
      <c r="K227" s="89" t="s">
        <v>175</v>
      </c>
      <c r="L227" s="89"/>
      <c r="M227" s="89"/>
      <c r="N227" s="89"/>
      <c r="O227" s="89"/>
      <c r="P227" s="89" t="s">
        <v>707</v>
      </c>
      <c r="Q227" s="89"/>
      <c r="R227" s="89"/>
      <c r="S227" s="89" t="s">
        <v>859</v>
      </c>
      <c r="T227" s="89"/>
      <c r="U227" s="89"/>
      <c r="V227" s="89"/>
      <c r="W227" s="89"/>
      <c r="X227" s="89"/>
      <c r="Y227" s="89"/>
      <c r="Z227" s="89"/>
      <c r="AA227" s="3" t="s">
        <v>94</v>
      </c>
      <c r="AB227" s="89"/>
      <c r="AC227" s="89"/>
      <c r="AD227" s="3" t="s">
        <v>860</v>
      </c>
    </row>
    <row r="228" spans="1:30" ht="25.5" customHeight="1" x14ac:dyDescent="0.25">
      <c r="A228" s="3"/>
      <c r="B228" s="89" t="s">
        <v>95</v>
      </c>
      <c r="C228" s="89"/>
      <c r="D228" s="89"/>
      <c r="E228" s="90" t="s">
        <v>96</v>
      </c>
      <c r="F228" s="90"/>
      <c r="G228" s="90"/>
      <c r="H228" s="90"/>
      <c r="I228" s="89" t="s">
        <v>36</v>
      </c>
      <c r="J228" s="89"/>
      <c r="K228" s="89" t="s">
        <v>175</v>
      </c>
      <c r="L228" s="89"/>
      <c r="M228" s="89"/>
      <c r="N228" s="89"/>
      <c r="O228" s="89"/>
      <c r="P228" s="89" t="s">
        <v>707</v>
      </c>
      <c r="Q228" s="89"/>
      <c r="R228" s="89"/>
      <c r="S228" s="89" t="s">
        <v>859</v>
      </c>
      <c r="T228" s="89"/>
      <c r="U228" s="89"/>
      <c r="V228" s="89"/>
      <c r="W228" s="89"/>
      <c r="X228" s="89"/>
      <c r="Y228" s="89"/>
      <c r="Z228" s="89"/>
      <c r="AA228" s="3" t="s">
        <v>97</v>
      </c>
      <c r="AB228" s="89"/>
      <c r="AC228" s="89"/>
      <c r="AD228" s="3" t="s">
        <v>861</v>
      </c>
    </row>
    <row r="229" spans="1:30" ht="25.5" customHeight="1" x14ac:dyDescent="0.25">
      <c r="A229" s="3"/>
      <c r="B229" s="89" t="s">
        <v>113</v>
      </c>
      <c r="C229" s="89"/>
      <c r="D229" s="89"/>
      <c r="E229" s="90" t="s">
        <v>114</v>
      </c>
      <c r="F229" s="90"/>
      <c r="G229" s="90"/>
      <c r="H229" s="90"/>
      <c r="I229" s="89" t="s">
        <v>92</v>
      </c>
      <c r="J229" s="89"/>
      <c r="K229" s="89" t="s">
        <v>175</v>
      </c>
      <c r="L229" s="89"/>
      <c r="M229" s="89"/>
      <c r="N229" s="89"/>
      <c r="O229" s="89"/>
      <c r="P229" s="89" t="s">
        <v>707</v>
      </c>
      <c r="Q229" s="89"/>
      <c r="R229" s="89"/>
      <c r="S229" s="89" t="s">
        <v>859</v>
      </c>
      <c r="T229" s="89"/>
      <c r="U229" s="89"/>
      <c r="V229" s="89"/>
      <c r="W229" s="89"/>
      <c r="X229" s="89"/>
      <c r="Y229" s="89"/>
      <c r="Z229" s="89"/>
      <c r="AA229" s="3" t="s">
        <v>116</v>
      </c>
      <c r="AB229" s="89"/>
      <c r="AC229" s="89"/>
      <c r="AD229" s="3" t="s">
        <v>415</v>
      </c>
    </row>
    <row r="230" spans="1:30" ht="25.5" customHeight="1" x14ac:dyDescent="0.25">
      <c r="A230" s="3"/>
      <c r="B230" s="89" t="s">
        <v>111</v>
      </c>
      <c r="C230" s="89"/>
      <c r="D230" s="89"/>
      <c r="E230" s="90" t="s">
        <v>112</v>
      </c>
      <c r="F230" s="90"/>
      <c r="G230" s="90"/>
      <c r="H230" s="90"/>
      <c r="I230" s="89" t="s">
        <v>36</v>
      </c>
      <c r="J230" s="89"/>
      <c r="K230" s="89" t="s">
        <v>175</v>
      </c>
      <c r="L230" s="89"/>
      <c r="M230" s="89"/>
      <c r="N230" s="89"/>
      <c r="O230" s="89"/>
      <c r="P230" s="89" t="s">
        <v>707</v>
      </c>
      <c r="Q230" s="89"/>
      <c r="R230" s="89"/>
      <c r="S230" s="89" t="s">
        <v>859</v>
      </c>
      <c r="T230" s="89"/>
      <c r="U230" s="89"/>
      <c r="V230" s="89"/>
      <c r="W230" s="89"/>
      <c r="X230" s="89"/>
      <c r="Y230" s="89"/>
      <c r="Z230" s="89"/>
      <c r="AA230" s="3" t="s">
        <v>84</v>
      </c>
      <c r="AB230" s="89"/>
      <c r="AC230" s="89"/>
      <c r="AD230" s="3" t="s">
        <v>862</v>
      </c>
    </row>
    <row r="231" spans="1:30" ht="36.950000000000003" customHeight="1" x14ac:dyDescent="0.25">
      <c r="A231" s="3"/>
      <c r="B231" s="89" t="s">
        <v>359</v>
      </c>
      <c r="C231" s="89"/>
      <c r="D231" s="89"/>
      <c r="E231" s="90" t="s">
        <v>360</v>
      </c>
      <c r="F231" s="90"/>
      <c r="G231" s="90"/>
      <c r="H231" s="90"/>
      <c r="I231" s="89" t="s">
        <v>92</v>
      </c>
      <c r="J231" s="89"/>
      <c r="K231" s="89" t="s">
        <v>150</v>
      </c>
      <c r="L231" s="89"/>
      <c r="M231" s="89"/>
      <c r="N231" s="89"/>
      <c r="O231" s="89"/>
      <c r="P231" s="89" t="s">
        <v>707</v>
      </c>
      <c r="Q231" s="89"/>
      <c r="R231" s="89"/>
      <c r="S231" s="89" t="s">
        <v>863</v>
      </c>
      <c r="T231" s="89"/>
      <c r="U231" s="89"/>
      <c r="V231" s="89"/>
      <c r="W231" s="89"/>
      <c r="X231" s="89"/>
      <c r="Y231" s="89"/>
      <c r="Z231" s="89"/>
      <c r="AA231" s="3" t="s">
        <v>362</v>
      </c>
      <c r="AB231" s="89"/>
      <c r="AC231" s="89"/>
      <c r="AD231" s="3" t="s">
        <v>707</v>
      </c>
    </row>
    <row r="232" spans="1:30" ht="14.1" customHeight="1" x14ac:dyDescent="0.25">
      <c r="A232" s="3"/>
      <c r="B232" s="96" t="s">
        <v>59</v>
      </c>
      <c r="C232" s="96"/>
      <c r="D232" s="96"/>
      <c r="E232" s="90" t="s">
        <v>169</v>
      </c>
      <c r="F232" s="90"/>
      <c r="G232" s="90"/>
      <c r="H232" s="90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3"/>
      <c r="AB232" s="89"/>
      <c r="AC232" s="89"/>
      <c r="AD232" s="3" t="s">
        <v>422</v>
      </c>
    </row>
    <row r="233" spans="1:30" ht="36.950000000000003" customHeight="1" x14ac:dyDescent="0.25">
      <c r="A233" s="3"/>
      <c r="B233" s="89" t="s">
        <v>423</v>
      </c>
      <c r="C233" s="89"/>
      <c r="D233" s="89"/>
      <c r="E233" s="90" t="s">
        <v>424</v>
      </c>
      <c r="F233" s="90"/>
      <c r="G233" s="90"/>
      <c r="H233" s="90"/>
      <c r="I233" s="89" t="s">
        <v>171</v>
      </c>
      <c r="J233" s="89"/>
      <c r="K233" s="89" t="s">
        <v>425</v>
      </c>
      <c r="L233" s="89"/>
      <c r="M233" s="89"/>
      <c r="N233" s="89"/>
      <c r="O233" s="89"/>
      <c r="P233" s="89"/>
      <c r="Q233" s="89"/>
      <c r="R233" s="89"/>
      <c r="S233" s="89" t="s">
        <v>426</v>
      </c>
      <c r="T233" s="89"/>
      <c r="U233" s="89"/>
      <c r="V233" s="89" t="s">
        <v>427</v>
      </c>
      <c r="W233" s="89"/>
      <c r="X233" s="89" t="s">
        <v>428</v>
      </c>
      <c r="Y233" s="89"/>
      <c r="Z233" s="89"/>
      <c r="AA233" s="3" t="s">
        <v>429</v>
      </c>
      <c r="AB233" s="89"/>
      <c r="AC233" s="89"/>
      <c r="AD233" s="3" t="s">
        <v>430</v>
      </c>
    </row>
    <row r="234" spans="1:30" ht="25.5" customHeight="1" x14ac:dyDescent="0.25">
      <c r="A234" s="3"/>
      <c r="B234" s="89" t="s">
        <v>431</v>
      </c>
      <c r="C234" s="89"/>
      <c r="D234" s="89"/>
      <c r="E234" s="90" t="s">
        <v>432</v>
      </c>
      <c r="F234" s="90"/>
      <c r="G234" s="90"/>
      <c r="H234" s="90"/>
      <c r="I234" s="89" t="s">
        <v>172</v>
      </c>
      <c r="J234" s="89"/>
      <c r="K234" s="89" t="s">
        <v>168</v>
      </c>
      <c r="L234" s="89"/>
      <c r="M234" s="89"/>
      <c r="N234" s="89"/>
      <c r="O234" s="89"/>
      <c r="P234" s="89"/>
      <c r="Q234" s="89"/>
      <c r="R234" s="89"/>
      <c r="S234" s="89" t="s">
        <v>433</v>
      </c>
      <c r="T234" s="89"/>
      <c r="U234" s="89"/>
      <c r="V234" s="89" t="s">
        <v>434</v>
      </c>
      <c r="W234" s="89"/>
      <c r="X234" s="89" t="s">
        <v>201</v>
      </c>
      <c r="Y234" s="89"/>
      <c r="Z234" s="89"/>
      <c r="AA234" s="3" t="s">
        <v>435</v>
      </c>
      <c r="AB234" s="89"/>
      <c r="AC234" s="89"/>
      <c r="AD234" s="3" t="s">
        <v>436</v>
      </c>
    </row>
    <row r="235" spans="1:30" ht="25.5" customHeight="1" x14ac:dyDescent="0.25">
      <c r="A235" s="3"/>
      <c r="B235" s="89" t="s">
        <v>437</v>
      </c>
      <c r="C235" s="89"/>
      <c r="D235" s="89"/>
      <c r="E235" s="90" t="s">
        <v>438</v>
      </c>
      <c r="F235" s="90"/>
      <c r="G235" s="90"/>
      <c r="H235" s="90"/>
      <c r="I235" s="89" t="s">
        <v>214</v>
      </c>
      <c r="J235" s="89"/>
      <c r="K235" s="89" t="s">
        <v>439</v>
      </c>
      <c r="L235" s="89"/>
      <c r="M235" s="89"/>
      <c r="N235" s="89"/>
      <c r="O235" s="89"/>
      <c r="P235" s="89"/>
      <c r="Q235" s="89"/>
      <c r="R235" s="89"/>
      <c r="S235" s="89" t="s">
        <v>440</v>
      </c>
      <c r="T235" s="89"/>
      <c r="U235" s="89"/>
      <c r="V235" s="89" t="s">
        <v>441</v>
      </c>
      <c r="W235" s="89"/>
      <c r="X235" s="89" t="s">
        <v>442</v>
      </c>
      <c r="Y235" s="89"/>
      <c r="Z235" s="89"/>
      <c r="AA235" s="3" t="s">
        <v>443</v>
      </c>
      <c r="AB235" s="89"/>
      <c r="AC235" s="89"/>
      <c r="AD235" s="3" t="s">
        <v>444</v>
      </c>
    </row>
    <row r="236" spans="1:30" ht="14.1" customHeight="1" x14ac:dyDescent="0.25">
      <c r="A236" s="3"/>
      <c r="B236" s="89"/>
      <c r="C236" s="89"/>
      <c r="D236" s="89"/>
      <c r="E236" s="90" t="s">
        <v>121</v>
      </c>
      <c r="F236" s="90"/>
      <c r="G236" s="90"/>
      <c r="H236" s="90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3"/>
      <c r="AB236" s="89"/>
      <c r="AC236" s="89"/>
      <c r="AD236" s="3" t="s">
        <v>864</v>
      </c>
    </row>
    <row r="237" spans="1:30" ht="48.6" customHeight="1" x14ac:dyDescent="0.25">
      <c r="A237" s="3" t="s">
        <v>445</v>
      </c>
      <c r="B237" s="89" t="s">
        <v>379</v>
      </c>
      <c r="C237" s="89"/>
      <c r="D237" s="89"/>
      <c r="E237" s="90" t="s">
        <v>380</v>
      </c>
      <c r="F237" s="90"/>
      <c r="G237" s="90"/>
      <c r="H237" s="90"/>
      <c r="I237" s="89" t="s">
        <v>125</v>
      </c>
      <c r="J237" s="89"/>
      <c r="K237" s="89" t="s">
        <v>57</v>
      </c>
      <c r="L237" s="89"/>
      <c r="M237" s="89"/>
      <c r="N237" s="89"/>
      <c r="O237" s="89"/>
      <c r="P237" s="89"/>
      <c r="Q237" s="89"/>
      <c r="R237" s="89"/>
      <c r="S237" s="89" t="s">
        <v>57</v>
      </c>
      <c r="T237" s="89"/>
      <c r="U237" s="89"/>
      <c r="V237" s="89"/>
      <c r="W237" s="89"/>
      <c r="X237" s="89"/>
      <c r="Y237" s="89"/>
      <c r="Z237" s="89"/>
      <c r="AA237" s="3"/>
      <c r="AB237" s="89"/>
      <c r="AC237" s="89"/>
      <c r="AD237" s="3" t="s">
        <v>446</v>
      </c>
    </row>
    <row r="238" spans="1:30" ht="14.1" customHeight="1" x14ac:dyDescent="0.25">
      <c r="A238" s="3"/>
      <c r="B238" s="89"/>
      <c r="C238" s="89"/>
      <c r="D238" s="89"/>
      <c r="E238" s="90" t="s">
        <v>122</v>
      </c>
      <c r="F238" s="90"/>
      <c r="G238" s="90"/>
      <c r="H238" s="90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3"/>
      <c r="AB238" s="89"/>
      <c r="AC238" s="89"/>
      <c r="AD238" s="3" t="s">
        <v>865</v>
      </c>
    </row>
    <row r="239" spans="1:30" ht="25.5" customHeight="1" x14ac:dyDescent="0.25">
      <c r="A239" s="3"/>
      <c r="B239" s="89" t="s">
        <v>447</v>
      </c>
      <c r="C239" s="89"/>
      <c r="D239" s="89"/>
      <c r="E239" s="90" t="s">
        <v>383</v>
      </c>
      <c r="F239" s="90"/>
      <c r="G239" s="90"/>
      <c r="H239" s="90"/>
      <c r="I239" s="89" t="s">
        <v>125</v>
      </c>
      <c r="J239" s="89"/>
      <c r="K239" s="89" t="s">
        <v>384</v>
      </c>
      <c r="L239" s="89"/>
      <c r="M239" s="89"/>
      <c r="N239" s="89"/>
      <c r="O239" s="89"/>
      <c r="P239" s="89"/>
      <c r="Q239" s="89"/>
      <c r="R239" s="89"/>
      <c r="S239" s="89" t="s">
        <v>384</v>
      </c>
      <c r="T239" s="89"/>
      <c r="U239" s="89"/>
      <c r="V239" s="89"/>
      <c r="W239" s="89"/>
      <c r="X239" s="89"/>
      <c r="Y239" s="89"/>
      <c r="Z239" s="89"/>
      <c r="AA239" s="3"/>
      <c r="AB239" s="89"/>
      <c r="AC239" s="89"/>
      <c r="AD239" s="3" t="s">
        <v>866</v>
      </c>
    </row>
    <row r="240" spans="1:30" ht="25.5" customHeight="1" x14ac:dyDescent="0.25">
      <c r="A240" s="3"/>
      <c r="B240" s="89" t="s">
        <v>448</v>
      </c>
      <c r="C240" s="89"/>
      <c r="D240" s="89"/>
      <c r="E240" s="90" t="s">
        <v>386</v>
      </c>
      <c r="F240" s="90"/>
      <c r="G240" s="90"/>
      <c r="H240" s="90"/>
      <c r="I240" s="89" t="s">
        <v>125</v>
      </c>
      <c r="J240" s="89"/>
      <c r="K240" s="89" t="s">
        <v>387</v>
      </c>
      <c r="L240" s="89"/>
      <c r="M240" s="89"/>
      <c r="N240" s="89"/>
      <c r="O240" s="89"/>
      <c r="P240" s="89"/>
      <c r="Q240" s="89"/>
      <c r="R240" s="89"/>
      <c r="S240" s="89" t="s">
        <v>387</v>
      </c>
      <c r="T240" s="89"/>
      <c r="U240" s="89"/>
      <c r="V240" s="89"/>
      <c r="W240" s="89"/>
      <c r="X240" s="89"/>
      <c r="Y240" s="89"/>
      <c r="Z240" s="89"/>
      <c r="AA240" s="3"/>
      <c r="AB240" s="89"/>
      <c r="AC240" s="89"/>
      <c r="AD240" s="3" t="s">
        <v>867</v>
      </c>
    </row>
    <row r="241" spans="1:30" ht="14.1" customHeight="1" x14ac:dyDescent="0.25">
      <c r="A241" s="3"/>
      <c r="B241" s="89"/>
      <c r="C241" s="89"/>
      <c r="D241" s="89"/>
      <c r="E241" s="93" t="s">
        <v>130</v>
      </c>
      <c r="F241" s="93"/>
      <c r="G241" s="93"/>
      <c r="H241" s="93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3" t="s">
        <v>868</v>
      </c>
      <c r="AB241" s="89"/>
      <c r="AC241" s="89"/>
      <c r="AD241" s="3" t="s">
        <v>869</v>
      </c>
    </row>
    <row r="242" spans="1:30" ht="25.5" customHeight="1" x14ac:dyDescent="0.25">
      <c r="A242" s="3"/>
      <c r="B242" s="89"/>
      <c r="C242" s="89"/>
      <c r="D242" s="89"/>
      <c r="E242" s="93" t="s">
        <v>449</v>
      </c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89"/>
      <c r="AC242" s="89"/>
      <c r="AD242" s="2" t="s">
        <v>870</v>
      </c>
    </row>
    <row r="243" spans="1:30" ht="14.1" customHeight="1" x14ac:dyDescent="0.25">
      <c r="A243" s="3"/>
      <c r="B243" s="89"/>
      <c r="C243" s="89"/>
      <c r="D243" s="89"/>
      <c r="E243" s="92" t="s">
        <v>332</v>
      </c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3"/>
    </row>
    <row r="244" spans="1:30" ht="14.1" customHeight="1" x14ac:dyDescent="0.25">
      <c r="A244" s="3"/>
      <c r="B244" s="89"/>
      <c r="C244" s="89"/>
      <c r="D244" s="89"/>
      <c r="E244" s="90" t="s">
        <v>333</v>
      </c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89"/>
      <c r="AC244" s="89"/>
      <c r="AD244" s="3" t="s">
        <v>871</v>
      </c>
    </row>
    <row r="245" spans="1:30" ht="14.1" customHeight="1" x14ac:dyDescent="0.25">
      <c r="A245" s="3"/>
      <c r="B245" s="89"/>
      <c r="C245" s="89"/>
      <c r="D245" s="89"/>
      <c r="E245" s="90" t="s">
        <v>334</v>
      </c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89"/>
      <c r="AC245" s="89"/>
      <c r="AD245" s="3" t="s">
        <v>872</v>
      </c>
    </row>
    <row r="246" spans="1:30" ht="14.1" customHeight="1" x14ac:dyDescent="0.25">
      <c r="A246" s="3"/>
      <c r="B246" s="89"/>
      <c r="C246" s="89"/>
      <c r="D246" s="89"/>
      <c r="E246" s="90" t="s">
        <v>335</v>
      </c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89"/>
      <c r="AC246" s="89"/>
      <c r="AD246" s="3" t="s">
        <v>873</v>
      </c>
    </row>
    <row r="247" spans="1:30" ht="14.1" customHeight="1" x14ac:dyDescent="0.25">
      <c r="A247" s="3"/>
      <c r="B247" s="89"/>
      <c r="C247" s="89"/>
      <c r="D247" s="89"/>
      <c r="E247" s="90" t="s">
        <v>336</v>
      </c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89"/>
      <c r="AC247" s="89"/>
      <c r="AD247" s="3" t="s">
        <v>450</v>
      </c>
    </row>
    <row r="248" spans="1:30" ht="14.1" customHeight="1" x14ac:dyDescent="0.25">
      <c r="A248" s="3"/>
      <c r="B248" s="89"/>
      <c r="C248" s="89"/>
      <c r="D248" s="89"/>
      <c r="E248" s="90" t="s">
        <v>338</v>
      </c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89"/>
      <c r="AC248" s="89"/>
      <c r="AD248" s="3" t="s">
        <v>40</v>
      </c>
    </row>
    <row r="249" spans="1:30" ht="14.1" customHeight="1" x14ac:dyDescent="0.25">
      <c r="A249" s="3"/>
      <c r="B249" s="89"/>
      <c r="C249" s="89"/>
      <c r="D249" s="89"/>
      <c r="E249" s="90" t="s">
        <v>339</v>
      </c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89"/>
      <c r="AC249" s="89"/>
      <c r="AD249" s="3" t="s">
        <v>874</v>
      </c>
    </row>
    <row r="250" spans="1:30" ht="14.1" customHeight="1" x14ac:dyDescent="0.25">
      <c r="A250" s="3"/>
      <c r="B250" s="89"/>
      <c r="C250" s="89"/>
      <c r="D250" s="89"/>
      <c r="E250" s="90" t="s">
        <v>340</v>
      </c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89"/>
      <c r="AC250" s="89"/>
      <c r="AD250" s="3" t="s">
        <v>875</v>
      </c>
    </row>
    <row r="251" spans="1:30" ht="14.1" customHeight="1" x14ac:dyDescent="0.25">
      <c r="A251" s="3"/>
      <c r="B251" s="89"/>
      <c r="C251" s="89"/>
      <c r="D251" s="89"/>
      <c r="E251" s="90" t="s">
        <v>341</v>
      </c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89"/>
      <c r="AC251" s="89"/>
      <c r="AD251" s="3" t="s">
        <v>876</v>
      </c>
    </row>
    <row r="252" spans="1:30" ht="14.1" customHeight="1" x14ac:dyDescent="0.25">
      <c r="A252" s="3"/>
      <c r="B252" s="89"/>
      <c r="C252" s="89"/>
      <c r="D252" s="89"/>
      <c r="E252" s="90" t="s">
        <v>342</v>
      </c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89"/>
      <c r="AC252" s="89"/>
      <c r="AD252" s="3" t="s">
        <v>40</v>
      </c>
    </row>
    <row r="253" spans="1:30" ht="14.1" customHeight="1" x14ac:dyDescent="0.25">
      <c r="A253" s="3"/>
      <c r="B253" s="89"/>
      <c r="C253" s="89"/>
      <c r="D253" s="89"/>
      <c r="E253" s="90" t="s">
        <v>343</v>
      </c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89"/>
      <c r="AC253" s="89"/>
      <c r="AD253" s="3" t="s">
        <v>40</v>
      </c>
    </row>
    <row r="254" spans="1:30" ht="25.5" customHeight="1" x14ac:dyDescent="0.25">
      <c r="A254" s="3"/>
      <c r="B254" s="89"/>
      <c r="C254" s="89"/>
      <c r="D254" s="89"/>
      <c r="E254" s="93" t="s">
        <v>451</v>
      </c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89"/>
      <c r="AC254" s="89"/>
      <c r="AD254" s="2" t="s">
        <v>877</v>
      </c>
    </row>
    <row r="255" spans="1:30" ht="14.1" customHeight="1" x14ac:dyDescent="0.25">
      <c r="A255" s="3"/>
      <c r="B255" s="89"/>
      <c r="C255" s="89"/>
      <c r="D255" s="89"/>
      <c r="E255" s="92" t="s">
        <v>332</v>
      </c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3"/>
    </row>
    <row r="256" spans="1:30" ht="25.5" customHeight="1" x14ac:dyDescent="0.25">
      <c r="A256" s="3"/>
      <c r="B256" s="89"/>
      <c r="C256" s="89"/>
      <c r="D256" s="89"/>
      <c r="E256" s="90" t="s">
        <v>345</v>
      </c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89"/>
      <c r="AC256" s="89"/>
      <c r="AD256" s="3" t="s">
        <v>40</v>
      </c>
    </row>
    <row r="257" spans="1:30" ht="14.1" customHeight="1" x14ac:dyDescent="0.25">
      <c r="A257" s="3"/>
      <c r="B257" s="89"/>
      <c r="C257" s="89"/>
      <c r="D257" s="89"/>
      <c r="E257" s="90" t="s">
        <v>346</v>
      </c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89"/>
      <c r="AC257" s="89"/>
      <c r="AD257" s="3" t="s">
        <v>40</v>
      </c>
    </row>
    <row r="258" spans="1:30" ht="14.1" customHeight="1" x14ac:dyDescent="0.25">
      <c r="A258" s="3"/>
      <c r="B258" s="89"/>
      <c r="C258" s="89"/>
      <c r="D258" s="89"/>
      <c r="E258" s="92" t="s">
        <v>347</v>
      </c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3"/>
    </row>
    <row r="259" spans="1:30" ht="14.1" customHeight="1" x14ac:dyDescent="0.25">
      <c r="A259" s="3"/>
      <c r="B259" s="89"/>
      <c r="C259" s="89"/>
      <c r="D259" s="89"/>
      <c r="E259" s="90" t="s">
        <v>348</v>
      </c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89"/>
      <c r="AC259" s="89"/>
      <c r="AD259" s="3" t="s">
        <v>878</v>
      </c>
    </row>
    <row r="260" spans="1:30" ht="14.1" customHeight="1" x14ac:dyDescent="0.25">
      <c r="A260" s="3"/>
      <c r="B260" s="89"/>
      <c r="C260" s="89"/>
      <c r="D260" s="89"/>
      <c r="E260" s="90" t="s">
        <v>349</v>
      </c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89"/>
      <c r="AC260" s="89"/>
      <c r="AD260" s="3" t="s">
        <v>879</v>
      </c>
    </row>
    <row r="261" spans="1:30" ht="12.75" customHeight="1" thickBot="1" x14ac:dyDescent="0.3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</row>
    <row r="262" spans="1:30" ht="14.85" customHeight="1" thickBot="1" x14ac:dyDescent="0.3">
      <c r="A262" s="94" t="s">
        <v>42</v>
      </c>
      <c r="B262" s="94" t="s">
        <v>43</v>
      </c>
      <c r="C262" s="94"/>
      <c r="D262" s="94"/>
      <c r="E262" s="94" t="s">
        <v>44</v>
      </c>
      <c r="F262" s="94"/>
      <c r="G262" s="94"/>
      <c r="H262" s="94"/>
      <c r="I262" s="94" t="s">
        <v>45</v>
      </c>
      <c r="J262" s="94"/>
      <c r="K262" s="94" t="s">
        <v>46</v>
      </c>
      <c r="L262" s="94"/>
      <c r="M262" s="94"/>
      <c r="N262" s="94"/>
      <c r="O262" s="94"/>
      <c r="P262" s="94"/>
      <c r="Q262" s="94"/>
      <c r="R262" s="94"/>
      <c r="S262" s="94"/>
      <c r="T262" s="94"/>
      <c r="U262" s="94" t="s">
        <v>50</v>
      </c>
      <c r="V262" s="94"/>
      <c r="W262" s="94"/>
      <c r="X262" s="94"/>
      <c r="Y262" s="94"/>
      <c r="Z262" s="94"/>
      <c r="AA262" s="94"/>
      <c r="AB262" s="94"/>
      <c r="AC262" s="94"/>
      <c r="AD262" s="94"/>
    </row>
    <row r="263" spans="1:30" ht="60.95" customHeight="1" thickBot="1" x14ac:dyDescent="0.3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 t="s">
        <v>47</v>
      </c>
      <c r="L263" s="94"/>
      <c r="M263" s="94"/>
      <c r="N263" s="94" t="s">
        <v>48</v>
      </c>
      <c r="O263" s="94"/>
      <c r="P263" s="94"/>
      <c r="Q263" s="94"/>
      <c r="R263" s="94"/>
      <c r="S263" s="94" t="s">
        <v>49</v>
      </c>
      <c r="T263" s="94"/>
      <c r="U263" s="94" t="s">
        <v>51</v>
      </c>
      <c r="V263" s="94"/>
      <c r="W263" s="94"/>
      <c r="X263" s="94"/>
      <c r="Y263" s="94" t="s">
        <v>52</v>
      </c>
      <c r="Z263" s="94"/>
      <c r="AA263" s="1" t="s">
        <v>53</v>
      </c>
      <c r="AB263" s="94" t="s">
        <v>48</v>
      </c>
      <c r="AC263" s="94"/>
      <c r="AD263" s="1" t="s">
        <v>54</v>
      </c>
    </row>
    <row r="264" spans="1:30" ht="14.1" customHeight="1" x14ac:dyDescent="0.25">
      <c r="A264" s="95" t="s">
        <v>452</v>
      </c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</row>
    <row r="265" spans="1:30" ht="14.1" customHeight="1" x14ac:dyDescent="0.25">
      <c r="A265" s="3" t="s">
        <v>56</v>
      </c>
      <c r="B265" s="89" t="s">
        <v>57</v>
      </c>
      <c r="C265" s="89"/>
      <c r="D265" s="89"/>
      <c r="E265" s="89" t="s">
        <v>58</v>
      </c>
      <c r="F265" s="89"/>
      <c r="G265" s="89"/>
      <c r="H265" s="89"/>
      <c r="I265" s="89" t="s">
        <v>59</v>
      </c>
      <c r="J265" s="89"/>
      <c r="K265" s="89" t="s">
        <v>60</v>
      </c>
      <c r="L265" s="89"/>
      <c r="M265" s="89"/>
      <c r="N265" s="89" t="s">
        <v>61</v>
      </c>
      <c r="O265" s="89"/>
      <c r="P265" s="89"/>
      <c r="Q265" s="89"/>
      <c r="R265" s="89"/>
      <c r="S265" s="89" t="s">
        <v>62</v>
      </c>
      <c r="T265" s="89"/>
      <c r="U265" s="89" t="s">
        <v>63</v>
      </c>
      <c r="V265" s="89"/>
      <c r="W265" s="89"/>
      <c r="X265" s="89"/>
      <c r="Y265" s="89" t="s">
        <v>64</v>
      </c>
      <c r="Z265" s="89"/>
      <c r="AA265" s="3" t="s">
        <v>65</v>
      </c>
      <c r="AB265" s="89" t="s">
        <v>66</v>
      </c>
      <c r="AC265" s="89"/>
      <c r="AD265" s="3" t="s">
        <v>67</v>
      </c>
    </row>
    <row r="266" spans="1:30" ht="48.6" customHeight="1" x14ac:dyDescent="0.25">
      <c r="A266" s="3" t="s">
        <v>453</v>
      </c>
      <c r="B266" s="89" t="s">
        <v>454</v>
      </c>
      <c r="C266" s="89"/>
      <c r="D266" s="89"/>
      <c r="E266" s="90" t="s">
        <v>455</v>
      </c>
      <c r="F266" s="90"/>
      <c r="G266" s="90"/>
      <c r="H266" s="90"/>
      <c r="I266" s="89" t="s">
        <v>456</v>
      </c>
      <c r="J266" s="89"/>
      <c r="K266" s="89" t="s">
        <v>457</v>
      </c>
      <c r="L266" s="89"/>
      <c r="M266" s="89"/>
      <c r="N266" s="89"/>
      <c r="O266" s="89"/>
      <c r="P266" s="89"/>
      <c r="Q266" s="89"/>
      <c r="R266" s="89"/>
      <c r="S266" s="89" t="s">
        <v>457</v>
      </c>
      <c r="T266" s="89"/>
      <c r="U266" s="89"/>
      <c r="V266" s="89"/>
      <c r="W266" s="89"/>
      <c r="X266" s="89"/>
      <c r="Y266" s="89"/>
      <c r="Z266" s="89"/>
      <c r="AA266" s="3" t="s">
        <v>458</v>
      </c>
      <c r="AB266" s="89"/>
      <c r="AC266" s="89"/>
      <c r="AD266" s="3" t="s">
        <v>459</v>
      </c>
    </row>
    <row r="267" spans="1:30" ht="14.1" customHeight="1" x14ac:dyDescent="0.25">
      <c r="A267" s="3"/>
      <c r="B267" s="89"/>
      <c r="C267" s="89"/>
      <c r="D267" s="89"/>
      <c r="E267" s="93" t="s">
        <v>130</v>
      </c>
      <c r="F267" s="93"/>
      <c r="G267" s="93"/>
      <c r="H267" s="93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3"/>
      <c r="AB267" s="89"/>
      <c r="AC267" s="89"/>
      <c r="AD267" s="3" t="s">
        <v>459</v>
      </c>
    </row>
    <row r="268" spans="1:30" ht="48.6" customHeight="1" x14ac:dyDescent="0.25">
      <c r="A268" s="3" t="s">
        <v>460</v>
      </c>
      <c r="B268" s="89" t="s">
        <v>461</v>
      </c>
      <c r="C268" s="89"/>
      <c r="D268" s="89"/>
      <c r="E268" s="90" t="s">
        <v>462</v>
      </c>
      <c r="F268" s="90"/>
      <c r="G268" s="90"/>
      <c r="H268" s="90"/>
      <c r="I268" s="89" t="s">
        <v>120</v>
      </c>
      <c r="J268" s="89"/>
      <c r="K268" s="89" t="s">
        <v>59</v>
      </c>
      <c r="L268" s="89"/>
      <c r="M268" s="89"/>
      <c r="N268" s="89"/>
      <c r="O268" s="89"/>
      <c r="P268" s="89"/>
      <c r="Q268" s="89"/>
      <c r="R268" s="89"/>
      <c r="S268" s="89" t="s">
        <v>59</v>
      </c>
      <c r="T268" s="89"/>
      <c r="U268" s="89"/>
      <c r="V268" s="89"/>
      <c r="W268" s="89"/>
      <c r="X268" s="89"/>
      <c r="Y268" s="89"/>
      <c r="Z268" s="89"/>
      <c r="AA268" s="3" t="s">
        <v>463</v>
      </c>
      <c r="AB268" s="89"/>
      <c r="AC268" s="89"/>
      <c r="AD268" s="3" t="s">
        <v>464</v>
      </c>
    </row>
    <row r="269" spans="1:30" ht="14.1" customHeight="1" x14ac:dyDescent="0.25">
      <c r="A269" s="3"/>
      <c r="B269" s="89"/>
      <c r="C269" s="89"/>
      <c r="D269" s="89"/>
      <c r="E269" s="93" t="s">
        <v>130</v>
      </c>
      <c r="F269" s="93"/>
      <c r="G269" s="93"/>
      <c r="H269" s="93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3"/>
      <c r="AB269" s="89"/>
      <c r="AC269" s="89"/>
      <c r="AD269" s="3" t="s">
        <v>464</v>
      </c>
    </row>
    <row r="270" spans="1:30" ht="48.6" customHeight="1" x14ac:dyDescent="0.25">
      <c r="A270" s="3" t="s">
        <v>465</v>
      </c>
      <c r="B270" s="89" t="s">
        <v>466</v>
      </c>
      <c r="C270" s="89"/>
      <c r="D270" s="89"/>
      <c r="E270" s="90" t="s">
        <v>467</v>
      </c>
      <c r="F270" s="90"/>
      <c r="G270" s="90"/>
      <c r="H270" s="90"/>
      <c r="I270" s="89" t="s">
        <v>120</v>
      </c>
      <c r="J270" s="89"/>
      <c r="K270" s="89" t="s">
        <v>57</v>
      </c>
      <c r="L270" s="89"/>
      <c r="M270" s="89"/>
      <c r="N270" s="89"/>
      <c r="O270" s="89"/>
      <c r="P270" s="89"/>
      <c r="Q270" s="89"/>
      <c r="R270" s="89"/>
      <c r="S270" s="89" t="s">
        <v>57</v>
      </c>
      <c r="T270" s="89"/>
      <c r="U270" s="89"/>
      <c r="V270" s="89"/>
      <c r="W270" s="89"/>
      <c r="X270" s="89"/>
      <c r="Y270" s="89"/>
      <c r="Z270" s="89"/>
      <c r="AA270" s="3" t="s">
        <v>468</v>
      </c>
      <c r="AB270" s="89"/>
      <c r="AC270" s="89"/>
      <c r="AD270" s="3" t="s">
        <v>469</v>
      </c>
    </row>
    <row r="271" spans="1:30" ht="14.1" customHeight="1" x14ac:dyDescent="0.25">
      <c r="A271" s="3"/>
      <c r="B271" s="89"/>
      <c r="C271" s="89"/>
      <c r="D271" s="89"/>
      <c r="E271" s="93" t="s">
        <v>130</v>
      </c>
      <c r="F271" s="93"/>
      <c r="G271" s="93"/>
      <c r="H271" s="93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3"/>
      <c r="AB271" s="89"/>
      <c r="AC271" s="89"/>
      <c r="AD271" s="3" t="s">
        <v>469</v>
      </c>
    </row>
    <row r="272" spans="1:30" ht="71.45" customHeight="1" x14ac:dyDescent="0.25">
      <c r="A272" s="3" t="s">
        <v>470</v>
      </c>
      <c r="B272" s="89" t="s">
        <v>471</v>
      </c>
      <c r="C272" s="89"/>
      <c r="D272" s="89"/>
      <c r="E272" s="90" t="s">
        <v>472</v>
      </c>
      <c r="F272" s="90"/>
      <c r="G272" s="90"/>
      <c r="H272" s="90"/>
      <c r="I272" s="89" t="s">
        <v>120</v>
      </c>
      <c r="J272" s="89"/>
      <c r="K272" s="89" t="s">
        <v>473</v>
      </c>
      <c r="L272" s="89"/>
      <c r="M272" s="89"/>
      <c r="N272" s="89"/>
      <c r="O272" s="89"/>
      <c r="P272" s="89"/>
      <c r="Q272" s="89"/>
      <c r="R272" s="89"/>
      <c r="S272" s="89" t="s">
        <v>473</v>
      </c>
      <c r="T272" s="89"/>
      <c r="U272" s="89" t="s">
        <v>474</v>
      </c>
      <c r="V272" s="89"/>
      <c r="W272" s="89"/>
      <c r="X272" s="89"/>
      <c r="Y272" s="89" t="s">
        <v>323</v>
      </c>
      <c r="Z272" s="89"/>
      <c r="AA272" s="3" t="s">
        <v>475</v>
      </c>
      <c r="AB272" s="89"/>
      <c r="AC272" s="89"/>
      <c r="AD272" s="3" t="s">
        <v>476</v>
      </c>
    </row>
    <row r="273" spans="1:30" ht="14.1" customHeight="1" x14ac:dyDescent="0.25">
      <c r="A273" s="3"/>
      <c r="B273" s="89"/>
      <c r="C273" s="89"/>
      <c r="D273" s="89"/>
      <c r="E273" s="93" t="s">
        <v>130</v>
      </c>
      <c r="F273" s="93"/>
      <c r="G273" s="93"/>
      <c r="H273" s="93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3"/>
      <c r="AB273" s="89"/>
      <c r="AC273" s="89"/>
      <c r="AD273" s="3" t="s">
        <v>476</v>
      </c>
    </row>
    <row r="274" spans="1:30" ht="60" customHeight="1" x14ac:dyDescent="0.25">
      <c r="A274" s="3" t="s">
        <v>477</v>
      </c>
      <c r="B274" s="89" t="s">
        <v>478</v>
      </c>
      <c r="C274" s="89"/>
      <c r="D274" s="89"/>
      <c r="E274" s="90" t="s">
        <v>479</v>
      </c>
      <c r="F274" s="90"/>
      <c r="G274" s="90"/>
      <c r="H274" s="90"/>
      <c r="I274" s="89" t="s">
        <v>120</v>
      </c>
      <c r="J274" s="89"/>
      <c r="K274" s="89" t="s">
        <v>58</v>
      </c>
      <c r="L274" s="89"/>
      <c r="M274" s="89"/>
      <c r="N274" s="89"/>
      <c r="O274" s="89"/>
      <c r="P274" s="89"/>
      <c r="Q274" s="89"/>
      <c r="R274" s="89"/>
      <c r="S274" s="89" t="s">
        <v>58</v>
      </c>
      <c r="T274" s="89"/>
      <c r="U274" s="89"/>
      <c r="V274" s="89"/>
      <c r="W274" s="89"/>
      <c r="X274" s="89"/>
      <c r="Y274" s="89"/>
      <c r="Z274" s="89"/>
      <c r="AA274" s="3" t="s">
        <v>480</v>
      </c>
      <c r="AB274" s="89"/>
      <c r="AC274" s="89"/>
      <c r="AD274" s="3" t="s">
        <v>481</v>
      </c>
    </row>
    <row r="275" spans="1:30" ht="14.1" customHeight="1" x14ac:dyDescent="0.25">
      <c r="A275" s="3"/>
      <c r="B275" s="89"/>
      <c r="C275" s="89"/>
      <c r="D275" s="89"/>
      <c r="E275" s="93" t="s">
        <v>130</v>
      </c>
      <c r="F275" s="93"/>
      <c r="G275" s="93"/>
      <c r="H275" s="93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3"/>
      <c r="AB275" s="89"/>
      <c r="AC275" s="89"/>
      <c r="AD275" s="3" t="s">
        <v>481</v>
      </c>
    </row>
    <row r="276" spans="1:30" ht="60" customHeight="1" x14ac:dyDescent="0.25">
      <c r="A276" s="3" t="s">
        <v>482</v>
      </c>
      <c r="B276" s="89" t="s">
        <v>478</v>
      </c>
      <c r="C276" s="89"/>
      <c r="D276" s="89"/>
      <c r="E276" s="90" t="s">
        <v>483</v>
      </c>
      <c r="F276" s="90"/>
      <c r="G276" s="90"/>
      <c r="H276" s="90"/>
      <c r="I276" s="89" t="s">
        <v>120</v>
      </c>
      <c r="J276" s="89"/>
      <c r="K276" s="89" t="s">
        <v>63</v>
      </c>
      <c r="L276" s="89"/>
      <c r="M276" s="89"/>
      <c r="N276" s="89"/>
      <c r="O276" s="89"/>
      <c r="P276" s="89"/>
      <c r="Q276" s="89"/>
      <c r="R276" s="89"/>
      <c r="S276" s="89" t="s">
        <v>63</v>
      </c>
      <c r="T276" s="89"/>
      <c r="U276" s="89"/>
      <c r="V276" s="89"/>
      <c r="W276" s="89"/>
      <c r="X276" s="89"/>
      <c r="Y276" s="89"/>
      <c r="Z276" s="89"/>
      <c r="AA276" s="3" t="s">
        <v>484</v>
      </c>
      <c r="AB276" s="89"/>
      <c r="AC276" s="89"/>
      <c r="AD276" s="3" t="s">
        <v>485</v>
      </c>
    </row>
    <row r="277" spans="1:30" ht="14.1" customHeight="1" x14ac:dyDescent="0.25">
      <c r="A277" s="3"/>
      <c r="B277" s="89"/>
      <c r="C277" s="89"/>
      <c r="D277" s="89"/>
      <c r="E277" s="93" t="s">
        <v>130</v>
      </c>
      <c r="F277" s="93"/>
      <c r="G277" s="93"/>
      <c r="H277" s="93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3"/>
      <c r="AB277" s="89"/>
      <c r="AC277" s="89"/>
      <c r="AD277" s="3" t="s">
        <v>485</v>
      </c>
    </row>
    <row r="278" spans="1:30" ht="48.6" customHeight="1" x14ac:dyDescent="0.25">
      <c r="A278" s="3" t="s">
        <v>486</v>
      </c>
      <c r="B278" s="89" t="s">
        <v>487</v>
      </c>
      <c r="C278" s="89"/>
      <c r="D278" s="89"/>
      <c r="E278" s="90" t="s">
        <v>488</v>
      </c>
      <c r="F278" s="90"/>
      <c r="G278" s="90"/>
      <c r="H278" s="90"/>
      <c r="I278" s="89" t="s">
        <v>120</v>
      </c>
      <c r="J278" s="89"/>
      <c r="K278" s="89" t="s">
        <v>58</v>
      </c>
      <c r="L278" s="89"/>
      <c r="M278" s="89"/>
      <c r="N278" s="89"/>
      <c r="O278" s="89"/>
      <c r="P278" s="89"/>
      <c r="Q278" s="89"/>
      <c r="R278" s="89"/>
      <c r="S278" s="89" t="s">
        <v>58</v>
      </c>
      <c r="T278" s="89"/>
      <c r="U278" s="89"/>
      <c r="V278" s="89"/>
      <c r="W278" s="89"/>
      <c r="X278" s="89"/>
      <c r="Y278" s="89"/>
      <c r="Z278" s="89"/>
      <c r="AA278" s="3" t="s">
        <v>489</v>
      </c>
      <c r="AB278" s="89"/>
      <c r="AC278" s="89"/>
      <c r="AD278" s="3" t="s">
        <v>490</v>
      </c>
    </row>
    <row r="279" spans="1:30" ht="14.1" customHeight="1" x14ac:dyDescent="0.25">
      <c r="A279" s="3"/>
      <c r="B279" s="89"/>
      <c r="C279" s="89"/>
      <c r="D279" s="89"/>
      <c r="E279" s="93" t="s">
        <v>130</v>
      </c>
      <c r="F279" s="93"/>
      <c r="G279" s="93"/>
      <c r="H279" s="93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3"/>
      <c r="AB279" s="89"/>
      <c r="AC279" s="89"/>
      <c r="AD279" s="3" t="s">
        <v>490</v>
      </c>
    </row>
    <row r="280" spans="1:30" ht="48.6" customHeight="1" x14ac:dyDescent="0.25">
      <c r="A280" s="3" t="s">
        <v>491</v>
      </c>
      <c r="B280" s="89" t="s">
        <v>492</v>
      </c>
      <c r="C280" s="89"/>
      <c r="D280" s="89"/>
      <c r="E280" s="90" t="s">
        <v>493</v>
      </c>
      <c r="F280" s="90"/>
      <c r="G280" s="90"/>
      <c r="H280" s="90"/>
      <c r="I280" s="89" t="s">
        <v>120</v>
      </c>
      <c r="J280" s="89"/>
      <c r="K280" s="89" t="s">
        <v>59</v>
      </c>
      <c r="L280" s="89"/>
      <c r="M280" s="89"/>
      <c r="N280" s="89"/>
      <c r="O280" s="89"/>
      <c r="P280" s="89"/>
      <c r="Q280" s="89"/>
      <c r="R280" s="89"/>
      <c r="S280" s="89" t="s">
        <v>59</v>
      </c>
      <c r="T280" s="89"/>
      <c r="U280" s="89"/>
      <c r="V280" s="89"/>
      <c r="W280" s="89"/>
      <c r="X280" s="89"/>
      <c r="Y280" s="89"/>
      <c r="Z280" s="89"/>
      <c r="AA280" s="3" t="s">
        <v>494</v>
      </c>
      <c r="AB280" s="89"/>
      <c r="AC280" s="89"/>
      <c r="AD280" s="3" t="s">
        <v>495</v>
      </c>
    </row>
    <row r="281" spans="1:30" ht="14.1" customHeight="1" x14ac:dyDescent="0.25">
      <c r="A281" s="3"/>
      <c r="B281" s="89"/>
      <c r="C281" s="89"/>
      <c r="D281" s="89"/>
      <c r="E281" s="93" t="s">
        <v>130</v>
      </c>
      <c r="F281" s="93"/>
      <c r="G281" s="93"/>
      <c r="H281" s="93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3"/>
      <c r="AB281" s="89"/>
      <c r="AC281" s="89"/>
      <c r="AD281" s="3" t="s">
        <v>495</v>
      </c>
    </row>
    <row r="282" spans="1:30" ht="48.6" customHeight="1" x14ac:dyDescent="0.25">
      <c r="A282" s="3" t="s">
        <v>496</v>
      </c>
      <c r="B282" s="89" t="s">
        <v>466</v>
      </c>
      <c r="C282" s="89"/>
      <c r="D282" s="89"/>
      <c r="E282" s="90" t="s">
        <v>497</v>
      </c>
      <c r="F282" s="90"/>
      <c r="G282" s="90"/>
      <c r="H282" s="90"/>
      <c r="I282" s="89" t="s">
        <v>120</v>
      </c>
      <c r="J282" s="89"/>
      <c r="K282" s="89" t="s">
        <v>59</v>
      </c>
      <c r="L282" s="89"/>
      <c r="M282" s="89"/>
      <c r="N282" s="89"/>
      <c r="O282" s="89"/>
      <c r="P282" s="89"/>
      <c r="Q282" s="89"/>
      <c r="R282" s="89"/>
      <c r="S282" s="89" t="s">
        <v>59</v>
      </c>
      <c r="T282" s="89"/>
      <c r="U282" s="89"/>
      <c r="V282" s="89"/>
      <c r="W282" s="89"/>
      <c r="X282" s="89"/>
      <c r="Y282" s="89"/>
      <c r="Z282" s="89"/>
      <c r="AA282" s="3" t="s">
        <v>498</v>
      </c>
      <c r="AB282" s="89"/>
      <c r="AC282" s="89"/>
      <c r="AD282" s="3" t="s">
        <v>499</v>
      </c>
    </row>
    <row r="283" spans="1:30" ht="14.1" customHeight="1" x14ac:dyDescent="0.25">
      <c r="A283" s="3"/>
      <c r="B283" s="89"/>
      <c r="C283" s="89"/>
      <c r="D283" s="89"/>
      <c r="E283" s="93" t="s">
        <v>130</v>
      </c>
      <c r="F283" s="93"/>
      <c r="G283" s="93"/>
      <c r="H283" s="93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3"/>
      <c r="AB283" s="89"/>
      <c r="AC283" s="89"/>
      <c r="AD283" s="3" t="s">
        <v>499</v>
      </c>
    </row>
    <row r="284" spans="1:30" ht="48.6" customHeight="1" x14ac:dyDescent="0.25">
      <c r="A284" s="3" t="s">
        <v>500</v>
      </c>
      <c r="B284" s="89" t="s">
        <v>466</v>
      </c>
      <c r="C284" s="89"/>
      <c r="D284" s="89"/>
      <c r="E284" s="90" t="s">
        <v>501</v>
      </c>
      <c r="F284" s="90"/>
      <c r="G284" s="90"/>
      <c r="H284" s="90"/>
      <c r="I284" s="89" t="s">
        <v>120</v>
      </c>
      <c r="J284" s="89"/>
      <c r="K284" s="89" t="s">
        <v>500</v>
      </c>
      <c r="L284" s="89"/>
      <c r="M284" s="89"/>
      <c r="N284" s="89"/>
      <c r="O284" s="89"/>
      <c r="P284" s="89"/>
      <c r="Q284" s="89"/>
      <c r="R284" s="89"/>
      <c r="S284" s="89" t="s">
        <v>500</v>
      </c>
      <c r="T284" s="89"/>
      <c r="U284" s="89"/>
      <c r="V284" s="89"/>
      <c r="W284" s="89"/>
      <c r="X284" s="89"/>
      <c r="Y284" s="89"/>
      <c r="Z284" s="89"/>
      <c r="AA284" s="3" t="s">
        <v>502</v>
      </c>
      <c r="AB284" s="89"/>
      <c r="AC284" s="89"/>
      <c r="AD284" s="3" t="s">
        <v>503</v>
      </c>
    </row>
    <row r="285" spans="1:30" ht="14.1" customHeight="1" x14ac:dyDescent="0.25">
      <c r="A285" s="3"/>
      <c r="B285" s="89"/>
      <c r="C285" s="89"/>
      <c r="D285" s="89"/>
      <c r="E285" s="93" t="s">
        <v>130</v>
      </c>
      <c r="F285" s="93"/>
      <c r="G285" s="93"/>
      <c r="H285" s="93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3"/>
      <c r="AB285" s="89"/>
      <c r="AC285" s="89"/>
      <c r="AD285" s="3" t="s">
        <v>503</v>
      </c>
    </row>
    <row r="286" spans="1:30" ht="60" customHeight="1" x14ac:dyDescent="0.25">
      <c r="A286" s="3" t="s">
        <v>504</v>
      </c>
      <c r="B286" s="89" t="s">
        <v>478</v>
      </c>
      <c r="C286" s="89"/>
      <c r="D286" s="89"/>
      <c r="E286" s="90" t="s">
        <v>505</v>
      </c>
      <c r="F286" s="90"/>
      <c r="G286" s="90"/>
      <c r="H286" s="90"/>
      <c r="I286" s="89" t="s">
        <v>120</v>
      </c>
      <c r="J286" s="89"/>
      <c r="K286" s="89" t="s">
        <v>61</v>
      </c>
      <c r="L286" s="89"/>
      <c r="M286" s="89"/>
      <c r="N286" s="89"/>
      <c r="O286" s="89"/>
      <c r="P286" s="89"/>
      <c r="Q286" s="89"/>
      <c r="R286" s="89"/>
      <c r="S286" s="89" t="s">
        <v>61</v>
      </c>
      <c r="T286" s="89"/>
      <c r="U286" s="89"/>
      <c r="V286" s="89"/>
      <c r="W286" s="89"/>
      <c r="X286" s="89"/>
      <c r="Y286" s="89"/>
      <c r="Z286" s="89"/>
      <c r="AA286" s="3" t="s">
        <v>506</v>
      </c>
      <c r="AB286" s="89"/>
      <c r="AC286" s="89"/>
      <c r="AD286" s="3" t="s">
        <v>507</v>
      </c>
    </row>
    <row r="287" spans="1:30" ht="14.1" customHeight="1" x14ac:dyDescent="0.25">
      <c r="A287" s="3"/>
      <c r="B287" s="89"/>
      <c r="C287" s="89"/>
      <c r="D287" s="89"/>
      <c r="E287" s="93" t="s">
        <v>130</v>
      </c>
      <c r="F287" s="93"/>
      <c r="G287" s="93"/>
      <c r="H287" s="93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3"/>
      <c r="AB287" s="89"/>
      <c r="AC287" s="89"/>
      <c r="AD287" s="3" t="s">
        <v>507</v>
      </c>
    </row>
    <row r="288" spans="1:30" ht="48.6" customHeight="1" x14ac:dyDescent="0.25">
      <c r="A288" s="3" t="s">
        <v>508</v>
      </c>
      <c r="B288" s="89" t="s">
        <v>466</v>
      </c>
      <c r="C288" s="89"/>
      <c r="D288" s="89"/>
      <c r="E288" s="90" t="s">
        <v>509</v>
      </c>
      <c r="F288" s="90"/>
      <c r="G288" s="90"/>
      <c r="H288" s="90"/>
      <c r="I288" s="89" t="s">
        <v>120</v>
      </c>
      <c r="J288" s="89"/>
      <c r="K288" s="89" t="s">
        <v>57</v>
      </c>
      <c r="L288" s="89"/>
      <c r="M288" s="89"/>
      <c r="N288" s="89"/>
      <c r="O288" s="89"/>
      <c r="P288" s="89"/>
      <c r="Q288" s="89"/>
      <c r="R288" s="89"/>
      <c r="S288" s="89" t="s">
        <v>57</v>
      </c>
      <c r="T288" s="89"/>
      <c r="U288" s="89"/>
      <c r="V288" s="89"/>
      <c r="W288" s="89"/>
      <c r="X288" s="89"/>
      <c r="Y288" s="89"/>
      <c r="Z288" s="89"/>
      <c r="AA288" s="3" t="s">
        <v>510</v>
      </c>
      <c r="AB288" s="89"/>
      <c r="AC288" s="89"/>
      <c r="AD288" s="3" t="s">
        <v>511</v>
      </c>
    </row>
    <row r="289" spans="1:30" ht="14.1" customHeight="1" x14ac:dyDescent="0.25">
      <c r="A289" s="3"/>
      <c r="B289" s="89"/>
      <c r="C289" s="89"/>
      <c r="D289" s="89"/>
      <c r="E289" s="93" t="s">
        <v>130</v>
      </c>
      <c r="F289" s="93"/>
      <c r="G289" s="93"/>
      <c r="H289" s="93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3"/>
      <c r="AB289" s="89"/>
      <c r="AC289" s="89"/>
      <c r="AD289" s="3" t="s">
        <v>511</v>
      </c>
    </row>
    <row r="290" spans="1:30" ht="48.6" customHeight="1" x14ac:dyDescent="0.25">
      <c r="A290" s="3" t="s">
        <v>512</v>
      </c>
      <c r="B290" s="89" t="s">
        <v>466</v>
      </c>
      <c r="C290" s="89"/>
      <c r="D290" s="89"/>
      <c r="E290" s="90" t="s">
        <v>513</v>
      </c>
      <c r="F290" s="90"/>
      <c r="G290" s="90"/>
      <c r="H290" s="90"/>
      <c r="I290" s="89" t="s">
        <v>120</v>
      </c>
      <c r="J290" s="89"/>
      <c r="K290" s="89" t="s">
        <v>59</v>
      </c>
      <c r="L290" s="89"/>
      <c r="M290" s="89"/>
      <c r="N290" s="89"/>
      <c r="O290" s="89"/>
      <c r="P290" s="89"/>
      <c r="Q290" s="89"/>
      <c r="R290" s="89"/>
      <c r="S290" s="89" t="s">
        <v>59</v>
      </c>
      <c r="T290" s="89"/>
      <c r="U290" s="89"/>
      <c r="V290" s="89"/>
      <c r="W290" s="89"/>
      <c r="X290" s="89"/>
      <c r="Y290" s="89"/>
      <c r="Z290" s="89"/>
      <c r="AA290" s="3" t="s">
        <v>514</v>
      </c>
      <c r="AB290" s="89"/>
      <c r="AC290" s="89"/>
      <c r="AD290" s="3" t="s">
        <v>515</v>
      </c>
    </row>
    <row r="291" spans="1:30" ht="14.1" customHeight="1" x14ac:dyDescent="0.25">
      <c r="A291" s="3"/>
      <c r="B291" s="89"/>
      <c r="C291" s="89"/>
      <c r="D291" s="89"/>
      <c r="E291" s="93" t="s">
        <v>130</v>
      </c>
      <c r="F291" s="93"/>
      <c r="G291" s="93"/>
      <c r="H291" s="93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3"/>
      <c r="AB291" s="89"/>
      <c r="AC291" s="89"/>
      <c r="AD291" s="3" t="s">
        <v>515</v>
      </c>
    </row>
    <row r="292" spans="1:30" ht="48.6" customHeight="1" x14ac:dyDescent="0.25">
      <c r="A292" s="3" t="s">
        <v>516</v>
      </c>
      <c r="B292" s="89" t="s">
        <v>466</v>
      </c>
      <c r="C292" s="89"/>
      <c r="D292" s="89"/>
      <c r="E292" s="90" t="s">
        <v>517</v>
      </c>
      <c r="F292" s="90"/>
      <c r="G292" s="90"/>
      <c r="H292" s="90"/>
      <c r="I292" s="89" t="s">
        <v>120</v>
      </c>
      <c r="J292" s="89"/>
      <c r="K292" s="89" t="s">
        <v>59</v>
      </c>
      <c r="L292" s="89"/>
      <c r="M292" s="89"/>
      <c r="N292" s="89"/>
      <c r="O292" s="89"/>
      <c r="P292" s="89"/>
      <c r="Q292" s="89"/>
      <c r="R292" s="89"/>
      <c r="S292" s="89" t="s">
        <v>59</v>
      </c>
      <c r="T292" s="89"/>
      <c r="U292" s="89"/>
      <c r="V292" s="89"/>
      <c r="W292" s="89"/>
      <c r="X292" s="89"/>
      <c r="Y292" s="89"/>
      <c r="Z292" s="89"/>
      <c r="AA292" s="3" t="s">
        <v>518</v>
      </c>
      <c r="AB292" s="89"/>
      <c r="AC292" s="89"/>
      <c r="AD292" s="3" t="s">
        <v>519</v>
      </c>
    </row>
    <row r="293" spans="1:30" ht="14.1" customHeight="1" x14ac:dyDescent="0.25">
      <c r="A293" s="3"/>
      <c r="B293" s="89"/>
      <c r="C293" s="89"/>
      <c r="D293" s="89"/>
      <c r="E293" s="93" t="s">
        <v>130</v>
      </c>
      <c r="F293" s="93"/>
      <c r="G293" s="93"/>
      <c r="H293" s="93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3"/>
      <c r="AB293" s="89"/>
      <c r="AC293" s="89"/>
      <c r="AD293" s="3" t="s">
        <v>519</v>
      </c>
    </row>
    <row r="294" spans="1:30" ht="48.6" customHeight="1" x14ac:dyDescent="0.25">
      <c r="A294" s="3" t="s">
        <v>520</v>
      </c>
      <c r="B294" s="89" t="s">
        <v>466</v>
      </c>
      <c r="C294" s="89"/>
      <c r="D294" s="89"/>
      <c r="E294" s="90" t="s">
        <v>521</v>
      </c>
      <c r="F294" s="90"/>
      <c r="G294" s="90"/>
      <c r="H294" s="90"/>
      <c r="I294" s="89" t="s">
        <v>456</v>
      </c>
      <c r="J294" s="89"/>
      <c r="K294" s="89" t="s">
        <v>58</v>
      </c>
      <c r="L294" s="89"/>
      <c r="M294" s="89"/>
      <c r="N294" s="89"/>
      <c r="O294" s="89"/>
      <c r="P294" s="89"/>
      <c r="Q294" s="89"/>
      <c r="R294" s="89"/>
      <c r="S294" s="89" t="s">
        <v>58</v>
      </c>
      <c r="T294" s="89"/>
      <c r="U294" s="89"/>
      <c r="V294" s="89"/>
      <c r="W294" s="89"/>
      <c r="X294" s="89"/>
      <c r="Y294" s="89"/>
      <c r="Z294" s="89"/>
      <c r="AA294" s="3" t="s">
        <v>522</v>
      </c>
      <c r="AB294" s="89"/>
      <c r="AC294" s="89"/>
      <c r="AD294" s="3" t="s">
        <v>523</v>
      </c>
    </row>
    <row r="295" spans="1:30" ht="14.1" customHeight="1" x14ac:dyDescent="0.25">
      <c r="A295" s="3"/>
      <c r="B295" s="89"/>
      <c r="C295" s="89"/>
      <c r="D295" s="89"/>
      <c r="E295" s="93" t="s">
        <v>130</v>
      </c>
      <c r="F295" s="93"/>
      <c r="G295" s="93"/>
      <c r="H295" s="93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3"/>
      <c r="AB295" s="89"/>
      <c r="AC295" s="89"/>
      <c r="AD295" s="3" t="s">
        <v>523</v>
      </c>
    </row>
    <row r="296" spans="1:30" ht="25.5" customHeight="1" x14ac:dyDescent="0.25">
      <c r="A296" s="3"/>
      <c r="B296" s="89"/>
      <c r="C296" s="89"/>
      <c r="D296" s="89"/>
      <c r="E296" s="93" t="s">
        <v>524</v>
      </c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89"/>
      <c r="AC296" s="89"/>
      <c r="AD296" s="2" t="s">
        <v>525</v>
      </c>
    </row>
    <row r="297" spans="1:30" ht="14.1" customHeight="1" x14ac:dyDescent="0.25">
      <c r="A297" s="3"/>
      <c r="B297" s="89"/>
      <c r="C297" s="89"/>
      <c r="D297" s="89"/>
      <c r="E297" s="93" t="s">
        <v>526</v>
      </c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89"/>
      <c r="AC297" s="89"/>
      <c r="AD297" s="2" t="s">
        <v>525</v>
      </c>
    </row>
    <row r="298" spans="1:30" ht="14.1" customHeight="1" x14ac:dyDescent="0.25">
      <c r="A298" s="3"/>
      <c r="B298" s="89"/>
      <c r="C298" s="89"/>
      <c r="D298" s="89"/>
      <c r="E298" s="93" t="s">
        <v>527</v>
      </c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3"/>
    </row>
    <row r="299" spans="1:30" ht="12.75" customHeight="1" x14ac:dyDescent="0.25">
      <c r="A299" s="3"/>
      <c r="B299" s="89"/>
      <c r="C299" s="89"/>
      <c r="D299" s="89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83"/>
    </row>
    <row r="300" spans="1:30" ht="14.1" customHeight="1" x14ac:dyDescent="0.25">
      <c r="A300" s="3"/>
      <c r="B300" s="89"/>
      <c r="C300" s="89"/>
      <c r="D300" s="89"/>
      <c r="E300" s="93" t="s">
        <v>528</v>
      </c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89"/>
      <c r="AC300" s="89"/>
      <c r="AD300" s="84">
        <v>169585.69</v>
      </c>
    </row>
    <row r="301" spans="1:30" ht="14.1" customHeight="1" x14ac:dyDescent="0.25">
      <c r="A301" s="3"/>
      <c r="B301" s="89"/>
      <c r="C301" s="89"/>
      <c r="D301" s="89"/>
      <c r="E301" s="92" t="s">
        <v>332</v>
      </c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83"/>
    </row>
    <row r="302" spans="1:30" ht="14.1" customHeight="1" x14ac:dyDescent="0.25">
      <c r="A302" s="3"/>
      <c r="B302" s="89"/>
      <c r="C302" s="89"/>
      <c r="D302" s="89"/>
      <c r="E302" s="90" t="s">
        <v>529</v>
      </c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89"/>
      <c r="AC302" s="89"/>
      <c r="AD302" s="83" t="s">
        <v>880</v>
      </c>
    </row>
    <row r="303" spans="1:30" ht="14.1" customHeight="1" x14ac:dyDescent="0.25">
      <c r="A303" s="3"/>
      <c r="B303" s="89"/>
      <c r="C303" s="89"/>
      <c r="D303" s="89"/>
      <c r="E303" s="92" t="s">
        <v>530</v>
      </c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83"/>
    </row>
    <row r="304" spans="1:30" ht="14.1" customHeight="1" x14ac:dyDescent="0.25">
      <c r="A304" s="3"/>
      <c r="B304" s="89"/>
      <c r="C304" s="89"/>
      <c r="D304" s="89"/>
      <c r="E304" s="90" t="s">
        <v>531</v>
      </c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89"/>
      <c r="AC304" s="89"/>
      <c r="AD304" s="83" t="s">
        <v>810</v>
      </c>
    </row>
    <row r="305" spans="1:30" ht="14.1" customHeight="1" x14ac:dyDescent="0.25">
      <c r="A305" s="3"/>
      <c r="B305" s="89"/>
      <c r="C305" s="89"/>
      <c r="D305" s="89"/>
      <c r="E305" s="90" t="s">
        <v>532</v>
      </c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89"/>
      <c r="AC305" s="89"/>
      <c r="AD305" s="83" t="s">
        <v>811</v>
      </c>
    </row>
    <row r="306" spans="1:30" ht="14.1" customHeight="1" x14ac:dyDescent="0.25">
      <c r="A306" s="3"/>
      <c r="B306" s="89"/>
      <c r="C306" s="89"/>
      <c r="D306" s="89"/>
      <c r="E306" s="90" t="s">
        <v>533</v>
      </c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89"/>
      <c r="AC306" s="89"/>
      <c r="AD306" s="83" t="s">
        <v>812</v>
      </c>
    </row>
    <row r="307" spans="1:30" ht="14.1" customHeight="1" x14ac:dyDescent="0.25">
      <c r="A307" s="3"/>
      <c r="B307" s="89"/>
      <c r="C307" s="89"/>
      <c r="D307" s="89"/>
      <c r="E307" s="90" t="s">
        <v>534</v>
      </c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89"/>
      <c r="AC307" s="89"/>
      <c r="AD307" s="83" t="s">
        <v>535</v>
      </c>
    </row>
    <row r="308" spans="1:30" ht="14.1" customHeight="1" x14ac:dyDescent="0.25">
      <c r="A308" s="3"/>
      <c r="B308" s="89"/>
      <c r="C308" s="89"/>
      <c r="D308" s="89"/>
      <c r="E308" s="90" t="s">
        <v>536</v>
      </c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89"/>
      <c r="AC308" s="89"/>
      <c r="AD308" s="83" t="s">
        <v>813</v>
      </c>
    </row>
    <row r="309" spans="1:30" ht="14.1" customHeight="1" x14ac:dyDescent="0.25">
      <c r="A309" s="3"/>
      <c r="B309" s="89"/>
      <c r="C309" s="89"/>
      <c r="D309" s="89"/>
      <c r="E309" s="90" t="s">
        <v>537</v>
      </c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89"/>
      <c r="AC309" s="89"/>
      <c r="AD309" s="83" t="s">
        <v>814</v>
      </c>
    </row>
    <row r="310" spans="1:30" ht="14.1" customHeight="1" x14ac:dyDescent="0.25">
      <c r="A310" s="3"/>
      <c r="B310" s="89"/>
      <c r="C310" s="89"/>
      <c r="D310" s="89"/>
      <c r="E310" s="90" t="s">
        <v>538</v>
      </c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89"/>
      <c r="AC310" s="89"/>
      <c r="AD310" s="83" t="s">
        <v>815</v>
      </c>
    </row>
    <row r="311" spans="1:30" ht="12.75" customHeight="1" x14ac:dyDescent="0.25">
      <c r="A311" s="3"/>
      <c r="B311" s="89"/>
      <c r="C311" s="89"/>
      <c r="D311" s="89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83"/>
    </row>
    <row r="312" spans="1:30" ht="14.1" customHeight="1" x14ac:dyDescent="0.25">
      <c r="A312" s="3"/>
      <c r="B312" s="89"/>
      <c r="C312" s="89"/>
      <c r="D312" s="89"/>
      <c r="E312" s="93" t="s">
        <v>539</v>
      </c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89"/>
      <c r="AC312" s="89"/>
      <c r="AD312" s="84">
        <v>17760.8</v>
      </c>
    </row>
    <row r="313" spans="1:30" ht="14.1" customHeight="1" x14ac:dyDescent="0.25">
      <c r="A313" s="3"/>
      <c r="B313" s="89"/>
      <c r="C313" s="89"/>
      <c r="D313" s="89"/>
      <c r="E313" s="92" t="s">
        <v>332</v>
      </c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83"/>
    </row>
    <row r="314" spans="1:30" ht="14.1" customHeight="1" x14ac:dyDescent="0.25">
      <c r="A314" s="3"/>
      <c r="B314" s="89"/>
      <c r="C314" s="89"/>
      <c r="D314" s="89"/>
      <c r="E314" s="90" t="s">
        <v>529</v>
      </c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89"/>
      <c r="AC314" s="89"/>
      <c r="AD314" s="83" t="s">
        <v>870</v>
      </c>
    </row>
    <row r="315" spans="1:30" ht="14.1" customHeight="1" x14ac:dyDescent="0.25">
      <c r="A315" s="3"/>
      <c r="B315" s="89"/>
      <c r="C315" s="89"/>
      <c r="D315" s="89"/>
      <c r="E315" s="92" t="s">
        <v>530</v>
      </c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83"/>
    </row>
    <row r="316" spans="1:30" ht="14.1" customHeight="1" x14ac:dyDescent="0.25">
      <c r="A316" s="3"/>
      <c r="B316" s="89"/>
      <c r="C316" s="89"/>
      <c r="D316" s="89"/>
      <c r="E316" s="90" t="s">
        <v>531</v>
      </c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89"/>
      <c r="AC316" s="89"/>
      <c r="AD316" s="3" t="s">
        <v>871</v>
      </c>
    </row>
    <row r="317" spans="1:30" ht="14.1" customHeight="1" x14ac:dyDescent="0.25">
      <c r="A317" s="3"/>
      <c r="B317" s="89"/>
      <c r="C317" s="89"/>
      <c r="D317" s="89"/>
      <c r="E317" s="90" t="s">
        <v>532</v>
      </c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89"/>
      <c r="AC317" s="89"/>
      <c r="AD317" s="3" t="s">
        <v>872</v>
      </c>
    </row>
    <row r="318" spans="1:30" ht="14.1" customHeight="1" x14ac:dyDescent="0.25">
      <c r="A318" s="3"/>
      <c r="B318" s="89"/>
      <c r="C318" s="89"/>
      <c r="D318" s="89"/>
      <c r="E318" s="90" t="s">
        <v>533</v>
      </c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89"/>
      <c r="AC318" s="89"/>
      <c r="AD318" s="3" t="s">
        <v>873</v>
      </c>
    </row>
    <row r="319" spans="1:30" ht="14.1" customHeight="1" x14ac:dyDescent="0.25">
      <c r="A319" s="3"/>
      <c r="B319" s="89"/>
      <c r="C319" s="89"/>
      <c r="D319" s="89"/>
      <c r="E319" s="90" t="s">
        <v>534</v>
      </c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89"/>
      <c r="AC319" s="89"/>
      <c r="AD319" s="3" t="s">
        <v>450</v>
      </c>
    </row>
    <row r="320" spans="1:30" ht="14.1" customHeight="1" x14ac:dyDescent="0.25">
      <c r="A320" s="3"/>
      <c r="B320" s="89"/>
      <c r="C320" s="89"/>
      <c r="D320" s="89"/>
      <c r="E320" s="90" t="s">
        <v>536</v>
      </c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89"/>
      <c r="AC320" s="89"/>
      <c r="AD320" s="3" t="s">
        <v>874</v>
      </c>
    </row>
    <row r="321" spans="1:30" ht="14.1" customHeight="1" x14ac:dyDescent="0.25">
      <c r="A321" s="3"/>
      <c r="B321" s="89"/>
      <c r="C321" s="89"/>
      <c r="D321" s="89"/>
      <c r="E321" s="90" t="s">
        <v>537</v>
      </c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89"/>
      <c r="AC321" s="89"/>
      <c r="AD321" s="3" t="s">
        <v>875</v>
      </c>
    </row>
    <row r="322" spans="1:30" ht="14.1" customHeight="1" x14ac:dyDescent="0.25">
      <c r="A322" s="3"/>
      <c r="B322" s="89"/>
      <c r="C322" s="89"/>
      <c r="D322" s="89"/>
      <c r="E322" s="90" t="s">
        <v>538</v>
      </c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89"/>
      <c r="AC322" s="89"/>
      <c r="AD322" s="3" t="s">
        <v>876</v>
      </c>
    </row>
    <row r="323" spans="1:30" ht="12.75" customHeight="1" x14ac:dyDescent="0.25">
      <c r="A323" s="3"/>
      <c r="B323" s="89"/>
      <c r="C323" s="89"/>
      <c r="D323" s="89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3"/>
    </row>
    <row r="324" spans="1:30" ht="14.1" customHeight="1" x14ac:dyDescent="0.25">
      <c r="A324" s="3"/>
      <c r="B324" s="89"/>
      <c r="C324" s="89"/>
      <c r="D324" s="89"/>
      <c r="E324" s="93" t="s">
        <v>540</v>
      </c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89"/>
      <c r="AC324" s="89"/>
      <c r="AD324" s="2" t="s">
        <v>881</v>
      </c>
    </row>
    <row r="325" spans="1:30" ht="14.1" customHeight="1" x14ac:dyDescent="0.25">
      <c r="A325" s="3"/>
      <c r="B325" s="89"/>
      <c r="C325" s="89"/>
      <c r="D325" s="89"/>
      <c r="E325" s="92" t="s">
        <v>332</v>
      </c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3"/>
    </row>
    <row r="326" spans="1:30" ht="14.1" customHeight="1" x14ac:dyDescent="0.25">
      <c r="A326" s="3"/>
      <c r="B326" s="89"/>
      <c r="C326" s="89"/>
      <c r="D326" s="89"/>
      <c r="E326" s="90" t="s">
        <v>529</v>
      </c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89"/>
      <c r="AC326" s="89"/>
      <c r="AD326" s="3" t="s">
        <v>882</v>
      </c>
    </row>
    <row r="327" spans="1:30" ht="14.1" customHeight="1" x14ac:dyDescent="0.25">
      <c r="A327" s="3"/>
      <c r="B327" s="89"/>
      <c r="C327" s="89"/>
      <c r="D327" s="89"/>
      <c r="E327" s="92" t="s">
        <v>530</v>
      </c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3"/>
    </row>
    <row r="328" spans="1:30" ht="14.1" customHeight="1" x14ac:dyDescent="0.25">
      <c r="A328" s="3"/>
      <c r="B328" s="89"/>
      <c r="C328" s="89"/>
      <c r="D328" s="89"/>
      <c r="E328" s="90" t="s">
        <v>531</v>
      </c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89"/>
      <c r="AC328" s="89"/>
      <c r="AD328" s="3" t="s">
        <v>883</v>
      </c>
    </row>
    <row r="329" spans="1:30" ht="14.1" customHeight="1" x14ac:dyDescent="0.25">
      <c r="A329" s="3"/>
      <c r="B329" s="89"/>
      <c r="C329" s="89"/>
      <c r="D329" s="89"/>
      <c r="E329" s="90" t="s">
        <v>532</v>
      </c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89"/>
      <c r="AC329" s="89"/>
      <c r="AD329" s="3" t="s">
        <v>884</v>
      </c>
    </row>
    <row r="330" spans="1:30" ht="14.1" customHeight="1" x14ac:dyDescent="0.25">
      <c r="A330" s="3"/>
      <c r="B330" s="89"/>
      <c r="C330" s="89"/>
      <c r="D330" s="89"/>
      <c r="E330" s="90" t="s">
        <v>533</v>
      </c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89"/>
      <c r="AC330" s="89"/>
      <c r="AD330" s="3" t="s">
        <v>885</v>
      </c>
    </row>
    <row r="331" spans="1:30" ht="14.1" customHeight="1" x14ac:dyDescent="0.25">
      <c r="A331" s="3"/>
      <c r="B331" s="89"/>
      <c r="C331" s="89"/>
      <c r="D331" s="89"/>
      <c r="E331" s="90" t="s">
        <v>534</v>
      </c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89"/>
      <c r="AC331" s="89"/>
      <c r="AD331" s="3" t="s">
        <v>541</v>
      </c>
    </row>
    <row r="332" spans="1:30" ht="14.1" customHeight="1" x14ac:dyDescent="0.25">
      <c r="A332" s="3"/>
      <c r="B332" s="89"/>
      <c r="C332" s="89"/>
      <c r="D332" s="89"/>
      <c r="E332" s="90" t="s">
        <v>542</v>
      </c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89"/>
      <c r="AC332" s="89"/>
      <c r="AD332" s="3" t="s">
        <v>40</v>
      </c>
    </row>
    <row r="333" spans="1:30" ht="14.1" customHeight="1" x14ac:dyDescent="0.25">
      <c r="A333" s="3"/>
      <c r="B333" s="89"/>
      <c r="C333" s="89"/>
      <c r="D333" s="89"/>
      <c r="E333" s="90" t="s">
        <v>536</v>
      </c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89"/>
      <c r="AC333" s="89"/>
      <c r="AD333" s="3" t="s">
        <v>886</v>
      </c>
    </row>
    <row r="334" spans="1:30" ht="14.1" customHeight="1" x14ac:dyDescent="0.25">
      <c r="A334" s="3"/>
      <c r="B334" s="89"/>
      <c r="C334" s="89"/>
      <c r="D334" s="89"/>
      <c r="E334" s="90" t="s">
        <v>537</v>
      </c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89"/>
      <c r="AC334" s="89"/>
      <c r="AD334" s="3" t="s">
        <v>887</v>
      </c>
    </row>
    <row r="335" spans="1:30" ht="14.1" customHeight="1" x14ac:dyDescent="0.25">
      <c r="A335" s="3"/>
      <c r="B335" s="89"/>
      <c r="C335" s="89"/>
      <c r="D335" s="89"/>
      <c r="E335" s="90" t="s">
        <v>538</v>
      </c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89"/>
      <c r="AC335" s="89"/>
      <c r="AD335" s="3" t="s">
        <v>888</v>
      </c>
    </row>
    <row r="336" spans="1:30" ht="14.1" customHeight="1" x14ac:dyDescent="0.25">
      <c r="A336" s="3"/>
      <c r="B336" s="89"/>
      <c r="C336" s="89"/>
      <c r="D336" s="89"/>
      <c r="E336" s="90" t="s">
        <v>543</v>
      </c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89"/>
      <c r="AC336" s="89"/>
      <c r="AD336" s="3" t="s">
        <v>40</v>
      </c>
    </row>
    <row r="337" spans="1:30" ht="14.1" customHeight="1" x14ac:dyDescent="0.25">
      <c r="A337" s="3"/>
      <c r="B337" s="89"/>
      <c r="C337" s="89"/>
      <c r="D337" s="89"/>
      <c r="E337" s="90" t="s">
        <v>544</v>
      </c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89"/>
      <c r="AC337" s="89"/>
      <c r="AD337" s="3" t="s">
        <v>40</v>
      </c>
    </row>
    <row r="338" spans="1:30" ht="12.75" customHeight="1" x14ac:dyDescent="0.25">
      <c r="A338" s="3"/>
      <c r="B338" s="89"/>
      <c r="C338" s="89"/>
      <c r="D338" s="89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3"/>
    </row>
    <row r="339" spans="1:30" ht="14.1" customHeight="1" x14ac:dyDescent="0.25">
      <c r="A339" s="3"/>
      <c r="B339" s="89"/>
      <c r="C339" s="89"/>
      <c r="D339" s="89"/>
      <c r="E339" s="91" t="s">
        <v>545</v>
      </c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3"/>
    </row>
    <row r="340" spans="1:30" ht="25.5" customHeight="1" x14ac:dyDescent="0.25">
      <c r="A340" s="3"/>
      <c r="B340" s="89"/>
      <c r="C340" s="89"/>
      <c r="D340" s="89"/>
      <c r="E340" s="90" t="s">
        <v>345</v>
      </c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89"/>
      <c r="AC340" s="89"/>
      <c r="AD340" s="3" t="s">
        <v>40</v>
      </c>
    </row>
    <row r="341" spans="1:30" ht="14.1" customHeight="1" x14ac:dyDescent="0.25">
      <c r="A341" s="3"/>
      <c r="B341" s="89"/>
      <c r="C341" s="89"/>
      <c r="D341" s="89"/>
      <c r="E341" s="90" t="s">
        <v>346</v>
      </c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89"/>
      <c r="AC341" s="89"/>
      <c r="AD341" s="3" t="s">
        <v>40</v>
      </c>
    </row>
    <row r="342" spans="1:30" ht="14.1" customHeight="1" x14ac:dyDescent="0.25">
      <c r="A342" s="3"/>
      <c r="B342" s="89"/>
      <c r="C342" s="89"/>
      <c r="D342" s="89"/>
      <c r="E342" s="90" t="s">
        <v>348</v>
      </c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89"/>
      <c r="AC342" s="89"/>
      <c r="AD342" s="3" t="s">
        <v>700</v>
      </c>
    </row>
    <row r="343" spans="1:30" ht="14.1" customHeight="1" x14ac:dyDescent="0.25">
      <c r="A343" s="3"/>
      <c r="B343" s="89"/>
      <c r="C343" s="89"/>
      <c r="D343" s="89"/>
      <c r="E343" s="90" t="s">
        <v>349</v>
      </c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89"/>
      <c r="AC343" s="89"/>
      <c r="AD343" s="3" t="s">
        <v>702</v>
      </c>
    </row>
    <row r="344" spans="1:30" ht="12.75" customHeight="1" x14ac:dyDescent="0.25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  <c r="AA344" s="88"/>
      <c r="AB344" s="88"/>
      <c r="AC344" s="88"/>
      <c r="AD344" s="88"/>
    </row>
    <row r="345" spans="1:30" ht="13.7" customHeight="1" x14ac:dyDescent="0.25">
      <c r="A345" s="85" t="s">
        <v>546</v>
      </c>
      <c r="B345" s="85"/>
      <c r="C345" s="86" t="s">
        <v>547</v>
      </c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5"/>
      <c r="X345" s="85"/>
      <c r="Y345" s="85"/>
      <c r="Z345" s="85"/>
      <c r="AA345" s="85"/>
      <c r="AB345" s="85"/>
      <c r="AC345" s="85"/>
      <c r="AD345" s="85"/>
    </row>
    <row r="346" spans="1:30" ht="12.75" customHeight="1" x14ac:dyDescent="0.25">
      <c r="A346" s="85"/>
      <c r="B346" s="85"/>
      <c r="C346" s="87" t="s">
        <v>548</v>
      </c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5"/>
      <c r="X346" s="85"/>
      <c r="Y346" s="85"/>
      <c r="Z346" s="85"/>
      <c r="AA346" s="85"/>
      <c r="AB346" s="85"/>
      <c r="AC346" s="85"/>
      <c r="AD346" s="85"/>
    </row>
    <row r="347" spans="1:30" ht="13.7" customHeight="1" x14ac:dyDescent="0.25">
      <c r="A347" s="85" t="s">
        <v>549</v>
      </c>
      <c r="B347" s="85"/>
      <c r="C347" s="86" t="s">
        <v>547</v>
      </c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5"/>
      <c r="X347" s="85"/>
      <c r="Y347" s="85"/>
      <c r="Z347" s="85"/>
      <c r="AA347" s="85"/>
      <c r="AB347" s="85"/>
      <c r="AC347" s="85"/>
      <c r="AD347" s="85"/>
    </row>
    <row r="348" spans="1:30" ht="12.75" customHeight="1" x14ac:dyDescent="0.25">
      <c r="A348" s="85"/>
      <c r="B348" s="85"/>
      <c r="C348" s="87" t="s">
        <v>548</v>
      </c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5"/>
      <c r="X348" s="85"/>
      <c r="Y348" s="85"/>
      <c r="Z348" s="85"/>
      <c r="AA348" s="85"/>
      <c r="AB348" s="85"/>
      <c r="AC348" s="85"/>
      <c r="AD348" s="85"/>
    </row>
    <row r="349" spans="1:30" ht="12.75" customHeight="1" x14ac:dyDescent="0.25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  <c r="AA349" s="88"/>
      <c r="AB349" s="88"/>
      <c r="AC349" s="88"/>
      <c r="AD349" s="88"/>
    </row>
  </sheetData>
  <mergeCells count="2410">
    <mergeCell ref="A4:L4"/>
    <mergeCell ref="M4:AD4"/>
    <mergeCell ref="A5:L5"/>
    <mergeCell ref="M5:AD5"/>
    <mergeCell ref="A6:L6"/>
    <mergeCell ref="M6:AD6"/>
    <mergeCell ref="A1:L1"/>
    <mergeCell ref="M1:AD1"/>
    <mergeCell ref="A2:L2"/>
    <mergeCell ref="M2:AD2"/>
    <mergeCell ref="A3:L3"/>
    <mergeCell ref="M3:AD3"/>
    <mergeCell ref="A15:AD15"/>
    <mergeCell ref="A16:B16"/>
    <mergeCell ref="C16:F16"/>
    <mergeCell ref="G16:AD16"/>
    <mergeCell ref="A17:B18"/>
    <mergeCell ref="C17:AD17"/>
    <mergeCell ref="C18:AD18"/>
    <mergeCell ref="A11:AD11"/>
    <mergeCell ref="A12:AD12"/>
    <mergeCell ref="A13:P13"/>
    <mergeCell ref="Q13:S13"/>
    <mergeCell ref="T13:AD13"/>
    <mergeCell ref="A14:AD14"/>
    <mergeCell ref="A7:L7"/>
    <mergeCell ref="M7:AD7"/>
    <mergeCell ref="A8:L8"/>
    <mergeCell ref="M8:AD8"/>
    <mergeCell ref="A9:AD9"/>
    <mergeCell ref="A10:AD10"/>
    <mergeCell ref="A22:E22"/>
    <mergeCell ref="F22:K22"/>
    <mergeCell ref="L22:Q22"/>
    <mergeCell ref="R22:Y22"/>
    <mergeCell ref="Z22:AB22"/>
    <mergeCell ref="AC22:AD22"/>
    <mergeCell ref="A21:E21"/>
    <mergeCell ref="F21:K21"/>
    <mergeCell ref="L21:Q21"/>
    <mergeCell ref="R21:Y21"/>
    <mergeCell ref="Z21:AB21"/>
    <mergeCell ref="AC21:AD21"/>
    <mergeCell ref="A19:E19"/>
    <mergeCell ref="F19:K19"/>
    <mergeCell ref="L19:AD19"/>
    <mergeCell ref="A20:E20"/>
    <mergeCell ref="F20:K20"/>
    <mergeCell ref="L20:Q20"/>
    <mergeCell ref="R20:Y20"/>
    <mergeCell ref="Z20:AB20"/>
    <mergeCell ref="AC20:AD20"/>
    <mergeCell ref="A25:E25"/>
    <mergeCell ref="F25:K25"/>
    <mergeCell ref="L25:Q25"/>
    <mergeCell ref="R25:Y25"/>
    <mergeCell ref="Z25:AB25"/>
    <mergeCell ref="AC25:AD25"/>
    <mergeCell ref="A24:E24"/>
    <mergeCell ref="F24:K24"/>
    <mergeCell ref="L24:Q24"/>
    <mergeCell ref="R24:Y24"/>
    <mergeCell ref="Z24:AB24"/>
    <mergeCell ref="AC24:AD24"/>
    <mergeCell ref="A23:E23"/>
    <mergeCell ref="F23:K23"/>
    <mergeCell ref="L23:Q23"/>
    <mergeCell ref="R23:Y23"/>
    <mergeCell ref="Z23:AB23"/>
    <mergeCell ref="AC23:AD23"/>
    <mergeCell ref="V28:W28"/>
    <mergeCell ref="X28:Z28"/>
    <mergeCell ref="AB28:AC28"/>
    <mergeCell ref="A29:AD29"/>
    <mergeCell ref="B30:C30"/>
    <mergeCell ref="D30:G30"/>
    <mergeCell ref="H30:I30"/>
    <mergeCell ref="J30:N30"/>
    <mergeCell ref="O30:R30"/>
    <mergeCell ref="S30:U30"/>
    <mergeCell ref="A26:AD26"/>
    <mergeCell ref="A27:A28"/>
    <mergeCell ref="B27:C28"/>
    <mergeCell ref="D27:G28"/>
    <mergeCell ref="H27:I28"/>
    <mergeCell ref="J27:U27"/>
    <mergeCell ref="V27:AD27"/>
    <mergeCell ref="J28:N28"/>
    <mergeCell ref="O28:R28"/>
    <mergeCell ref="S28:U28"/>
    <mergeCell ref="X31:Z31"/>
    <mergeCell ref="AB31:AC31"/>
    <mergeCell ref="B32:C32"/>
    <mergeCell ref="D32:G32"/>
    <mergeCell ref="H32:I32"/>
    <mergeCell ref="J32:N32"/>
    <mergeCell ref="O32:R32"/>
    <mergeCell ref="S32:U32"/>
    <mergeCell ref="V32:W32"/>
    <mergeCell ref="X32:Z32"/>
    <mergeCell ref="V30:W30"/>
    <mergeCell ref="X30:Z30"/>
    <mergeCell ref="AB30:AC30"/>
    <mergeCell ref="B31:C31"/>
    <mergeCell ref="D31:G31"/>
    <mergeCell ref="H31:I31"/>
    <mergeCell ref="J31:N31"/>
    <mergeCell ref="O31:R31"/>
    <mergeCell ref="S31:U31"/>
    <mergeCell ref="V31:W31"/>
    <mergeCell ref="V34:W34"/>
    <mergeCell ref="X34:Z34"/>
    <mergeCell ref="AB34:AC34"/>
    <mergeCell ref="B35:C35"/>
    <mergeCell ref="D35:G35"/>
    <mergeCell ref="H35:I35"/>
    <mergeCell ref="J35:N35"/>
    <mergeCell ref="O35:R35"/>
    <mergeCell ref="S35:U35"/>
    <mergeCell ref="V35:W35"/>
    <mergeCell ref="B34:C34"/>
    <mergeCell ref="D34:G34"/>
    <mergeCell ref="H34:I34"/>
    <mergeCell ref="J34:N34"/>
    <mergeCell ref="O34:R34"/>
    <mergeCell ref="S34:U34"/>
    <mergeCell ref="AB32:AC32"/>
    <mergeCell ref="B33:C33"/>
    <mergeCell ref="D33:G33"/>
    <mergeCell ref="H33:I33"/>
    <mergeCell ref="J33:N33"/>
    <mergeCell ref="O33:R33"/>
    <mergeCell ref="S33:U33"/>
    <mergeCell ref="V33:W33"/>
    <mergeCell ref="X33:Z33"/>
    <mergeCell ref="AB33:AC33"/>
    <mergeCell ref="AB36:AC36"/>
    <mergeCell ref="B37:C37"/>
    <mergeCell ref="D37:G37"/>
    <mergeCell ref="H37:I37"/>
    <mergeCell ref="J37:N37"/>
    <mergeCell ref="O37:R37"/>
    <mergeCell ref="S37:U37"/>
    <mergeCell ref="V37:W37"/>
    <mergeCell ref="X37:Z37"/>
    <mergeCell ref="AB37:AC37"/>
    <mergeCell ref="X35:Z35"/>
    <mergeCell ref="AB35:AC35"/>
    <mergeCell ref="B36:C36"/>
    <mergeCell ref="D36:G36"/>
    <mergeCell ref="H36:I36"/>
    <mergeCell ref="J36:N36"/>
    <mergeCell ref="O36:R36"/>
    <mergeCell ref="S36:U36"/>
    <mergeCell ref="V36:W36"/>
    <mergeCell ref="X36:Z36"/>
    <mergeCell ref="X39:Z39"/>
    <mergeCell ref="AB39:AC39"/>
    <mergeCell ref="B40:C40"/>
    <mergeCell ref="D40:G40"/>
    <mergeCell ref="H40:I40"/>
    <mergeCell ref="J40:N40"/>
    <mergeCell ref="O40:R40"/>
    <mergeCell ref="S40:U40"/>
    <mergeCell ref="V40:W40"/>
    <mergeCell ref="X40:Z40"/>
    <mergeCell ref="V38:W38"/>
    <mergeCell ref="X38:Z38"/>
    <mergeCell ref="AB38:AC38"/>
    <mergeCell ref="B39:C39"/>
    <mergeCell ref="D39:G39"/>
    <mergeCell ref="H39:I39"/>
    <mergeCell ref="J39:N39"/>
    <mergeCell ref="O39:R39"/>
    <mergeCell ref="S39:U39"/>
    <mergeCell ref="V39:W39"/>
    <mergeCell ref="B38:C38"/>
    <mergeCell ref="D38:G38"/>
    <mergeCell ref="H38:I38"/>
    <mergeCell ref="J38:N38"/>
    <mergeCell ref="O38:R38"/>
    <mergeCell ref="S38:U38"/>
    <mergeCell ref="V42:W42"/>
    <mergeCell ref="X42:Z42"/>
    <mergeCell ref="AB42:AC42"/>
    <mergeCell ref="B43:C43"/>
    <mergeCell ref="D43:G43"/>
    <mergeCell ref="H43:I43"/>
    <mergeCell ref="J43:N43"/>
    <mergeCell ref="O43:R43"/>
    <mergeCell ref="S43:U43"/>
    <mergeCell ref="V43:W43"/>
    <mergeCell ref="B42:C42"/>
    <mergeCell ref="D42:G42"/>
    <mergeCell ref="H42:I42"/>
    <mergeCell ref="J42:N42"/>
    <mergeCell ref="O42:R42"/>
    <mergeCell ref="S42:U42"/>
    <mergeCell ref="AB40:AC40"/>
    <mergeCell ref="B41:C41"/>
    <mergeCell ref="D41:G41"/>
    <mergeCell ref="H41:I41"/>
    <mergeCell ref="J41:N41"/>
    <mergeCell ref="O41:R41"/>
    <mergeCell ref="S41:U41"/>
    <mergeCell ref="V41:W41"/>
    <mergeCell ref="X41:Z41"/>
    <mergeCell ref="AB41:AC41"/>
    <mergeCell ref="AB44:AC44"/>
    <mergeCell ref="B45:C45"/>
    <mergeCell ref="D45:G45"/>
    <mergeCell ref="H45:I45"/>
    <mergeCell ref="J45:N45"/>
    <mergeCell ref="O45:R45"/>
    <mergeCell ref="S45:U45"/>
    <mergeCell ref="V45:W45"/>
    <mergeCell ref="X45:Z45"/>
    <mergeCell ref="AB45:AC45"/>
    <mergeCell ref="X43:Z43"/>
    <mergeCell ref="AB43:AC43"/>
    <mergeCell ref="B44:C44"/>
    <mergeCell ref="D44:G44"/>
    <mergeCell ref="H44:I44"/>
    <mergeCell ref="J44:N44"/>
    <mergeCell ref="O44:R44"/>
    <mergeCell ref="S44:U44"/>
    <mergeCell ref="V44:W44"/>
    <mergeCell ref="X44:Z44"/>
    <mergeCell ref="AB48:AC48"/>
    <mergeCell ref="X47:Z47"/>
    <mergeCell ref="AB47:AC47"/>
    <mergeCell ref="B48:C48"/>
    <mergeCell ref="D48:G48"/>
    <mergeCell ref="H48:I48"/>
    <mergeCell ref="J48:N48"/>
    <mergeCell ref="O48:R48"/>
    <mergeCell ref="S48:U48"/>
    <mergeCell ref="V48:W48"/>
    <mergeCell ref="X48:Z48"/>
    <mergeCell ref="V46:W46"/>
    <mergeCell ref="X46:Z46"/>
    <mergeCell ref="AB46:AC46"/>
    <mergeCell ref="B47:C47"/>
    <mergeCell ref="D47:G47"/>
    <mergeCell ref="H47:I47"/>
    <mergeCell ref="J47:N47"/>
    <mergeCell ref="O47:R47"/>
    <mergeCell ref="S47:U47"/>
    <mergeCell ref="V47:W47"/>
    <mergeCell ref="B46:C46"/>
    <mergeCell ref="D46:G46"/>
    <mergeCell ref="H46:I46"/>
    <mergeCell ref="J46:N46"/>
    <mergeCell ref="O46:R46"/>
    <mergeCell ref="S46:U46"/>
    <mergeCell ref="AB49:AC49"/>
    <mergeCell ref="B50:C50"/>
    <mergeCell ref="D50:G50"/>
    <mergeCell ref="H50:I50"/>
    <mergeCell ref="J50:N50"/>
    <mergeCell ref="O50:R50"/>
    <mergeCell ref="S50:U50"/>
    <mergeCell ref="V50:W50"/>
    <mergeCell ref="X50:Z50"/>
    <mergeCell ref="AB50:AC50"/>
    <mergeCell ref="B49:C49"/>
    <mergeCell ref="D49:G49"/>
    <mergeCell ref="H49:I49"/>
    <mergeCell ref="J49:N49"/>
    <mergeCell ref="O49:R49"/>
    <mergeCell ref="S49:U49"/>
    <mergeCell ref="V49:W49"/>
    <mergeCell ref="X49:Z49"/>
    <mergeCell ref="X52:Z52"/>
    <mergeCell ref="AB52:AC52"/>
    <mergeCell ref="B53:C53"/>
    <mergeCell ref="D53:G53"/>
    <mergeCell ref="H53:I53"/>
    <mergeCell ref="J53:N53"/>
    <mergeCell ref="O53:R53"/>
    <mergeCell ref="S53:U53"/>
    <mergeCell ref="V53:W53"/>
    <mergeCell ref="X53:Z53"/>
    <mergeCell ref="V51:W51"/>
    <mergeCell ref="X51:Z51"/>
    <mergeCell ref="AB51:AC51"/>
    <mergeCell ref="B52:C52"/>
    <mergeCell ref="D52:G52"/>
    <mergeCell ref="H52:I52"/>
    <mergeCell ref="J52:N52"/>
    <mergeCell ref="O52:R52"/>
    <mergeCell ref="S52:U52"/>
    <mergeCell ref="V52:W52"/>
    <mergeCell ref="B51:C51"/>
    <mergeCell ref="D51:G51"/>
    <mergeCell ref="H51:I51"/>
    <mergeCell ref="J51:N51"/>
    <mergeCell ref="O51:R51"/>
    <mergeCell ref="S51:U51"/>
    <mergeCell ref="V55:W55"/>
    <mergeCell ref="X55:Z55"/>
    <mergeCell ref="AB55:AC55"/>
    <mergeCell ref="B56:C56"/>
    <mergeCell ref="D56:G56"/>
    <mergeCell ref="H56:I56"/>
    <mergeCell ref="J56:N56"/>
    <mergeCell ref="O56:R56"/>
    <mergeCell ref="S56:U56"/>
    <mergeCell ref="V56:W56"/>
    <mergeCell ref="B55:C55"/>
    <mergeCell ref="D55:G55"/>
    <mergeCell ref="H55:I55"/>
    <mergeCell ref="J55:N55"/>
    <mergeCell ref="O55:R55"/>
    <mergeCell ref="S55:U55"/>
    <mergeCell ref="AB53:AC53"/>
    <mergeCell ref="B54:C54"/>
    <mergeCell ref="D54:G54"/>
    <mergeCell ref="H54:I54"/>
    <mergeCell ref="J54:N54"/>
    <mergeCell ref="O54:R54"/>
    <mergeCell ref="S54:U54"/>
    <mergeCell ref="V54:W54"/>
    <mergeCell ref="X54:Z54"/>
    <mergeCell ref="AB54:AC54"/>
    <mergeCell ref="AB57:AC57"/>
    <mergeCell ref="B58:C58"/>
    <mergeCell ref="D58:G58"/>
    <mergeCell ref="H58:I58"/>
    <mergeCell ref="J58:N58"/>
    <mergeCell ref="O58:R58"/>
    <mergeCell ref="S58:U58"/>
    <mergeCell ref="V58:W58"/>
    <mergeCell ref="X58:Z58"/>
    <mergeCell ref="AB58:AC58"/>
    <mergeCell ref="X56:Z56"/>
    <mergeCell ref="AB56:AC56"/>
    <mergeCell ref="B57:C57"/>
    <mergeCell ref="D57:G57"/>
    <mergeCell ref="H57:I57"/>
    <mergeCell ref="J57:N57"/>
    <mergeCell ref="O57:R57"/>
    <mergeCell ref="S57:U57"/>
    <mergeCell ref="V57:W57"/>
    <mergeCell ref="X57:Z57"/>
    <mergeCell ref="X60:Z60"/>
    <mergeCell ref="AB60:AC60"/>
    <mergeCell ref="B61:C61"/>
    <mergeCell ref="D61:G61"/>
    <mergeCell ref="H61:I61"/>
    <mergeCell ref="J61:N61"/>
    <mergeCell ref="O61:R61"/>
    <mergeCell ref="S61:U61"/>
    <mergeCell ref="V61:W61"/>
    <mergeCell ref="X61:Z61"/>
    <mergeCell ref="V59:W59"/>
    <mergeCell ref="X59:Z59"/>
    <mergeCell ref="AB59:AC59"/>
    <mergeCell ref="B60:C60"/>
    <mergeCell ref="D60:G60"/>
    <mergeCell ref="H60:I60"/>
    <mergeCell ref="J60:N60"/>
    <mergeCell ref="O60:R60"/>
    <mergeCell ref="S60:U60"/>
    <mergeCell ref="V60:W60"/>
    <mergeCell ref="B59:C59"/>
    <mergeCell ref="D59:G59"/>
    <mergeCell ref="H59:I59"/>
    <mergeCell ref="J59:N59"/>
    <mergeCell ref="O59:R59"/>
    <mergeCell ref="S59:U59"/>
    <mergeCell ref="V63:W63"/>
    <mergeCell ref="X63:Z63"/>
    <mergeCell ref="AB63:AC63"/>
    <mergeCell ref="B64:C64"/>
    <mergeCell ref="D64:G64"/>
    <mergeCell ref="H64:I64"/>
    <mergeCell ref="J64:N64"/>
    <mergeCell ref="O64:R64"/>
    <mergeCell ref="S64:U64"/>
    <mergeCell ref="V64:W64"/>
    <mergeCell ref="B63:C63"/>
    <mergeCell ref="D63:G63"/>
    <mergeCell ref="H63:I63"/>
    <mergeCell ref="J63:N63"/>
    <mergeCell ref="O63:R63"/>
    <mergeCell ref="S63:U63"/>
    <mergeCell ref="AB61:AC61"/>
    <mergeCell ref="B62:C62"/>
    <mergeCell ref="D62:G62"/>
    <mergeCell ref="H62:I62"/>
    <mergeCell ref="J62:N62"/>
    <mergeCell ref="O62:R62"/>
    <mergeCell ref="S62:U62"/>
    <mergeCell ref="V62:W62"/>
    <mergeCell ref="X62:Z62"/>
    <mergeCell ref="AB62:AC62"/>
    <mergeCell ref="AB65:AC65"/>
    <mergeCell ref="B66:C66"/>
    <mergeCell ref="D66:G66"/>
    <mergeCell ref="H66:I66"/>
    <mergeCell ref="J66:N66"/>
    <mergeCell ref="O66:R66"/>
    <mergeCell ref="S66:U66"/>
    <mergeCell ref="V66:W66"/>
    <mergeCell ref="X66:Z66"/>
    <mergeCell ref="AB66:AC66"/>
    <mergeCell ref="X64:Z64"/>
    <mergeCell ref="AB64:AC64"/>
    <mergeCell ref="B65:C65"/>
    <mergeCell ref="D65:G65"/>
    <mergeCell ref="H65:I65"/>
    <mergeCell ref="J65:N65"/>
    <mergeCell ref="O65:R65"/>
    <mergeCell ref="S65:U65"/>
    <mergeCell ref="V65:W65"/>
    <mergeCell ref="X65:Z65"/>
    <mergeCell ref="X68:Z68"/>
    <mergeCell ref="AB68:AC68"/>
    <mergeCell ref="B69:C69"/>
    <mergeCell ref="D69:G69"/>
    <mergeCell ref="H69:I69"/>
    <mergeCell ref="J69:N69"/>
    <mergeCell ref="O69:R69"/>
    <mergeCell ref="S69:U69"/>
    <mergeCell ref="V69:W69"/>
    <mergeCell ref="X69:Z69"/>
    <mergeCell ref="V67:W67"/>
    <mergeCell ref="X67:Z67"/>
    <mergeCell ref="AB67:AC67"/>
    <mergeCell ref="B68:C68"/>
    <mergeCell ref="D68:G68"/>
    <mergeCell ref="H68:I68"/>
    <mergeCell ref="J68:N68"/>
    <mergeCell ref="O68:R68"/>
    <mergeCell ref="S68:U68"/>
    <mergeCell ref="V68:W68"/>
    <mergeCell ref="B67:C67"/>
    <mergeCell ref="D67:G67"/>
    <mergeCell ref="H67:I67"/>
    <mergeCell ref="J67:N67"/>
    <mergeCell ref="O67:R67"/>
    <mergeCell ref="S67:U67"/>
    <mergeCell ref="V71:W71"/>
    <mergeCell ref="X71:Z71"/>
    <mergeCell ref="AB71:AC71"/>
    <mergeCell ref="B72:C72"/>
    <mergeCell ref="D72:G72"/>
    <mergeCell ref="H72:I72"/>
    <mergeCell ref="J72:N72"/>
    <mergeCell ref="O72:R72"/>
    <mergeCell ref="S72:U72"/>
    <mergeCell ref="V72:W72"/>
    <mergeCell ref="B71:C71"/>
    <mergeCell ref="D71:G71"/>
    <mergeCell ref="H71:I71"/>
    <mergeCell ref="J71:N71"/>
    <mergeCell ref="O71:R71"/>
    <mergeCell ref="S71:U71"/>
    <mergeCell ref="AB69:AC69"/>
    <mergeCell ref="B70:C70"/>
    <mergeCell ref="D70:G70"/>
    <mergeCell ref="H70:I70"/>
    <mergeCell ref="J70:N70"/>
    <mergeCell ref="O70:R70"/>
    <mergeCell ref="S70:U70"/>
    <mergeCell ref="V70:W70"/>
    <mergeCell ref="X70:Z70"/>
    <mergeCell ref="AB70:AC70"/>
    <mergeCell ref="AB73:AC73"/>
    <mergeCell ref="B74:C74"/>
    <mergeCell ref="D74:G74"/>
    <mergeCell ref="H74:I74"/>
    <mergeCell ref="J74:N74"/>
    <mergeCell ref="O74:R74"/>
    <mergeCell ref="S74:U74"/>
    <mergeCell ref="V74:W74"/>
    <mergeCell ref="X74:Z74"/>
    <mergeCell ref="AB74:AC74"/>
    <mergeCell ref="X72:Z72"/>
    <mergeCell ref="AB72:AC72"/>
    <mergeCell ref="B73:C73"/>
    <mergeCell ref="D73:G73"/>
    <mergeCell ref="H73:I73"/>
    <mergeCell ref="J73:N73"/>
    <mergeCell ref="O73:R73"/>
    <mergeCell ref="S73:U73"/>
    <mergeCell ref="V73:W73"/>
    <mergeCell ref="X73:Z73"/>
    <mergeCell ref="X76:Z76"/>
    <mergeCell ref="AB76:AC76"/>
    <mergeCell ref="B77:C77"/>
    <mergeCell ref="D77:G77"/>
    <mergeCell ref="H77:I77"/>
    <mergeCell ref="J77:N77"/>
    <mergeCell ref="O77:R77"/>
    <mergeCell ref="S77:U77"/>
    <mergeCell ref="V77:W77"/>
    <mergeCell ref="X77:Z77"/>
    <mergeCell ref="V75:W75"/>
    <mergeCell ref="X75:Z75"/>
    <mergeCell ref="AB75:AC75"/>
    <mergeCell ref="B76:C76"/>
    <mergeCell ref="D76:G76"/>
    <mergeCell ref="H76:I76"/>
    <mergeCell ref="J76:N76"/>
    <mergeCell ref="O76:R76"/>
    <mergeCell ref="S76:U76"/>
    <mergeCell ref="V76:W76"/>
    <mergeCell ref="B75:C75"/>
    <mergeCell ref="D75:G75"/>
    <mergeCell ref="H75:I75"/>
    <mergeCell ref="J75:N75"/>
    <mergeCell ref="O75:R75"/>
    <mergeCell ref="S75:U75"/>
    <mergeCell ref="V79:W79"/>
    <mergeCell ref="X79:Z79"/>
    <mergeCell ref="AB79:AC79"/>
    <mergeCell ref="B80:C80"/>
    <mergeCell ref="D80:G80"/>
    <mergeCell ref="H80:I80"/>
    <mergeCell ref="J80:N80"/>
    <mergeCell ref="O80:R80"/>
    <mergeCell ref="S80:U80"/>
    <mergeCell ref="V80:W80"/>
    <mergeCell ref="B79:C79"/>
    <mergeCell ref="D79:G79"/>
    <mergeCell ref="H79:I79"/>
    <mergeCell ref="J79:N79"/>
    <mergeCell ref="O79:R79"/>
    <mergeCell ref="S79:U79"/>
    <mergeCell ref="AB77:AC77"/>
    <mergeCell ref="B78:C78"/>
    <mergeCell ref="D78:G78"/>
    <mergeCell ref="H78:I78"/>
    <mergeCell ref="J78:N78"/>
    <mergeCell ref="O78:R78"/>
    <mergeCell ref="S78:U78"/>
    <mergeCell ref="V78:W78"/>
    <mergeCell ref="X78:Z78"/>
    <mergeCell ref="AB78:AC78"/>
    <mergeCell ref="AB81:AC81"/>
    <mergeCell ref="B82:C82"/>
    <mergeCell ref="D82:G82"/>
    <mergeCell ref="H82:I82"/>
    <mergeCell ref="J82:N82"/>
    <mergeCell ref="O82:R82"/>
    <mergeCell ref="S82:U82"/>
    <mergeCell ref="V82:W82"/>
    <mergeCell ref="X82:Z82"/>
    <mergeCell ref="AB82:AC82"/>
    <mergeCell ref="X80:Z80"/>
    <mergeCell ref="AB80:AC80"/>
    <mergeCell ref="B81:C81"/>
    <mergeCell ref="D81:G81"/>
    <mergeCell ref="H81:I81"/>
    <mergeCell ref="J81:N81"/>
    <mergeCell ref="O81:R81"/>
    <mergeCell ref="S81:U81"/>
    <mergeCell ref="V81:W81"/>
    <mergeCell ref="X81:Z81"/>
    <mergeCell ref="X84:Z84"/>
    <mergeCell ref="AB84:AC84"/>
    <mergeCell ref="B85:C85"/>
    <mergeCell ref="D85:G85"/>
    <mergeCell ref="H85:I85"/>
    <mergeCell ref="J85:N85"/>
    <mergeCell ref="O85:R85"/>
    <mergeCell ref="S85:U85"/>
    <mergeCell ref="V85:W85"/>
    <mergeCell ref="X85:Z85"/>
    <mergeCell ref="V83:W83"/>
    <mergeCell ref="X83:Z83"/>
    <mergeCell ref="AB83:AC83"/>
    <mergeCell ref="B84:C84"/>
    <mergeCell ref="D84:G84"/>
    <mergeCell ref="H84:I84"/>
    <mergeCell ref="J84:N84"/>
    <mergeCell ref="O84:R84"/>
    <mergeCell ref="S84:U84"/>
    <mergeCell ref="V84:W84"/>
    <mergeCell ref="B83:C83"/>
    <mergeCell ref="D83:G83"/>
    <mergeCell ref="H83:I83"/>
    <mergeCell ref="J83:N83"/>
    <mergeCell ref="O83:R83"/>
    <mergeCell ref="S83:U83"/>
    <mergeCell ref="V87:W87"/>
    <mergeCell ref="X87:Z87"/>
    <mergeCell ref="AB87:AC87"/>
    <mergeCell ref="B88:C88"/>
    <mergeCell ref="D88:G88"/>
    <mergeCell ref="H88:I88"/>
    <mergeCell ref="J88:N88"/>
    <mergeCell ref="O88:R88"/>
    <mergeCell ref="S88:U88"/>
    <mergeCell ref="V88:W88"/>
    <mergeCell ref="B87:C87"/>
    <mergeCell ref="D87:G87"/>
    <mergeCell ref="H87:I87"/>
    <mergeCell ref="J87:N87"/>
    <mergeCell ref="O87:R87"/>
    <mergeCell ref="S87:U87"/>
    <mergeCell ref="AB85:AC85"/>
    <mergeCell ref="B86:C86"/>
    <mergeCell ref="D86:G86"/>
    <mergeCell ref="H86:I86"/>
    <mergeCell ref="J86:N86"/>
    <mergeCell ref="O86:R86"/>
    <mergeCell ref="S86:U86"/>
    <mergeCell ref="V86:W86"/>
    <mergeCell ref="X86:Z86"/>
    <mergeCell ref="AB86:AC86"/>
    <mergeCell ref="AB89:AC89"/>
    <mergeCell ref="B90:C90"/>
    <mergeCell ref="D90:G90"/>
    <mergeCell ref="H90:I90"/>
    <mergeCell ref="J90:N90"/>
    <mergeCell ref="O90:R90"/>
    <mergeCell ref="S90:U90"/>
    <mergeCell ref="V90:W90"/>
    <mergeCell ref="X90:Z90"/>
    <mergeCell ref="AB90:AC90"/>
    <mergeCell ref="X88:Z88"/>
    <mergeCell ref="AB88:AC88"/>
    <mergeCell ref="B89:C89"/>
    <mergeCell ref="D89:G89"/>
    <mergeCell ref="H89:I89"/>
    <mergeCell ref="J89:N89"/>
    <mergeCell ref="O89:R89"/>
    <mergeCell ref="S89:U89"/>
    <mergeCell ref="V89:W89"/>
    <mergeCell ref="X89:Z89"/>
    <mergeCell ref="X92:Z92"/>
    <mergeCell ref="AB92:AC92"/>
    <mergeCell ref="B93:C93"/>
    <mergeCell ref="D93:G93"/>
    <mergeCell ref="H93:I93"/>
    <mergeCell ref="J93:N93"/>
    <mergeCell ref="O93:R93"/>
    <mergeCell ref="S93:U93"/>
    <mergeCell ref="V93:W93"/>
    <mergeCell ref="X93:Z93"/>
    <mergeCell ref="V91:W91"/>
    <mergeCell ref="X91:Z91"/>
    <mergeCell ref="AB91:AC91"/>
    <mergeCell ref="B92:C92"/>
    <mergeCell ref="D92:G92"/>
    <mergeCell ref="H92:I92"/>
    <mergeCell ref="J92:N92"/>
    <mergeCell ref="O92:R92"/>
    <mergeCell ref="S92:U92"/>
    <mergeCell ref="V92:W92"/>
    <mergeCell ref="B91:C91"/>
    <mergeCell ref="D91:G91"/>
    <mergeCell ref="H91:I91"/>
    <mergeCell ref="J91:N91"/>
    <mergeCell ref="O91:R91"/>
    <mergeCell ref="S91:U91"/>
    <mergeCell ref="V95:W95"/>
    <mergeCell ref="X95:Z95"/>
    <mergeCell ref="AB95:AC95"/>
    <mergeCell ref="B96:C96"/>
    <mergeCell ref="D96:G96"/>
    <mergeCell ref="H96:I96"/>
    <mergeCell ref="J96:N96"/>
    <mergeCell ref="O96:R96"/>
    <mergeCell ref="S96:U96"/>
    <mergeCell ref="V96:W96"/>
    <mergeCell ref="B95:C95"/>
    <mergeCell ref="D95:G95"/>
    <mergeCell ref="H95:I95"/>
    <mergeCell ref="J95:N95"/>
    <mergeCell ref="O95:R95"/>
    <mergeCell ref="S95:U95"/>
    <mergeCell ref="AB93:AC93"/>
    <mergeCell ref="B94:C94"/>
    <mergeCell ref="D94:G94"/>
    <mergeCell ref="H94:I94"/>
    <mergeCell ref="J94:N94"/>
    <mergeCell ref="O94:R94"/>
    <mergeCell ref="S94:U94"/>
    <mergeCell ref="V94:W94"/>
    <mergeCell ref="X94:Z94"/>
    <mergeCell ref="AB94:AC94"/>
    <mergeCell ref="AB97:AC97"/>
    <mergeCell ref="B98:C98"/>
    <mergeCell ref="D98:G98"/>
    <mergeCell ref="H98:I98"/>
    <mergeCell ref="J98:N98"/>
    <mergeCell ref="O98:R98"/>
    <mergeCell ref="S98:U98"/>
    <mergeCell ref="V98:W98"/>
    <mergeCell ref="X98:Z98"/>
    <mergeCell ref="AB98:AC98"/>
    <mergeCell ref="X96:Z96"/>
    <mergeCell ref="AB96:AC96"/>
    <mergeCell ref="B97:C97"/>
    <mergeCell ref="D97:G97"/>
    <mergeCell ref="H97:I97"/>
    <mergeCell ref="J97:N97"/>
    <mergeCell ref="O97:R97"/>
    <mergeCell ref="S97:U97"/>
    <mergeCell ref="V97:W97"/>
    <mergeCell ref="X97:Z97"/>
    <mergeCell ref="AB101:AC101"/>
    <mergeCell ref="X100:Z100"/>
    <mergeCell ref="AB100:AC100"/>
    <mergeCell ref="B101:C101"/>
    <mergeCell ref="D101:G101"/>
    <mergeCell ref="H101:I101"/>
    <mergeCell ref="J101:N101"/>
    <mergeCell ref="O101:R101"/>
    <mergeCell ref="S101:U101"/>
    <mergeCell ref="V101:W101"/>
    <mergeCell ref="X101:Z101"/>
    <mergeCell ref="V99:W99"/>
    <mergeCell ref="X99:Z99"/>
    <mergeCell ref="AB99:AC99"/>
    <mergeCell ref="B100:C100"/>
    <mergeCell ref="D100:G100"/>
    <mergeCell ref="H100:I100"/>
    <mergeCell ref="J100:N100"/>
    <mergeCell ref="O100:R100"/>
    <mergeCell ref="S100:U100"/>
    <mergeCell ref="V100:W100"/>
    <mergeCell ref="B99:C99"/>
    <mergeCell ref="D99:G99"/>
    <mergeCell ref="H99:I99"/>
    <mergeCell ref="J99:N99"/>
    <mergeCell ref="O99:R99"/>
    <mergeCell ref="S99:U99"/>
    <mergeCell ref="AB103:AC103"/>
    <mergeCell ref="B104:C104"/>
    <mergeCell ref="D104:G104"/>
    <mergeCell ref="H104:I104"/>
    <mergeCell ref="J104:N104"/>
    <mergeCell ref="O104:R104"/>
    <mergeCell ref="S104:U104"/>
    <mergeCell ref="V104:W104"/>
    <mergeCell ref="X104:Z104"/>
    <mergeCell ref="AB104:AC104"/>
    <mergeCell ref="X102:Z102"/>
    <mergeCell ref="AB102:AC102"/>
    <mergeCell ref="B103:C103"/>
    <mergeCell ref="D103:G103"/>
    <mergeCell ref="H103:I103"/>
    <mergeCell ref="J103:N103"/>
    <mergeCell ref="O103:R103"/>
    <mergeCell ref="S103:U103"/>
    <mergeCell ref="V103:W103"/>
    <mergeCell ref="X103:Z103"/>
    <mergeCell ref="B102:C102"/>
    <mergeCell ref="D102:G102"/>
    <mergeCell ref="H102:I102"/>
    <mergeCell ref="J102:N102"/>
    <mergeCell ref="O102:R102"/>
    <mergeCell ref="S102:U102"/>
    <mergeCell ref="V102:W102"/>
    <mergeCell ref="V107:W107"/>
    <mergeCell ref="X107:Z107"/>
    <mergeCell ref="AB107:AC107"/>
    <mergeCell ref="B108:C108"/>
    <mergeCell ref="D108:G108"/>
    <mergeCell ref="H108:I108"/>
    <mergeCell ref="J108:N108"/>
    <mergeCell ref="O108:R108"/>
    <mergeCell ref="S108:U108"/>
    <mergeCell ref="V108:W108"/>
    <mergeCell ref="V105:W105"/>
    <mergeCell ref="X105:Z105"/>
    <mergeCell ref="AB105:AC105"/>
    <mergeCell ref="A106:AD106"/>
    <mergeCell ref="B107:C107"/>
    <mergeCell ref="D107:G107"/>
    <mergeCell ref="H107:I107"/>
    <mergeCell ref="J107:N107"/>
    <mergeCell ref="O107:R107"/>
    <mergeCell ref="S107:U107"/>
    <mergeCell ref="B105:C105"/>
    <mergeCell ref="D105:G105"/>
    <mergeCell ref="H105:I105"/>
    <mergeCell ref="J105:N105"/>
    <mergeCell ref="O105:R105"/>
    <mergeCell ref="S105:U105"/>
    <mergeCell ref="AB109:AC109"/>
    <mergeCell ref="B110:C110"/>
    <mergeCell ref="D110:G110"/>
    <mergeCell ref="H110:I110"/>
    <mergeCell ref="J110:N110"/>
    <mergeCell ref="O110:R110"/>
    <mergeCell ref="S110:U110"/>
    <mergeCell ref="V110:W110"/>
    <mergeCell ref="X110:Z110"/>
    <mergeCell ref="AB110:AC110"/>
    <mergeCell ref="X108:Z108"/>
    <mergeCell ref="AB108:AC108"/>
    <mergeCell ref="B109:C109"/>
    <mergeCell ref="D109:G109"/>
    <mergeCell ref="H109:I109"/>
    <mergeCell ref="J109:N109"/>
    <mergeCell ref="O109:R109"/>
    <mergeCell ref="S109:U109"/>
    <mergeCell ref="V109:W109"/>
    <mergeCell ref="X109:Z109"/>
    <mergeCell ref="X112:Z112"/>
    <mergeCell ref="AB112:AC112"/>
    <mergeCell ref="B113:C113"/>
    <mergeCell ref="D113:G113"/>
    <mergeCell ref="H113:I113"/>
    <mergeCell ref="J113:N113"/>
    <mergeCell ref="O113:R113"/>
    <mergeCell ref="S113:U113"/>
    <mergeCell ref="V113:W113"/>
    <mergeCell ref="X113:Z113"/>
    <mergeCell ref="V111:W111"/>
    <mergeCell ref="X111:Z111"/>
    <mergeCell ref="AB111:AC111"/>
    <mergeCell ref="B112:C112"/>
    <mergeCell ref="D112:G112"/>
    <mergeCell ref="H112:I112"/>
    <mergeCell ref="J112:N112"/>
    <mergeCell ref="O112:R112"/>
    <mergeCell ref="S112:U112"/>
    <mergeCell ref="V112:W112"/>
    <mergeCell ref="B111:C111"/>
    <mergeCell ref="D111:G111"/>
    <mergeCell ref="H111:I111"/>
    <mergeCell ref="J111:N111"/>
    <mergeCell ref="O111:R111"/>
    <mergeCell ref="S111:U111"/>
    <mergeCell ref="V115:W115"/>
    <mergeCell ref="X115:Z115"/>
    <mergeCell ref="AB115:AC115"/>
    <mergeCell ref="B116:C116"/>
    <mergeCell ref="D116:G116"/>
    <mergeCell ref="H116:I116"/>
    <mergeCell ref="J116:N116"/>
    <mergeCell ref="O116:R116"/>
    <mergeCell ref="S116:U116"/>
    <mergeCell ref="V116:W116"/>
    <mergeCell ref="B115:C115"/>
    <mergeCell ref="D115:G115"/>
    <mergeCell ref="H115:I115"/>
    <mergeCell ref="J115:N115"/>
    <mergeCell ref="O115:R115"/>
    <mergeCell ref="S115:U115"/>
    <mergeCell ref="AB113:AC113"/>
    <mergeCell ref="B114:C114"/>
    <mergeCell ref="D114:G114"/>
    <mergeCell ref="H114:I114"/>
    <mergeCell ref="J114:N114"/>
    <mergeCell ref="O114:R114"/>
    <mergeCell ref="S114:U114"/>
    <mergeCell ref="V114:W114"/>
    <mergeCell ref="X114:Z114"/>
    <mergeCell ref="AB114:AC114"/>
    <mergeCell ref="AB117:AC117"/>
    <mergeCell ref="B118:C118"/>
    <mergeCell ref="D118:G118"/>
    <mergeCell ref="H118:I118"/>
    <mergeCell ref="J118:N118"/>
    <mergeCell ref="O118:R118"/>
    <mergeCell ref="S118:U118"/>
    <mergeCell ref="V118:W118"/>
    <mergeCell ref="X118:Z118"/>
    <mergeCell ref="AB118:AC118"/>
    <mergeCell ref="X116:Z116"/>
    <mergeCell ref="AB116:AC116"/>
    <mergeCell ref="B117:C117"/>
    <mergeCell ref="D117:G117"/>
    <mergeCell ref="H117:I117"/>
    <mergeCell ref="J117:N117"/>
    <mergeCell ref="O117:R117"/>
    <mergeCell ref="S117:U117"/>
    <mergeCell ref="V117:W117"/>
    <mergeCell ref="X117:Z117"/>
    <mergeCell ref="X120:Z120"/>
    <mergeCell ref="AB120:AC120"/>
    <mergeCell ref="B121:C121"/>
    <mergeCell ref="D121:G121"/>
    <mergeCell ref="H121:I121"/>
    <mergeCell ref="J121:N121"/>
    <mergeCell ref="O121:R121"/>
    <mergeCell ref="S121:U121"/>
    <mergeCell ref="V121:W121"/>
    <mergeCell ref="X121:Z121"/>
    <mergeCell ref="V119:W119"/>
    <mergeCell ref="X119:Z119"/>
    <mergeCell ref="AB119:AC119"/>
    <mergeCell ref="B120:C120"/>
    <mergeCell ref="D120:G120"/>
    <mergeCell ref="H120:I120"/>
    <mergeCell ref="J120:N120"/>
    <mergeCell ref="O120:R120"/>
    <mergeCell ref="S120:U120"/>
    <mergeCell ref="V120:W120"/>
    <mergeCell ref="B119:C119"/>
    <mergeCell ref="D119:G119"/>
    <mergeCell ref="H119:I119"/>
    <mergeCell ref="J119:N119"/>
    <mergeCell ref="O119:R119"/>
    <mergeCell ref="S119:U119"/>
    <mergeCell ref="V123:W123"/>
    <mergeCell ref="X123:Z123"/>
    <mergeCell ref="AB123:AC123"/>
    <mergeCell ref="B123:C123"/>
    <mergeCell ref="D123:G123"/>
    <mergeCell ref="H123:I123"/>
    <mergeCell ref="J123:N123"/>
    <mergeCell ref="O123:R123"/>
    <mergeCell ref="S123:U123"/>
    <mergeCell ref="AB121:AC121"/>
    <mergeCell ref="B122:C122"/>
    <mergeCell ref="D122:G122"/>
    <mergeCell ref="H122:I122"/>
    <mergeCell ref="J122:N122"/>
    <mergeCell ref="O122:R122"/>
    <mergeCell ref="S122:U122"/>
    <mergeCell ref="V122:W122"/>
    <mergeCell ref="X122:Z122"/>
    <mergeCell ref="AB122:AC122"/>
    <mergeCell ref="AB124:AC124"/>
    <mergeCell ref="B125:C125"/>
    <mergeCell ref="D125:G125"/>
    <mergeCell ref="H125:I125"/>
    <mergeCell ref="J125:N125"/>
    <mergeCell ref="O125:R125"/>
    <mergeCell ref="S125:U125"/>
    <mergeCell ref="V125:W125"/>
    <mergeCell ref="X125:Z125"/>
    <mergeCell ref="AB125:AC125"/>
    <mergeCell ref="B124:C124"/>
    <mergeCell ref="D124:G124"/>
    <mergeCell ref="H124:I124"/>
    <mergeCell ref="J124:N124"/>
    <mergeCell ref="O124:R124"/>
    <mergeCell ref="S124:U124"/>
    <mergeCell ref="V124:W124"/>
    <mergeCell ref="X124:Z124"/>
    <mergeCell ref="X127:Z127"/>
    <mergeCell ref="AB127:AC127"/>
    <mergeCell ref="B128:C128"/>
    <mergeCell ref="D128:G128"/>
    <mergeCell ref="H128:I128"/>
    <mergeCell ref="J128:N128"/>
    <mergeCell ref="O128:R128"/>
    <mergeCell ref="S128:U128"/>
    <mergeCell ref="V128:W128"/>
    <mergeCell ref="X128:Z128"/>
    <mergeCell ref="V126:W126"/>
    <mergeCell ref="X126:Z126"/>
    <mergeCell ref="AB126:AC126"/>
    <mergeCell ref="B127:C127"/>
    <mergeCell ref="D127:G127"/>
    <mergeCell ref="H127:I127"/>
    <mergeCell ref="J127:N127"/>
    <mergeCell ref="O127:R127"/>
    <mergeCell ref="S127:U127"/>
    <mergeCell ref="V127:W127"/>
    <mergeCell ref="B126:C126"/>
    <mergeCell ref="D126:G126"/>
    <mergeCell ref="H126:I126"/>
    <mergeCell ref="J126:N126"/>
    <mergeCell ref="O126:R126"/>
    <mergeCell ref="S126:U126"/>
    <mergeCell ref="V130:W130"/>
    <mergeCell ref="X130:Z130"/>
    <mergeCell ref="AB130:AC130"/>
    <mergeCell ref="B131:C131"/>
    <mergeCell ref="D131:G131"/>
    <mergeCell ref="H131:I131"/>
    <mergeCell ref="J131:N131"/>
    <mergeCell ref="O131:R131"/>
    <mergeCell ref="S131:U131"/>
    <mergeCell ref="V131:W131"/>
    <mergeCell ref="B130:C130"/>
    <mergeCell ref="D130:G130"/>
    <mergeCell ref="H130:I130"/>
    <mergeCell ref="J130:N130"/>
    <mergeCell ref="O130:R130"/>
    <mergeCell ref="S130:U130"/>
    <mergeCell ref="AB128:AC128"/>
    <mergeCell ref="B129:C129"/>
    <mergeCell ref="D129:G129"/>
    <mergeCell ref="H129:I129"/>
    <mergeCell ref="J129:N129"/>
    <mergeCell ref="O129:R129"/>
    <mergeCell ref="S129:U129"/>
    <mergeCell ref="V129:W129"/>
    <mergeCell ref="X129:Z129"/>
    <mergeCell ref="AB129:AC129"/>
    <mergeCell ref="AB132:AC132"/>
    <mergeCell ref="B133:C133"/>
    <mergeCell ref="D133:G133"/>
    <mergeCell ref="H133:I133"/>
    <mergeCell ref="J133:N133"/>
    <mergeCell ref="O133:R133"/>
    <mergeCell ref="S133:U133"/>
    <mergeCell ref="V133:W133"/>
    <mergeCell ref="X133:Z133"/>
    <mergeCell ref="AB133:AC133"/>
    <mergeCell ref="X131:Z131"/>
    <mergeCell ref="AB131:AC131"/>
    <mergeCell ref="B132:C132"/>
    <mergeCell ref="D132:G132"/>
    <mergeCell ref="H132:I132"/>
    <mergeCell ref="J132:N132"/>
    <mergeCell ref="O132:R132"/>
    <mergeCell ref="S132:U132"/>
    <mergeCell ref="V132:W132"/>
    <mergeCell ref="X132:Z132"/>
    <mergeCell ref="X135:Z135"/>
    <mergeCell ref="AB135:AC135"/>
    <mergeCell ref="B136:C136"/>
    <mergeCell ref="D136:G136"/>
    <mergeCell ref="H136:I136"/>
    <mergeCell ref="J136:N136"/>
    <mergeCell ref="O136:R136"/>
    <mergeCell ref="S136:U136"/>
    <mergeCell ref="V136:W136"/>
    <mergeCell ref="X136:Z136"/>
    <mergeCell ref="V134:W134"/>
    <mergeCell ref="X134:Z134"/>
    <mergeCell ref="AB134:AC134"/>
    <mergeCell ref="B135:C135"/>
    <mergeCell ref="D135:G135"/>
    <mergeCell ref="H135:I135"/>
    <mergeCell ref="J135:N135"/>
    <mergeCell ref="O135:R135"/>
    <mergeCell ref="S135:U135"/>
    <mergeCell ref="V135:W135"/>
    <mergeCell ref="B134:C134"/>
    <mergeCell ref="D134:G134"/>
    <mergeCell ref="H134:I134"/>
    <mergeCell ref="J134:N134"/>
    <mergeCell ref="O134:R134"/>
    <mergeCell ref="S134:U134"/>
    <mergeCell ref="V138:W138"/>
    <mergeCell ref="X138:Z138"/>
    <mergeCell ref="AB138:AC138"/>
    <mergeCell ref="B139:C139"/>
    <mergeCell ref="D139:G139"/>
    <mergeCell ref="H139:I139"/>
    <mergeCell ref="J139:N139"/>
    <mergeCell ref="O139:R139"/>
    <mergeCell ref="S139:U139"/>
    <mergeCell ref="V139:W139"/>
    <mergeCell ref="B138:C138"/>
    <mergeCell ref="D138:G138"/>
    <mergeCell ref="H138:I138"/>
    <mergeCell ref="J138:N138"/>
    <mergeCell ref="O138:R138"/>
    <mergeCell ref="S138:U138"/>
    <mergeCell ref="AB136:AC136"/>
    <mergeCell ref="B137:C137"/>
    <mergeCell ref="D137:G137"/>
    <mergeCell ref="H137:I137"/>
    <mergeCell ref="J137:N137"/>
    <mergeCell ref="O137:R137"/>
    <mergeCell ref="S137:U137"/>
    <mergeCell ref="V137:W137"/>
    <mergeCell ref="X137:Z137"/>
    <mergeCell ref="AB137:AC137"/>
    <mergeCell ref="AB140:AC140"/>
    <mergeCell ref="B141:C141"/>
    <mergeCell ref="D141:G141"/>
    <mergeCell ref="H141:I141"/>
    <mergeCell ref="J141:N141"/>
    <mergeCell ref="O141:R141"/>
    <mergeCell ref="S141:U141"/>
    <mergeCell ref="V141:W141"/>
    <mergeCell ref="X141:Z141"/>
    <mergeCell ref="AB141:AC141"/>
    <mergeCell ref="X139:Z139"/>
    <mergeCell ref="AB139:AC139"/>
    <mergeCell ref="B140:C140"/>
    <mergeCell ref="D140:G140"/>
    <mergeCell ref="H140:I140"/>
    <mergeCell ref="J140:N140"/>
    <mergeCell ref="O140:R140"/>
    <mergeCell ref="S140:U140"/>
    <mergeCell ref="V140:W140"/>
    <mergeCell ref="X140:Z140"/>
    <mergeCell ref="X143:Z143"/>
    <mergeCell ref="AB143:AC143"/>
    <mergeCell ref="B144:C144"/>
    <mergeCell ref="D144:G144"/>
    <mergeCell ref="H144:I144"/>
    <mergeCell ref="J144:N144"/>
    <mergeCell ref="O144:R144"/>
    <mergeCell ref="S144:U144"/>
    <mergeCell ref="V144:W144"/>
    <mergeCell ref="X144:Z144"/>
    <mergeCell ref="V142:W142"/>
    <mergeCell ref="X142:Z142"/>
    <mergeCell ref="AB142:AC142"/>
    <mergeCell ref="B143:C143"/>
    <mergeCell ref="D143:G143"/>
    <mergeCell ref="H143:I143"/>
    <mergeCell ref="J143:N143"/>
    <mergeCell ref="O143:R143"/>
    <mergeCell ref="S143:U143"/>
    <mergeCell ref="V143:W143"/>
    <mergeCell ref="B142:C142"/>
    <mergeCell ref="D142:G142"/>
    <mergeCell ref="H142:I142"/>
    <mergeCell ref="J142:N142"/>
    <mergeCell ref="O142:R142"/>
    <mergeCell ref="S142:U142"/>
    <mergeCell ref="V146:W146"/>
    <mergeCell ref="X146:Z146"/>
    <mergeCell ref="AB146:AC146"/>
    <mergeCell ref="B147:C147"/>
    <mergeCell ref="D147:G147"/>
    <mergeCell ref="H147:I147"/>
    <mergeCell ref="J147:N147"/>
    <mergeCell ref="O147:R147"/>
    <mergeCell ref="S147:U147"/>
    <mergeCell ref="V147:W147"/>
    <mergeCell ref="B146:C146"/>
    <mergeCell ref="D146:G146"/>
    <mergeCell ref="H146:I146"/>
    <mergeCell ref="J146:N146"/>
    <mergeCell ref="O146:R146"/>
    <mergeCell ref="S146:U146"/>
    <mergeCell ref="AB144:AC144"/>
    <mergeCell ref="B145:C145"/>
    <mergeCell ref="D145:G145"/>
    <mergeCell ref="H145:I145"/>
    <mergeCell ref="J145:N145"/>
    <mergeCell ref="O145:R145"/>
    <mergeCell ref="S145:U145"/>
    <mergeCell ref="V145:W145"/>
    <mergeCell ref="X145:Z145"/>
    <mergeCell ref="AB145:AC145"/>
    <mergeCell ref="AB148:AC148"/>
    <mergeCell ref="B149:C149"/>
    <mergeCell ref="D149:G149"/>
    <mergeCell ref="H149:I149"/>
    <mergeCell ref="J149:N149"/>
    <mergeCell ref="O149:R149"/>
    <mergeCell ref="S149:U149"/>
    <mergeCell ref="V149:W149"/>
    <mergeCell ref="X149:Z149"/>
    <mergeCell ref="AB149:AC149"/>
    <mergeCell ref="X147:Z147"/>
    <mergeCell ref="AB147:AC147"/>
    <mergeCell ref="B148:C148"/>
    <mergeCell ref="D148:G148"/>
    <mergeCell ref="H148:I148"/>
    <mergeCell ref="J148:N148"/>
    <mergeCell ref="O148:R148"/>
    <mergeCell ref="S148:U148"/>
    <mergeCell ref="V148:W148"/>
    <mergeCell ref="X148:Z148"/>
    <mergeCell ref="X151:Z151"/>
    <mergeCell ref="AB151:AC151"/>
    <mergeCell ref="B152:C152"/>
    <mergeCell ref="D152:G152"/>
    <mergeCell ref="H152:I152"/>
    <mergeCell ref="J152:N152"/>
    <mergeCell ref="O152:R152"/>
    <mergeCell ref="S152:U152"/>
    <mergeCell ref="V152:W152"/>
    <mergeCell ref="X152:Z152"/>
    <mergeCell ref="V150:W150"/>
    <mergeCell ref="X150:Z150"/>
    <mergeCell ref="AB150:AC150"/>
    <mergeCell ref="B151:C151"/>
    <mergeCell ref="D151:G151"/>
    <mergeCell ref="H151:I151"/>
    <mergeCell ref="J151:N151"/>
    <mergeCell ref="O151:R151"/>
    <mergeCell ref="S151:U151"/>
    <mergeCell ref="V151:W151"/>
    <mergeCell ref="B150:C150"/>
    <mergeCell ref="D150:G150"/>
    <mergeCell ref="H150:I150"/>
    <mergeCell ref="J150:N150"/>
    <mergeCell ref="O150:R150"/>
    <mergeCell ref="S150:U150"/>
    <mergeCell ref="B157:C157"/>
    <mergeCell ref="D157:I157"/>
    <mergeCell ref="J157:AA157"/>
    <mergeCell ref="AB157:AC157"/>
    <mergeCell ref="B158:C158"/>
    <mergeCell ref="D158:I158"/>
    <mergeCell ref="J158:AA158"/>
    <mergeCell ref="AB158:AC158"/>
    <mergeCell ref="B155:C155"/>
    <mergeCell ref="D155:I155"/>
    <mergeCell ref="J155:AA155"/>
    <mergeCell ref="AB155:AC155"/>
    <mergeCell ref="B156:C156"/>
    <mergeCell ref="D156:I156"/>
    <mergeCell ref="J156:AA156"/>
    <mergeCell ref="AB156:AC156"/>
    <mergeCell ref="AB152:AC152"/>
    <mergeCell ref="B153:C153"/>
    <mergeCell ref="D153:I153"/>
    <mergeCell ref="J153:AA153"/>
    <mergeCell ref="AB153:AC153"/>
    <mergeCell ref="B154:C154"/>
    <mergeCell ref="D154:AC154"/>
    <mergeCell ref="B163:C163"/>
    <mergeCell ref="D163:I163"/>
    <mergeCell ref="J163:AA163"/>
    <mergeCell ref="AB163:AC163"/>
    <mergeCell ref="B164:C164"/>
    <mergeCell ref="D164:I164"/>
    <mergeCell ref="J164:AA164"/>
    <mergeCell ref="AB164:AC164"/>
    <mergeCell ref="B161:C161"/>
    <mergeCell ref="D161:I161"/>
    <mergeCell ref="J161:AA161"/>
    <mergeCell ref="AB161:AC161"/>
    <mergeCell ref="B162:C162"/>
    <mergeCell ref="D162:I162"/>
    <mergeCell ref="J162:AA162"/>
    <mergeCell ref="AB162:AC162"/>
    <mergeCell ref="B159:C159"/>
    <mergeCell ref="D159:I159"/>
    <mergeCell ref="J159:AA159"/>
    <mergeCell ref="AB159:AC159"/>
    <mergeCell ref="B160:C160"/>
    <mergeCell ref="D160:I160"/>
    <mergeCell ref="J160:AA160"/>
    <mergeCell ref="AB160:AC160"/>
    <mergeCell ref="B169:C169"/>
    <mergeCell ref="D169:AC169"/>
    <mergeCell ref="B170:C170"/>
    <mergeCell ref="D170:I170"/>
    <mergeCell ref="J170:AA170"/>
    <mergeCell ref="AB170:AC170"/>
    <mergeCell ref="B167:C167"/>
    <mergeCell ref="D167:I167"/>
    <mergeCell ref="J167:AA167"/>
    <mergeCell ref="AB167:AC167"/>
    <mergeCell ref="B168:C168"/>
    <mergeCell ref="D168:I168"/>
    <mergeCell ref="J168:AA168"/>
    <mergeCell ref="AB168:AC168"/>
    <mergeCell ref="B165:C165"/>
    <mergeCell ref="D165:I165"/>
    <mergeCell ref="J165:AA165"/>
    <mergeCell ref="AB165:AC165"/>
    <mergeCell ref="B166:C166"/>
    <mergeCell ref="D166:AC166"/>
    <mergeCell ref="A174:AD174"/>
    <mergeCell ref="B175:D175"/>
    <mergeCell ref="E175:H175"/>
    <mergeCell ref="I175:J175"/>
    <mergeCell ref="K175:O175"/>
    <mergeCell ref="P175:R175"/>
    <mergeCell ref="S175:U175"/>
    <mergeCell ref="V175:W175"/>
    <mergeCell ref="X175:Z175"/>
    <mergeCell ref="AB175:AC175"/>
    <mergeCell ref="K173:O173"/>
    <mergeCell ref="P173:R173"/>
    <mergeCell ref="S173:U173"/>
    <mergeCell ref="V173:W173"/>
    <mergeCell ref="X173:Z173"/>
    <mergeCell ref="AB173:AC173"/>
    <mergeCell ref="B171:C171"/>
    <mergeCell ref="D171:I171"/>
    <mergeCell ref="J171:AA171"/>
    <mergeCell ref="AB171:AC171"/>
    <mergeCell ref="A172:A173"/>
    <mergeCell ref="B172:D173"/>
    <mergeCell ref="E172:H173"/>
    <mergeCell ref="I172:J173"/>
    <mergeCell ref="K172:U172"/>
    <mergeCell ref="V172:AD172"/>
    <mergeCell ref="X177:Z177"/>
    <mergeCell ref="AB177:AC177"/>
    <mergeCell ref="B178:D178"/>
    <mergeCell ref="E178:H178"/>
    <mergeCell ref="I178:J178"/>
    <mergeCell ref="K178:O178"/>
    <mergeCell ref="P178:R178"/>
    <mergeCell ref="S178:U178"/>
    <mergeCell ref="V178:W178"/>
    <mergeCell ref="X178:Z178"/>
    <mergeCell ref="V176:W176"/>
    <mergeCell ref="X176:Z176"/>
    <mergeCell ref="AB176:AC176"/>
    <mergeCell ref="B177:D177"/>
    <mergeCell ref="E177:H177"/>
    <mergeCell ref="I177:J177"/>
    <mergeCell ref="K177:O177"/>
    <mergeCell ref="P177:R177"/>
    <mergeCell ref="S177:U177"/>
    <mergeCell ref="V177:W177"/>
    <mergeCell ref="B176:D176"/>
    <mergeCell ref="E176:H176"/>
    <mergeCell ref="I176:J176"/>
    <mergeCell ref="K176:O176"/>
    <mergeCell ref="P176:R176"/>
    <mergeCell ref="S176:U176"/>
    <mergeCell ref="V180:W180"/>
    <mergeCell ref="X180:Z180"/>
    <mergeCell ref="AB180:AC180"/>
    <mergeCell ref="B181:D181"/>
    <mergeCell ref="E181:H181"/>
    <mergeCell ref="I181:J181"/>
    <mergeCell ref="K181:O181"/>
    <mergeCell ref="P181:R181"/>
    <mergeCell ref="S181:U181"/>
    <mergeCell ref="V181:W181"/>
    <mergeCell ref="B180:D180"/>
    <mergeCell ref="E180:H180"/>
    <mergeCell ref="I180:J180"/>
    <mergeCell ref="K180:O180"/>
    <mergeCell ref="P180:R180"/>
    <mergeCell ref="S180:U180"/>
    <mergeCell ref="AB178:AC178"/>
    <mergeCell ref="B179:D179"/>
    <mergeCell ref="E179:H179"/>
    <mergeCell ref="I179:J179"/>
    <mergeCell ref="K179:O179"/>
    <mergeCell ref="P179:R179"/>
    <mergeCell ref="S179:U179"/>
    <mergeCell ref="V179:W179"/>
    <mergeCell ref="X179:Z179"/>
    <mergeCell ref="AB179:AC179"/>
    <mergeCell ref="AB182:AC182"/>
    <mergeCell ref="B183:D183"/>
    <mergeCell ref="E183:H183"/>
    <mergeCell ref="I183:J183"/>
    <mergeCell ref="K183:O183"/>
    <mergeCell ref="P183:R183"/>
    <mergeCell ref="S183:U183"/>
    <mergeCell ref="V183:W183"/>
    <mergeCell ref="X183:Z183"/>
    <mergeCell ref="AB183:AC183"/>
    <mergeCell ref="X181:Z181"/>
    <mergeCell ref="AB181:AC181"/>
    <mergeCell ref="B182:D182"/>
    <mergeCell ref="E182:H182"/>
    <mergeCell ref="I182:J182"/>
    <mergeCell ref="K182:O182"/>
    <mergeCell ref="P182:R182"/>
    <mergeCell ref="S182:U182"/>
    <mergeCell ref="V182:W182"/>
    <mergeCell ref="X182:Z182"/>
    <mergeCell ref="X185:Z185"/>
    <mergeCell ref="AB185:AC185"/>
    <mergeCell ref="B186:D186"/>
    <mergeCell ref="E186:H186"/>
    <mergeCell ref="I186:J186"/>
    <mergeCell ref="K186:O186"/>
    <mergeCell ref="P186:R186"/>
    <mergeCell ref="S186:U186"/>
    <mergeCell ref="V186:W186"/>
    <mergeCell ref="X186:Z186"/>
    <mergeCell ref="V184:W184"/>
    <mergeCell ref="X184:Z184"/>
    <mergeCell ref="AB184:AC184"/>
    <mergeCell ref="B185:D185"/>
    <mergeCell ref="E185:H185"/>
    <mergeCell ref="I185:J185"/>
    <mergeCell ref="K185:O185"/>
    <mergeCell ref="P185:R185"/>
    <mergeCell ref="S185:U185"/>
    <mergeCell ref="V185:W185"/>
    <mergeCell ref="B184:D184"/>
    <mergeCell ref="E184:H184"/>
    <mergeCell ref="I184:J184"/>
    <mergeCell ref="K184:O184"/>
    <mergeCell ref="P184:R184"/>
    <mergeCell ref="S184:U184"/>
    <mergeCell ref="V188:W188"/>
    <mergeCell ref="X188:Z188"/>
    <mergeCell ref="AB188:AC188"/>
    <mergeCell ref="B189:D189"/>
    <mergeCell ref="E189:H189"/>
    <mergeCell ref="I189:J189"/>
    <mergeCell ref="K189:O189"/>
    <mergeCell ref="P189:R189"/>
    <mergeCell ref="S189:U189"/>
    <mergeCell ref="V189:W189"/>
    <mergeCell ref="B188:D188"/>
    <mergeCell ref="E188:H188"/>
    <mergeCell ref="I188:J188"/>
    <mergeCell ref="K188:O188"/>
    <mergeCell ref="P188:R188"/>
    <mergeCell ref="S188:U188"/>
    <mergeCell ref="AB186:AC186"/>
    <mergeCell ref="B187:D187"/>
    <mergeCell ref="E187:H187"/>
    <mergeCell ref="I187:J187"/>
    <mergeCell ref="K187:O187"/>
    <mergeCell ref="P187:R187"/>
    <mergeCell ref="S187:U187"/>
    <mergeCell ref="V187:W187"/>
    <mergeCell ref="X187:Z187"/>
    <mergeCell ref="AB187:AC187"/>
    <mergeCell ref="AB190:AC190"/>
    <mergeCell ref="B191:D191"/>
    <mergeCell ref="E191:H191"/>
    <mergeCell ref="I191:J191"/>
    <mergeCell ref="K191:O191"/>
    <mergeCell ref="P191:R191"/>
    <mergeCell ref="S191:U191"/>
    <mergeCell ref="V191:W191"/>
    <mergeCell ref="X191:Z191"/>
    <mergeCell ref="AB191:AC191"/>
    <mergeCell ref="X189:Z189"/>
    <mergeCell ref="AB189:AC189"/>
    <mergeCell ref="B190:D190"/>
    <mergeCell ref="E190:H190"/>
    <mergeCell ref="I190:J190"/>
    <mergeCell ref="K190:O190"/>
    <mergeCell ref="P190:R190"/>
    <mergeCell ref="S190:U190"/>
    <mergeCell ref="V190:W190"/>
    <mergeCell ref="X190:Z190"/>
    <mergeCell ref="X193:Z193"/>
    <mergeCell ref="AB193:AC193"/>
    <mergeCell ref="B194:D194"/>
    <mergeCell ref="E194:H194"/>
    <mergeCell ref="I194:J194"/>
    <mergeCell ref="K194:O194"/>
    <mergeCell ref="P194:R194"/>
    <mergeCell ref="S194:U194"/>
    <mergeCell ref="V194:W194"/>
    <mergeCell ref="X194:Z194"/>
    <mergeCell ref="V192:W192"/>
    <mergeCell ref="X192:Z192"/>
    <mergeCell ref="AB192:AC192"/>
    <mergeCell ref="B193:D193"/>
    <mergeCell ref="E193:H193"/>
    <mergeCell ref="I193:J193"/>
    <mergeCell ref="K193:O193"/>
    <mergeCell ref="P193:R193"/>
    <mergeCell ref="S193:U193"/>
    <mergeCell ref="V193:W193"/>
    <mergeCell ref="B192:D192"/>
    <mergeCell ref="E192:H192"/>
    <mergeCell ref="I192:J192"/>
    <mergeCell ref="K192:O192"/>
    <mergeCell ref="P192:R192"/>
    <mergeCell ref="S192:U192"/>
    <mergeCell ref="V196:W196"/>
    <mergeCell ref="X196:Z196"/>
    <mergeCell ref="AB196:AC196"/>
    <mergeCell ref="B197:D197"/>
    <mergeCell ref="E197:H197"/>
    <mergeCell ref="I197:J197"/>
    <mergeCell ref="K197:O197"/>
    <mergeCell ref="P197:R197"/>
    <mergeCell ref="S197:U197"/>
    <mergeCell ref="V197:W197"/>
    <mergeCell ref="B196:D196"/>
    <mergeCell ref="E196:H196"/>
    <mergeCell ref="I196:J196"/>
    <mergeCell ref="K196:O196"/>
    <mergeCell ref="P196:R196"/>
    <mergeCell ref="S196:U196"/>
    <mergeCell ref="AB194:AC194"/>
    <mergeCell ref="B195:D195"/>
    <mergeCell ref="E195:H195"/>
    <mergeCell ref="I195:J195"/>
    <mergeCell ref="K195:O195"/>
    <mergeCell ref="P195:R195"/>
    <mergeCell ref="S195:U195"/>
    <mergeCell ref="V195:W195"/>
    <mergeCell ref="X195:Z195"/>
    <mergeCell ref="AB195:AC195"/>
    <mergeCell ref="AB198:AC198"/>
    <mergeCell ref="B199:D199"/>
    <mergeCell ref="E199:H199"/>
    <mergeCell ref="I199:J199"/>
    <mergeCell ref="K199:O199"/>
    <mergeCell ref="P199:R199"/>
    <mergeCell ref="S199:U199"/>
    <mergeCell ref="V199:W199"/>
    <mergeCell ref="X199:Z199"/>
    <mergeCell ref="AB199:AC199"/>
    <mergeCell ref="X197:Z197"/>
    <mergeCell ref="AB197:AC197"/>
    <mergeCell ref="B198:D198"/>
    <mergeCell ref="E198:H198"/>
    <mergeCell ref="I198:J198"/>
    <mergeCell ref="K198:O198"/>
    <mergeCell ref="P198:R198"/>
    <mergeCell ref="S198:U198"/>
    <mergeCell ref="V198:W198"/>
    <mergeCell ref="X198:Z198"/>
    <mergeCell ref="X201:Z201"/>
    <mergeCell ref="AB201:AC201"/>
    <mergeCell ref="B202:D202"/>
    <mergeCell ref="E202:H202"/>
    <mergeCell ref="I202:J202"/>
    <mergeCell ref="K202:O202"/>
    <mergeCell ref="P202:R202"/>
    <mergeCell ref="S202:U202"/>
    <mergeCell ref="V202:W202"/>
    <mergeCell ref="X202:Z202"/>
    <mergeCell ref="V200:W200"/>
    <mergeCell ref="X200:Z200"/>
    <mergeCell ref="AB200:AC200"/>
    <mergeCell ref="B201:D201"/>
    <mergeCell ref="E201:H201"/>
    <mergeCell ref="I201:J201"/>
    <mergeCell ref="K201:O201"/>
    <mergeCell ref="P201:R201"/>
    <mergeCell ref="S201:U201"/>
    <mergeCell ref="V201:W201"/>
    <mergeCell ref="B200:D200"/>
    <mergeCell ref="E200:H200"/>
    <mergeCell ref="I200:J200"/>
    <mergeCell ref="K200:O200"/>
    <mergeCell ref="P200:R200"/>
    <mergeCell ref="S200:U200"/>
    <mergeCell ref="V204:W204"/>
    <mergeCell ref="X204:Z204"/>
    <mergeCell ref="AB204:AC204"/>
    <mergeCell ref="B205:D205"/>
    <mergeCell ref="E205:H205"/>
    <mergeCell ref="I205:J205"/>
    <mergeCell ref="K205:O205"/>
    <mergeCell ref="P205:R205"/>
    <mergeCell ref="S205:U205"/>
    <mergeCell ref="V205:W205"/>
    <mergeCell ref="B204:D204"/>
    <mergeCell ref="E204:H204"/>
    <mergeCell ref="I204:J204"/>
    <mergeCell ref="K204:O204"/>
    <mergeCell ref="P204:R204"/>
    <mergeCell ref="S204:U204"/>
    <mergeCell ref="AB202:AC202"/>
    <mergeCell ref="B203:D203"/>
    <mergeCell ref="E203:H203"/>
    <mergeCell ref="I203:J203"/>
    <mergeCell ref="K203:O203"/>
    <mergeCell ref="P203:R203"/>
    <mergeCell ref="S203:U203"/>
    <mergeCell ref="V203:W203"/>
    <mergeCell ref="X203:Z203"/>
    <mergeCell ref="AB203:AC203"/>
    <mergeCell ref="AB206:AC206"/>
    <mergeCell ref="B207:D207"/>
    <mergeCell ref="E207:H207"/>
    <mergeCell ref="I207:J207"/>
    <mergeCell ref="K207:O207"/>
    <mergeCell ref="P207:R207"/>
    <mergeCell ref="S207:U207"/>
    <mergeCell ref="V207:W207"/>
    <mergeCell ref="X207:Z207"/>
    <mergeCell ref="AB207:AC207"/>
    <mergeCell ref="X205:Z205"/>
    <mergeCell ref="AB205:AC205"/>
    <mergeCell ref="B206:D206"/>
    <mergeCell ref="E206:H206"/>
    <mergeCell ref="I206:J206"/>
    <mergeCell ref="K206:O206"/>
    <mergeCell ref="P206:R206"/>
    <mergeCell ref="S206:U206"/>
    <mergeCell ref="V206:W206"/>
    <mergeCell ref="X206:Z206"/>
    <mergeCell ref="X209:Z209"/>
    <mergeCell ref="AB209:AC209"/>
    <mergeCell ref="B210:D210"/>
    <mergeCell ref="E210:H210"/>
    <mergeCell ref="I210:J210"/>
    <mergeCell ref="K210:O210"/>
    <mergeCell ref="P210:R210"/>
    <mergeCell ref="S210:U210"/>
    <mergeCell ref="V210:W210"/>
    <mergeCell ref="X210:Z210"/>
    <mergeCell ref="V208:W208"/>
    <mergeCell ref="X208:Z208"/>
    <mergeCell ref="AB208:AC208"/>
    <mergeCell ref="B209:D209"/>
    <mergeCell ref="E209:H209"/>
    <mergeCell ref="I209:J209"/>
    <mergeCell ref="K209:O209"/>
    <mergeCell ref="P209:R209"/>
    <mergeCell ref="S209:U209"/>
    <mergeCell ref="V209:W209"/>
    <mergeCell ref="B208:D208"/>
    <mergeCell ref="E208:H208"/>
    <mergeCell ref="I208:J208"/>
    <mergeCell ref="K208:O208"/>
    <mergeCell ref="P208:R208"/>
    <mergeCell ref="S208:U208"/>
    <mergeCell ref="V212:W212"/>
    <mergeCell ref="X212:Z212"/>
    <mergeCell ref="AB212:AC212"/>
    <mergeCell ref="B213:D213"/>
    <mergeCell ref="E213:H213"/>
    <mergeCell ref="I213:J213"/>
    <mergeCell ref="K213:O213"/>
    <mergeCell ref="P213:R213"/>
    <mergeCell ref="S213:U213"/>
    <mergeCell ref="V213:W213"/>
    <mergeCell ref="B212:D212"/>
    <mergeCell ref="E212:H212"/>
    <mergeCell ref="I212:J212"/>
    <mergeCell ref="K212:O212"/>
    <mergeCell ref="P212:R212"/>
    <mergeCell ref="S212:U212"/>
    <mergeCell ref="AB210:AC210"/>
    <mergeCell ref="B211:D211"/>
    <mergeCell ref="E211:H211"/>
    <mergeCell ref="I211:J211"/>
    <mergeCell ref="K211:O211"/>
    <mergeCell ref="P211:R211"/>
    <mergeCell ref="S211:U211"/>
    <mergeCell ref="V211:W211"/>
    <mergeCell ref="X211:Z211"/>
    <mergeCell ref="AB211:AC211"/>
    <mergeCell ref="AB214:AC214"/>
    <mergeCell ref="B215:D215"/>
    <mergeCell ref="E215:H215"/>
    <mergeCell ref="I215:J215"/>
    <mergeCell ref="K215:O215"/>
    <mergeCell ref="P215:R215"/>
    <mergeCell ref="S215:U215"/>
    <mergeCell ref="V215:W215"/>
    <mergeCell ref="X215:Z215"/>
    <mergeCell ref="AB215:AC215"/>
    <mergeCell ref="X213:Z213"/>
    <mergeCell ref="AB213:AC213"/>
    <mergeCell ref="B214:D214"/>
    <mergeCell ref="E214:H214"/>
    <mergeCell ref="I214:J214"/>
    <mergeCell ref="K214:O214"/>
    <mergeCell ref="P214:R214"/>
    <mergeCell ref="S214:U214"/>
    <mergeCell ref="V214:W214"/>
    <mergeCell ref="X214:Z214"/>
    <mergeCell ref="X217:Z217"/>
    <mergeCell ref="AB217:AC217"/>
    <mergeCell ref="B218:D218"/>
    <mergeCell ref="E218:H218"/>
    <mergeCell ref="I218:J218"/>
    <mergeCell ref="K218:O218"/>
    <mergeCell ref="P218:R218"/>
    <mergeCell ref="S218:U218"/>
    <mergeCell ref="V218:W218"/>
    <mergeCell ref="X218:Z218"/>
    <mergeCell ref="V216:W216"/>
    <mergeCell ref="X216:Z216"/>
    <mergeCell ref="AB216:AC216"/>
    <mergeCell ref="B217:D217"/>
    <mergeCell ref="E217:H217"/>
    <mergeCell ref="I217:J217"/>
    <mergeCell ref="K217:O217"/>
    <mergeCell ref="P217:R217"/>
    <mergeCell ref="S217:U217"/>
    <mergeCell ref="V217:W217"/>
    <mergeCell ref="B216:D216"/>
    <mergeCell ref="E216:H216"/>
    <mergeCell ref="I216:J216"/>
    <mergeCell ref="K216:O216"/>
    <mergeCell ref="P216:R216"/>
    <mergeCell ref="S216:U216"/>
    <mergeCell ref="V220:W220"/>
    <mergeCell ref="X220:Z220"/>
    <mergeCell ref="AB220:AC220"/>
    <mergeCell ref="B221:D221"/>
    <mergeCell ref="E221:H221"/>
    <mergeCell ref="I221:J221"/>
    <mergeCell ref="K221:O221"/>
    <mergeCell ref="P221:R221"/>
    <mergeCell ref="S221:U221"/>
    <mergeCell ref="V221:W221"/>
    <mergeCell ref="B220:D220"/>
    <mergeCell ref="E220:H220"/>
    <mergeCell ref="I220:J220"/>
    <mergeCell ref="K220:O220"/>
    <mergeCell ref="P220:R220"/>
    <mergeCell ref="S220:U220"/>
    <mergeCell ref="AB218:AC218"/>
    <mergeCell ref="B219:D219"/>
    <mergeCell ref="E219:H219"/>
    <mergeCell ref="I219:J219"/>
    <mergeCell ref="K219:O219"/>
    <mergeCell ref="P219:R219"/>
    <mergeCell ref="S219:U219"/>
    <mergeCell ref="V219:W219"/>
    <mergeCell ref="X219:Z219"/>
    <mergeCell ref="AB219:AC219"/>
    <mergeCell ref="AB222:AC222"/>
    <mergeCell ref="B223:D223"/>
    <mergeCell ref="E223:H223"/>
    <mergeCell ref="I223:J223"/>
    <mergeCell ref="K223:O223"/>
    <mergeCell ref="P223:R223"/>
    <mergeCell ref="S223:U223"/>
    <mergeCell ref="V223:W223"/>
    <mergeCell ref="X223:Z223"/>
    <mergeCell ref="AB223:AC223"/>
    <mergeCell ref="X221:Z221"/>
    <mergeCell ref="AB221:AC221"/>
    <mergeCell ref="B222:D222"/>
    <mergeCell ref="E222:H222"/>
    <mergeCell ref="I222:J222"/>
    <mergeCell ref="K222:O222"/>
    <mergeCell ref="P222:R222"/>
    <mergeCell ref="S222:U222"/>
    <mergeCell ref="V222:W222"/>
    <mergeCell ref="X222:Z222"/>
    <mergeCell ref="X225:Z225"/>
    <mergeCell ref="AB225:AC225"/>
    <mergeCell ref="B226:D226"/>
    <mergeCell ref="E226:H226"/>
    <mergeCell ref="I226:J226"/>
    <mergeCell ref="K226:O226"/>
    <mergeCell ref="P226:R226"/>
    <mergeCell ref="S226:U226"/>
    <mergeCell ref="V226:W226"/>
    <mergeCell ref="X226:Z226"/>
    <mergeCell ref="V224:W224"/>
    <mergeCell ref="X224:Z224"/>
    <mergeCell ref="AB224:AC224"/>
    <mergeCell ref="B225:D225"/>
    <mergeCell ref="E225:H225"/>
    <mergeCell ref="I225:J225"/>
    <mergeCell ref="K225:O225"/>
    <mergeCell ref="P225:R225"/>
    <mergeCell ref="S225:U225"/>
    <mergeCell ref="V225:W225"/>
    <mergeCell ref="B224:D224"/>
    <mergeCell ref="E224:H224"/>
    <mergeCell ref="I224:J224"/>
    <mergeCell ref="K224:O224"/>
    <mergeCell ref="P224:R224"/>
    <mergeCell ref="S224:U224"/>
    <mergeCell ref="V228:W228"/>
    <mergeCell ref="X228:Z228"/>
    <mergeCell ref="AB228:AC228"/>
    <mergeCell ref="B229:D229"/>
    <mergeCell ref="E229:H229"/>
    <mergeCell ref="I229:J229"/>
    <mergeCell ref="K229:O229"/>
    <mergeCell ref="P229:R229"/>
    <mergeCell ref="S229:U229"/>
    <mergeCell ref="V229:W229"/>
    <mergeCell ref="B228:D228"/>
    <mergeCell ref="E228:H228"/>
    <mergeCell ref="I228:J228"/>
    <mergeCell ref="K228:O228"/>
    <mergeCell ref="P228:R228"/>
    <mergeCell ref="S228:U228"/>
    <mergeCell ref="AB226:AC226"/>
    <mergeCell ref="B227:D227"/>
    <mergeCell ref="E227:H227"/>
    <mergeCell ref="I227:J227"/>
    <mergeCell ref="K227:O227"/>
    <mergeCell ref="P227:R227"/>
    <mergeCell ref="S227:U227"/>
    <mergeCell ref="V227:W227"/>
    <mergeCell ref="X227:Z227"/>
    <mergeCell ref="AB227:AC227"/>
    <mergeCell ref="AB230:AC230"/>
    <mergeCell ref="B231:D231"/>
    <mergeCell ref="E231:H231"/>
    <mergeCell ref="I231:J231"/>
    <mergeCell ref="K231:O231"/>
    <mergeCell ref="P231:R231"/>
    <mergeCell ref="S231:U231"/>
    <mergeCell ref="V231:W231"/>
    <mergeCell ref="X231:Z231"/>
    <mergeCell ref="AB231:AC231"/>
    <mergeCell ref="X229:Z229"/>
    <mergeCell ref="AB229:AC229"/>
    <mergeCell ref="B230:D230"/>
    <mergeCell ref="E230:H230"/>
    <mergeCell ref="I230:J230"/>
    <mergeCell ref="K230:O230"/>
    <mergeCell ref="P230:R230"/>
    <mergeCell ref="S230:U230"/>
    <mergeCell ref="V230:W230"/>
    <mergeCell ref="X230:Z230"/>
    <mergeCell ref="X233:Z233"/>
    <mergeCell ref="AB233:AC233"/>
    <mergeCell ref="B234:D234"/>
    <mergeCell ref="E234:H234"/>
    <mergeCell ref="I234:J234"/>
    <mergeCell ref="K234:O234"/>
    <mergeCell ref="P234:R234"/>
    <mergeCell ref="S234:U234"/>
    <mergeCell ref="V234:W234"/>
    <mergeCell ref="X234:Z234"/>
    <mergeCell ref="V232:W232"/>
    <mergeCell ref="X232:Z232"/>
    <mergeCell ref="AB232:AC232"/>
    <mergeCell ref="B233:D233"/>
    <mergeCell ref="E233:H233"/>
    <mergeCell ref="I233:J233"/>
    <mergeCell ref="K233:O233"/>
    <mergeCell ref="P233:R233"/>
    <mergeCell ref="S233:U233"/>
    <mergeCell ref="V233:W233"/>
    <mergeCell ref="B232:D232"/>
    <mergeCell ref="E232:H232"/>
    <mergeCell ref="I232:J232"/>
    <mergeCell ref="K232:O232"/>
    <mergeCell ref="P232:R232"/>
    <mergeCell ref="S232:U232"/>
    <mergeCell ref="V236:W236"/>
    <mergeCell ref="X236:Z236"/>
    <mergeCell ref="AB236:AC236"/>
    <mergeCell ref="B237:D237"/>
    <mergeCell ref="E237:H237"/>
    <mergeCell ref="I237:J237"/>
    <mergeCell ref="K237:O237"/>
    <mergeCell ref="P237:R237"/>
    <mergeCell ref="S237:U237"/>
    <mergeCell ref="V237:W237"/>
    <mergeCell ref="B236:D236"/>
    <mergeCell ref="E236:H236"/>
    <mergeCell ref="I236:J236"/>
    <mergeCell ref="K236:O236"/>
    <mergeCell ref="P236:R236"/>
    <mergeCell ref="S236:U236"/>
    <mergeCell ref="AB234:AC234"/>
    <mergeCell ref="B235:D235"/>
    <mergeCell ref="E235:H235"/>
    <mergeCell ref="I235:J235"/>
    <mergeCell ref="K235:O235"/>
    <mergeCell ref="P235:R235"/>
    <mergeCell ref="S235:U235"/>
    <mergeCell ref="V235:W235"/>
    <mergeCell ref="X235:Z235"/>
    <mergeCell ref="AB235:AC235"/>
    <mergeCell ref="AB238:AC238"/>
    <mergeCell ref="B239:D239"/>
    <mergeCell ref="E239:H239"/>
    <mergeCell ref="I239:J239"/>
    <mergeCell ref="K239:O239"/>
    <mergeCell ref="P239:R239"/>
    <mergeCell ref="S239:U239"/>
    <mergeCell ref="V239:W239"/>
    <mergeCell ref="X239:Z239"/>
    <mergeCell ref="AB239:AC239"/>
    <mergeCell ref="X237:Z237"/>
    <mergeCell ref="AB237:AC237"/>
    <mergeCell ref="B238:D238"/>
    <mergeCell ref="E238:H238"/>
    <mergeCell ref="I238:J238"/>
    <mergeCell ref="K238:O238"/>
    <mergeCell ref="P238:R238"/>
    <mergeCell ref="S238:U238"/>
    <mergeCell ref="V238:W238"/>
    <mergeCell ref="X238:Z238"/>
    <mergeCell ref="X241:Z241"/>
    <mergeCell ref="AB241:AC241"/>
    <mergeCell ref="B242:D242"/>
    <mergeCell ref="E242:J242"/>
    <mergeCell ref="K242:AA242"/>
    <mergeCell ref="AB242:AC242"/>
    <mergeCell ref="V240:W240"/>
    <mergeCell ref="X240:Z240"/>
    <mergeCell ref="AB240:AC240"/>
    <mergeCell ref="B241:D241"/>
    <mergeCell ref="E241:H241"/>
    <mergeCell ref="I241:J241"/>
    <mergeCell ref="K241:O241"/>
    <mergeCell ref="P241:R241"/>
    <mergeCell ref="S241:U241"/>
    <mergeCell ref="V241:W241"/>
    <mergeCell ref="B240:D240"/>
    <mergeCell ref="E240:H240"/>
    <mergeCell ref="I240:J240"/>
    <mergeCell ref="K240:O240"/>
    <mergeCell ref="P240:R240"/>
    <mergeCell ref="S240:U240"/>
    <mergeCell ref="B247:D247"/>
    <mergeCell ref="E247:J247"/>
    <mergeCell ref="K247:AA247"/>
    <mergeCell ref="AB247:AC247"/>
    <mergeCell ref="B248:D248"/>
    <mergeCell ref="E248:J248"/>
    <mergeCell ref="K248:AA248"/>
    <mergeCell ref="AB248:AC248"/>
    <mergeCell ref="B245:D245"/>
    <mergeCell ref="E245:J245"/>
    <mergeCell ref="K245:AA245"/>
    <mergeCell ref="AB245:AC245"/>
    <mergeCell ref="B246:D246"/>
    <mergeCell ref="E246:J246"/>
    <mergeCell ref="K246:AA246"/>
    <mergeCell ref="AB246:AC246"/>
    <mergeCell ref="B243:D243"/>
    <mergeCell ref="E243:AC243"/>
    <mergeCell ref="B244:D244"/>
    <mergeCell ref="E244:J244"/>
    <mergeCell ref="K244:AA244"/>
    <mergeCell ref="AB244:AC244"/>
    <mergeCell ref="B253:D253"/>
    <mergeCell ref="E253:J253"/>
    <mergeCell ref="K253:AA253"/>
    <mergeCell ref="AB253:AC253"/>
    <mergeCell ref="B254:D254"/>
    <mergeCell ref="E254:J254"/>
    <mergeCell ref="K254:AA254"/>
    <mergeCell ref="AB254:AC254"/>
    <mergeCell ref="B251:D251"/>
    <mergeCell ref="E251:J251"/>
    <mergeCell ref="K251:AA251"/>
    <mergeCell ref="AB251:AC251"/>
    <mergeCell ref="B252:D252"/>
    <mergeCell ref="E252:J252"/>
    <mergeCell ref="K252:AA252"/>
    <mergeCell ref="AB252:AC252"/>
    <mergeCell ref="B249:D249"/>
    <mergeCell ref="E249:J249"/>
    <mergeCell ref="K249:AA249"/>
    <mergeCell ref="AB249:AC249"/>
    <mergeCell ref="B250:D250"/>
    <mergeCell ref="E250:J250"/>
    <mergeCell ref="K250:AA250"/>
    <mergeCell ref="AB250:AC250"/>
    <mergeCell ref="B259:D259"/>
    <mergeCell ref="E259:J259"/>
    <mergeCell ref="K259:AA259"/>
    <mergeCell ref="AB259:AC259"/>
    <mergeCell ref="B260:D260"/>
    <mergeCell ref="E260:J260"/>
    <mergeCell ref="K260:AA260"/>
    <mergeCell ref="AB260:AC260"/>
    <mergeCell ref="B257:D257"/>
    <mergeCell ref="E257:J257"/>
    <mergeCell ref="K257:AA257"/>
    <mergeCell ref="AB257:AC257"/>
    <mergeCell ref="B258:D258"/>
    <mergeCell ref="E258:AC258"/>
    <mergeCell ref="B255:D255"/>
    <mergeCell ref="E255:AC255"/>
    <mergeCell ref="B256:D256"/>
    <mergeCell ref="E256:J256"/>
    <mergeCell ref="K256:AA256"/>
    <mergeCell ref="AB256:AC256"/>
    <mergeCell ref="U263:X263"/>
    <mergeCell ref="Y263:Z263"/>
    <mergeCell ref="AB263:AC263"/>
    <mergeCell ref="A264:AD264"/>
    <mergeCell ref="B265:D265"/>
    <mergeCell ref="E265:H265"/>
    <mergeCell ref="I265:J265"/>
    <mergeCell ref="K265:M265"/>
    <mergeCell ref="N265:R265"/>
    <mergeCell ref="S265:T265"/>
    <mergeCell ref="A261:AD261"/>
    <mergeCell ref="A262:A263"/>
    <mergeCell ref="B262:D263"/>
    <mergeCell ref="E262:H263"/>
    <mergeCell ref="I262:J263"/>
    <mergeCell ref="K262:T262"/>
    <mergeCell ref="U262:AD262"/>
    <mergeCell ref="K263:M263"/>
    <mergeCell ref="N263:R263"/>
    <mergeCell ref="S263:T263"/>
    <mergeCell ref="Y266:Z266"/>
    <mergeCell ref="AB266:AC266"/>
    <mergeCell ref="B267:D267"/>
    <mergeCell ref="E267:H267"/>
    <mergeCell ref="I267:J267"/>
    <mergeCell ref="K267:M267"/>
    <mergeCell ref="N267:R267"/>
    <mergeCell ref="S267:T267"/>
    <mergeCell ref="U267:X267"/>
    <mergeCell ref="Y267:Z267"/>
    <mergeCell ref="U265:X265"/>
    <mergeCell ref="Y265:Z265"/>
    <mergeCell ref="AB265:AC265"/>
    <mergeCell ref="B266:D266"/>
    <mergeCell ref="E266:H266"/>
    <mergeCell ref="I266:J266"/>
    <mergeCell ref="K266:M266"/>
    <mergeCell ref="N266:R266"/>
    <mergeCell ref="S266:T266"/>
    <mergeCell ref="U266:X266"/>
    <mergeCell ref="U269:X269"/>
    <mergeCell ref="Y269:Z269"/>
    <mergeCell ref="AB269:AC269"/>
    <mergeCell ref="B270:D270"/>
    <mergeCell ref="E270:H270"/>
    <mergeCell ref="I270:J270"/>
    <mergeCell ref="K270:M270"/>
    <mergeCell ref="N270:R270"/>
    <mergeCell ref="S270:T270"/>
    <mergeCell ref="U270:X270"/>
    <mergeCell ref="B269:D269"/>
    <mergeCell ref="E269:H269"/>
    <mergeCell ref="I269:J269"/>
    <mergeCell ref="K269:M269"/>
    <mergeCell ref="N269:R269"/>
    <mergeCell ref="S269:T269"/>
    <mergeCell ref="AB267:AC267"/>
    <mergeCell ref="B268:D268"/>
    <mergeCell ref="E268:H268"/>
    <mergeCell ref="I268:J268"/>
    <mergeCell ref="K268:M268"/>
    <mergeCell ref="N268:R268"/>
    <mergeCell ref="S268:T268"/>
    <mergeCell ref="U268:X268"/>
    <mergeCell ref="Y268:Z268"/>
    <mergeCell ref="AB268:AC268"/>
    <mergeCell ref="AB271:AC271"/>
    <mergeCell ref="B272:D272"/>
    <mergeCell ref="E272:H272"/>
    <mergeCell ref="I272:J272"/>
    <mergeCell ref="K272:M272"/>
    <mergeCell ref="N272:R272"/>
    <mergeCell ref="S272:T272"/>
    <mergeCell ref="U272:X272"/>
    <mergeCell ref="Y272:Z272"/>
    <mergeCell ref="AB272:AC272"/>
    <mergeCell ref="Y270:Z270"/>
    <mergeCell ref="AB270:AC270"/>
    <mergeCell ref="B271:D271"/>
    <mergeCell ref="E271:H271"/>
    <mergeCell ref="I271:J271"/>
    <mergeCell ref="K271:M271"/>
    <mergeCell ref="N271:R271"/>
    <mergeCell ref="S271:T271"/>
    <mergeCell ref="U271:X271"/>
    <mergeCell ref="Y271:Z271"/>
    <mergeCell ref="Y274:Z274"/>
    <mergeCell ref="AB274:AC274"/>
    <mergeCell ref="B275:D275"/>
    <mergeCell ref="E275:H275"/>
    <mergeCell ref="I275:J275"/>
    <mergeCell ref="K275:M275"/>
    <mergeCell ref="N275:R275"/>
    <mergeCell ref="S275:T275"/>
    <mergeCell ref="U275:X275"/>
    <mergeCell ref="Y275:Z275"/>
    <mergeCell ref="U273:X273"/>
    <mergeCell ref="Y273:Z273"/>
    <mergeCell ref="AB273:AC273"/>
    <mergeCell ref="B274:D274"/>
    <mergeCell ref="E274:H274"/>
    <mergeCell ref="I274:J274"/>
    <mergeCell ref="K274:M274"/>
    <mergeCell ref="N274:R274"/>
    <mergeCell ref="S274:T274"/>
    <mergeCell ref="U274:X274"/>
    <mergeCell ref="B273:D273"/>
    <mergeCell ref="E273:H273"/>
    <mergeCell ref="I273:J273"/>
    <mergeCell ref="K273:M273"/>
    <mergeCell ref="N273:R273"/>
    <mergeCell ref="S273:T273"/>
    <mergeCell ref="U277:X277"/>
    <mergeCell ref="Y277:Z277"/>
    <mergeCell ref="AB277:AC277"/>
    <mergeCell ref="B278:D278"/>
    <mergeCell ref="E278:H278"/>
    <mergeCell ref="I278:J278"/>
    <mergeCell ref="K278:M278"/>
    <mergeCell ref="N278:R278"/>
    <mergeCell ref="S278:T278"/>
    <mergeCell ref="U278:X278"/>
    <mergeCell ref="B277:D277"/>
    <mergeCell ref="E277:H277"/>
    <mergeCell ref="I277:J277"/>
    <mergeCell ref="K277:M277"/>
    <mergeCell ref="N277:R277"/>
    <mergeCell ref="S277:T277"/>
    <mergeCell ref="AB275:AC275"/>
    <mergeCell ref="B276:D276"/>
    <mergeCell ref="E276:H276"/>
    <mergeCell ref="I276:J276"/>
    <mergeCell ref="K276:M276"/>
    <mergeCell ref="N276:R276"/>
    <mergeCell ref="S276:T276"/>
    <mergeCell ref="U276:X276"/>
    <mergeCell ref="Y276:Z276"/>
    <mergeCell ref="AB276:AC276"/>
    <mergeCell ref="AB279:AC279"/>
    <mergeCell ref="B280:D280"/>
    <mergeCell ref="E280:H280"/>
    <mergeCell ref="I280:J280"/>
    <mergeCell ref="K280:M280"/>
    <mergeCell ref="N280:R280"/>
    <mergeCell ref="S280:T280"/>
    <mergeCell ref="U280:X280"/>
    <mergeCell ref="Y280:Z280"/>
    <mergeCell ref="AB280:AC280"/>
    <mergeCell ref="Y278:Z278"/>
    <mergeCell ref="AB278:AC278"/>
    <mergeCell ref="B279:D279"/>
    <mergeCell ref="E279:H279"/>
    <mergeCell ref="I279:J279"/>
    <mergeCell ref="K279:M279"/>
    <mergeCell ref="N279:R279"/>
    <mergeCell ref="S279:T279"/>
    <mergeCell ref="U279:X279"/>
    <mergeCell ref="Y279:Z279"/>
    <mergeCell ref="Y282:Z282"/>
    <mergeCell ref="AB282:AC282"/>
    <mergeCell ref="B283:D283"/>
    <mergeCell ref="E283:H283"/>
    <mergeCell ref="I283:J283"/>
    <mergeCell ref="K283:M283"/>
    <mergeCell ref="N283:R283"/>
    <mergeCell ref="S283:T283"/>
    <mergeCell ref="U283:X283"/>
    <mergeCell ref="Y283:Z283"/>
    <mergeCell ref="U281:X281"/>
    <mergeCell ref="Y281:Z281"/>
    <mergeCell ref="AB281:AC281"/>
    <mergeCell ref="B282:D282"/>
    <mergeCell ref="E282:H282"/>
    <mergeCell ref="I282:J282"/>
    <mergeCell ref="K282:M282"/>
    <mergeCell ref="N282:R282"/>
    <mergeCell ref="S282:T282"/>
    <mergeCell ref="U282:X282"/>
    <mergeCell ref="B281:D281"/>
    <mergeCell ref="E281:H281"/>
    <mergeCell ref="I281:J281"/>
    <mergeCell ref="K281:M281"/>
    <mergeCell ref="N281:R281"/>
    <mergeCell ref="S281:T281"/>
    <mergeCell ref="U285:X285"/>
    <mergeCell ref="Y285:Z285"/>
    <mergeCell ref="AB285:AC285"/>
    <mergeCell ref="B286:D286"/>
    <mergeCell ref="E286:H286"/>
    <mergeCell ref="I286:J286"/>
    <mergeCell ref="K286:M286"/>
    <mergeCell ref="N286:R286"/>
    <mergeCell ref="S286:T286"/>
    <mergeCell ref="U286:X286"/>
    <mergeCell ref="B285:D285"/>
    <mergeCell ref="E285:H285"/>
    <mergeCell ref="I285:J285"/>
    <mergeCell ref="K285:M285"/>
    <mergeCell ref="N285:R285"/>
    <mergeCell ref="S285:T285"/>
    <mergeCell ref="AB283:AC283"/>
    <mergeCell ref="B284:D284"/>
    <mergeCell ref="E284:H284"/>
    <mergeCell ref="I284:J284"/>
    <mergeCell ref="K284:M284"/>
    <mergeCell ref="N284:R284"/>
    <mergeCell ref="S284:T284"/>
    <mergeCell ref="U284:X284"/>
    <mergeCell ref="Y284:Z284"/>
    <mergeCell ref="AB284:AC284"/>
    <mergeCell ref="AB287:AC287"/>
    <mergeCell ref="B288:D288"/>
    <mergeCell ref="E288:H288"/>
    <mergeCell ref="I288:J288"/>
    <mergeCell ref="K288:M288"/>
    <mergeCell ref="N288:R288"/>
    <mergeCell ref="S288:T288"/>
    <mergeCell ref="U288:X288"/>
    <mergeCell ref="Y288:Z288"/>
    <mergeCell ref="AB288:AC288"/>
    <mergeCell ref="Y286:Z286"/>
    <mergeCell ref="AB286:AC286"/>
    <mergeCell ref="B287:D287"/>
    <mergeCell ref="E287:H287"/>
    <mergeCell ref="I287:J287"/>
    <mergeCell ref="K287:M287"/>
    <mergeCell ref="N287:R287"/>
    <mergeCell ref="S287:T287"/>
    <mergeCell ref="U287:X287"/>
    <mergeCell ref="Y287:Z287"/>
    <mergeCell ref="Y290:Z290"/>
    <mergeCell ref="AB290:AC290"/>
    <mergeCell ref="B291:D291"/>
    <mergeCell ref="E291:H291"/>
    <mergeCell ref="I291:J291"/>
    <mergeCell ref="K291:M291"/>
    <mergeCell ref="N291:R291"/>
    <mergeCell ref="S291:T291"/>
    <mergeCell ref="U291:X291"/>
    <mergeCell ref="Y291:Z291"/>
    <mergeCell ref="U289:X289"/>
    <mergeCell ref="Y289:Z289"/>
    <mergeCell ref="AB289:AC289"/>
    <mergeCell ref="B290:D290"/>
    <mergeCell ref="E290:H290"/>
    <mergeCell ref="I290:J290"/>
    <mergeCell ref="K290:M290"/>
    <mergeCell ref="N290:R290"/>
    <mergeCell ref="S290:T290"/>
    <mergeCell ref="U290:X290"/>
    <mergeCell ref="B289:D289"/>
    <mergeCell ref="E289:H289"/>
    <mergeCell ref="I289:J289"/>
    <mergeCell ref="K289:M289"/>
    <mergeCell ref="N289:R289"/>
    <mergeCell ref="S289:T289"/>
    <mergeCell ref="U293:X293"/>
    <mergeCell ref="Y293:Z293"/>
    <mergeCell ref="AB293:AC293"/>
    <mergeCell ref="B294:D294"/>
    <mergeCell ref="E294:H294"/>
    <mergeCell ref="I294:J294"/>
    <mergeCell ref="K294:M294"/>
    <mergeCell ref="N294:R294"/>
    <mergeCell ref="S294:T294"/>
    <mergeCell ref="U294:X294"/>
    <mergeCell ref="B293:D293"/>
    <mergeCell ref="E293:H293"/>
    <mergeCell ref="I293:J293"/>
    <mergeCell ref="K293:M293"/>
    <mergeCell ref="N293:R293"/>
    <mergeCell ref="S293:T293"/>
    <mergeCell ref="AB291:AC291"/>
    <mergeCell ref="B292:D292"/>
    <mergeCell ref="E292:H292"/>
    <mergeCell ref="I292:J292"/>
    <mergeCell ref="K292:M292"/>
    <mergeCell ref="N292:R292"/>
    <mergeCell ref="S292:T292"/>
    <mergeCell ref="U292:X292"/>
    <mergeCell ref="Y292:Z292"/>
    <mergeCell ref="AB292:AC292"/>
    <mergeCell ref="B298:D298"/>
    <mergeCell ref="E298:AC298"/>
    <mergeCell ref="B297:D297"/>
    <mergeCell ref="E297:J297"/>
    <mergeCell ref="K297:AA297"/>
    <mergeCell ref="AB297:AC297"/>
    <mergeCell ref="AB295:AC295"/>
    <mergeCell ref="B296:D296"/>
    <mergeCell ref="E296:J296"/>
    <mergeCell ref="K296:AA296"/>
    <mergeCell ref="AB296:AC296"/>
    <mergeCell ref="Y294:Z294"/>
    <mergeCell ref="AB294:AC294"/>
    <mergeCell ref="B295:D295"/>
    <mergeCell ref="E295:H295"/>
    <mergeCell ref="I295:J295"/>
    <mergeCell ref="K295:M295"/>
    <mergeCell ref="N295:R295"/>
    <mergeCell ref="S295:T295"/>
    <mergeCell ref="U295:X295"/>
    <mergeCell ref="Y295:Z295"/>
    <mergeCell ref="B303:D303"/>
    <mergeCell ref="E303:AC303"/>
    <mergeCell ref="B304:D304"/>
    <mergeCell ref="E304:J304"/>
    <mergeCell ref="K304:AA304"/>
    <mergeCell ref="AB304:AC304"/>
    <mergeCell ref="B301:D301"/>
    <mergeCell ref="E301:AC301"/>
    <mergeCell ref="B302:D302"/>
    <mergeCell ref="E302:J302"/>
    <mergeCell ref="K302:AA302"/>
    <mergeCell ref="AB302:AC302"/>
    <mergeCell ref="B299:D299"/>
    <mergeCell ref="E299:AC299"/>
    <mergeCell ref="B300:D300"/>
    <mergeCell ref="E300:J300"/>
    <mergeCell ref="K300:AA300"/>
    <mergeCell ref="AB300:AC300"/>
    <mergeCell ref="B309:D309"/>
    <mergeCell ref="E309:J309"/>
    <mergeCell ref="K309:AA309"/>
    <mergeCell ref="AB309:AC309"/>
    <mergeCell ref="B310:D310"/>
    <mergeCell ref="E310:J310"/>
    <mergeCell ref="K310:AA310"/>
    <mergeCell ref="AB310:AC310"/>
    <mergeCell ref="B307:D307"/>
    <mergeCell ref="E307:J307"/>
    <mergeCell ref="K307:AA307"/>
    <mergeCell ref="AB307:AC307"/>
    <mergeCell ref="B308:D308"/>
    <mergeCell ref="E308:J308"/>
    <mergeCell ref="K308:AA308"/>
    <mergeCell ref="AB308:AC308"/>
    <mergeCell ref="B305:D305"/>
    <mergeCell ref="E305:J305"/>
    <mergeCell ref="K305:AA305"/>
    <mergeCell ref="AB305:AC305"/>
    <mergeCell ref="B306:D306"/>
    <mergeCell ref="E306:J306"/>
    <mergeCell ref="K306:AA306"/>
    <mergeCell ref="AB306:AC306"/>
    <mergeCell ref="B315:D315"/>
    <mergeCell ref="E315:AC315"/>
    <mergeCell ref="B316:D316"/>
    <mergeCell ref="E316:J316"/>
    <mergeCell ref="K316:AA316"/>
    <mergeCell ref="AB316:AC316"/>
    <mergeCell ref="B313:D313"/>
    <mergeCell ref="E313:AC313"/>
    <mergeCell ref="B314:D314"/>
    <mergeCell ref="E314:J314"/>
    <mergeCell ref="K314:AA314"/>
    <mergeCell ref="AB314:AC314"/>
    <mergeCell ref="B311:D311"/>
    <mergeCell ref="E311:AC311"/>
    <mergeCell ref="B312:D312"/>
    <mergeCell ref="E312:J312"/>
    <mergeCell ref="K312:AA312"/>
    <mergeCell ref="AB312:AC312"/>
    <mergeCell ref="B321:D321"/>
    <mergeCell ref="E321:J321"/>
    <mergeCell ref="K321:AA321"/>
    <mergeCell ref="AB321:AC321"/>
    <mergeCell ref="B322:D322"/>
    <mergeCell ref="E322:J322"/>
    <mergeCell ref="K322:AA322"/>
    <mergeCell ref="AB322:AC322"/>
    <mergeCell ref="B319:D319"/>
    <mergeCell ref="E319:J319"/>
    <mergeCell ref="K319:AA319"/>
    <mergeCell ref="AB319:AC319"/>
    <mergeCell ref="B320:D320"/>
    <mergeCell ref="E320:J320"/>
    <mergeCell ref="K320:AA320"/>
    <mergeCell ref="AB320:AC320"/>
    <mergeCell ref="B317:D317"/>
    <mergeCell ref="E317:J317"/>
    <mergeCell ref="K317:AA317"/>
    <mergeCell ref="AB317:AC317"/>
    <mergeCell ref="B318:D318"/>
    <mergeCell ref="E318:J318"/>
    <mergeCell ref="K318:AA318"/>
    <mergeCell ref="AB318:AC318"/>
    <mergeCell ref="B327:D327"/>
    <mergeCell ref="E327:AC327"/>
    <mergeCell ref="B328:D328"/>
    <mergeCell ref="E328:J328"/>
    <mergeCell ref="K328:AA328"/>
    <mergeCell ref="AB328:AC328"/>
    <mergeCell ref="B325:D325"/>
    <mergeCell ref="E325:AC325"/>
    <mergeCell ref="B326:D326"/>
    <mergeCell ref="E326:J326"/>
    <mergeCell ref="K326:AA326"/>
    <mergeCell ref="AB326:AC326"/>
    <mergeCell ref="B323:D323"/>
    <mergeCell ref="E323:AC323"/>
    <mergeCell ref="B324:D324"/>
    <mergeCell ref="E324:J324"/>
    <mergeCell ref="K324:AA324"/>
    <mergeCell ref="AB324:AC324"/>
    <mergeCell ref="B333:D333"/>
    <mergeCell ref="E333:J333"/>
    <mergeCell ref="K333:AA333"/>
    <mergeCell ref="AB333:AC333"/>
    <mergeCell ref="B334:D334"/>
    <mergeCell ref="E334:J334"/>
    <mergeCell ref="K334:AA334"/>
    <mergeCell ref="AB334:AC334"/>
    <mergeCell ref="B331:D331"/>
    <mergeCell ref="E331:J331"/>
    <mergeCell ref="K331:AA331"/>
    <mergeCell ref="AB331:AC331"/>
    <mergeCell ref="B332:D332"/>
    <mergeCell ref="E332:J332"/>
    <mergeCell ref="K332:AA332"/>
    <mergeCell ref="AB332:AC332"/>
    <mergeCell ref="B329:D329"/>
    <mergeCell ref="E329:J329"/>
    <mergeCell ref="K329:AA329"/>
    <mergeCell ref="AB329:AC329"/>
    <mergeCell ref="B330:D330"/>
    <mergeCell ref="E330:J330"/>
    <mergeCell ref="K330:AA330"/>
    <mergeCell ref="AB330:AC330"/>
    <mergeCell ref="B339:D339"/>
    <mergeCell ref="E339:AC339"/>
    <mergeCell ref="B340:D340"/>
    <mergeCell ref="E340:J340"/>
    <mergeCell ref="K340:AA340"/>
    <mergeCell ref="AB340:AC340"/>
    <mergeCell ref="B337:D337"/>
    <mergeCell ref="E337:J337"/>
    <mergeCell ref="K337:AA337"/>
    <mergeCell ref="AB337:AC337"/>
    <mergeCell ref="B338:D338"/>
    <mergeCell ref="E338:AC338"/>
    <mergeCell ref="B335:D335"/>
    <mergeCell ref="E335:J335"/>
    <mergeCell ref="K335:AA335"/>
    <mergeCell ref="AB335:AC335"/>
    <mergeCell ref="B336:D336"/>
    <mergeCell ref="E336:J336"/>
    <mergeCell ref="K336:AA336"/>
    <mergeCell ref="AB336:AC336"/>
    <mergeCell ref="A347:B348"/>
    <mergeCell ref="C347:V347"/>
    <mergeCell ref="W347:AD348"/>
    <mergeCell ref="C348:V348"/>
    <mergeCell ref="A349:AD349"/>
    <mergeCell ref="B343:D343"/>
    <mergeCell ref="E343:J343"/>
    <mergeCell ref="K343:AA343"/>
    <mergeCell ref="AB343:AC343"/>
    <mergeCell ref="A344:AD344"/>
    <mergeCell ref="A345:B346"/>
    <mergeCell ref="C345:V345"/>
    <mergeCell ref="W345:AD346"/>
    <mergeCell ref="C346:V346"/>
    <mergeCell ref="B341:D341"/>
    <mergeCell ref="E341:J341"/>
    <mergeCell ref="K341:AA341"/>
    <mergeCell ref="AB341:AC341"/>
    <mergeCell ref="B342:D342"/>
    <mergeCell ref="E342:J342"/>
    <mergeCell ref="K342:AA342"/>
    <mergeCell ref="AB342:AC342"/>
  </mergeCells>
  <pageMargins left="0.78740157480314954" right="0.39370078740157483" top="0.78740157480314954" bottom="0.78740157480314954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9"/>
  <sheetViews>
    <sheetView topLeftCell="A73" workbookViewId="0">
      <selection activeCell="X93" sqref="X93"/>
    </sheetView>
  </sheetViews>
  <sheetFormatPr defaultRowHeight="15" x14ac:dyDescent="0.25"/>
  <cols>
    <col min="1" max="1" width="6.42578125" customWidth="1"/>
    <col min="2" max="2" width="8.28515625" customWidth="1"/>
    <col min="3" max="3" width="7" customWidth="1"/>
    <col min="4" max="4" width="0.85546875" customWidth="1"/>
    <col min="5" max="5" width="12.7109375" customWidth="1"/>
    <col min="6" max="6" width="2" customWidth="1"/>
    <col min="7" max="7" width="13.28515625" customWidth="1"/>
    <col min="8" max="8" width="9.28515625" customWidth="1"/>
    <col min="9" max="9" width="3.140625" customWidth="1"/>
    <col min="10" max="10" width="3.85546875" customWidth="1"/>
    <col min="11" max="11" width="5.28515625" customWidth="1"/>
    <col min="12" max="12" width="2.85546875" customWidth="1"/>
    <col min="13" max="13" width="1.5703125" customWidth="1"/>
    <col min="14" max="14" width="7.7109375" customWidth="1"/>
    <col min="15" max="15" width="9.5703125" customWidth="1"/>
    <col min="16" max="16" width="2" customWidth="1"/>
    <col min="17" max="17" width="9.42578125" customWidth="1"/>
    <col min="18" max="18" width="2" customWidth="1"/>
    <col min="19" max="19" width="7.42578125" customWidth="1"/>
    <col min="20" max="20" width="2.5703125" customWidth="1"/>
    <col min="21" max="21" width="10.7109375" customWidth="1"/>
    <col min="22" max="22" width="10.140625" customWidth="1"/>
    <col min="23" max="23" width="1.140625" customWidth="1"/>
    <col min="24" max="24" width="10.7109375" customWidth="1"/>
  </cols>
  <sheetData>
    <row r="1" spans="1:24" ht="13.7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6" t="s">
        <v>1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24" ht="36.75" customHeight="1" x14ac:dyDescent="0.25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6" t="s">
        <v>3</v>
      </c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151.69999999999999" customHeight="1" x14ac:dyDescent="0.25">
      <c r="A3" s="85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6" t="s">
        <v>5</v>
      </c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93.6" customHeight="1" x14ac:dyDescent="0.25">
      <c r="A4" s="85" t="s">
        <v>6</v>
      </c>
      <c r="B4" s="85"/>
      <c r="C4" s="85"/>
      <c r="D4" s="85"/>
      <c r="E4" s="85"/>
      <c r="F4" s="85"/>
      <c r="G4" s="85"/>
      <c r="H4" s="85"/>
      <c r="I4" s="85"/>
      <c r="J4" s="85"/>
      <c r="K4" s="86" t="s">
        <v>7</v>
      </c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4" ht="47.65" customHeight="1" x14ac:dyDescent="0.25">
      <c r="A5" s="85" t="s">
        <v>8</v>
      </c>
      <c r="B5" s="85"/>
      <c r="C5" s="85"/>
      <c r="D5" s="85"/>
      <c r="E5" s="85"/>
      <c r="F5" s="85"/>
      <c r="G5" s="85"/>
      <c r="H5" s="85"/>
      <c r="I5" s="85"/>
      <c r="J5" s="85"/>
      <c r="K5" s="86" t="s">
        <v>9</v>
      </c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3.7" customHeight="1" x14ac:dyDescent="0.25">
      <c r="A6" s="85" t="s">
        <v>10</v>
      </c>
      <c r="B6" s="85"/>
      <c r="C6" s="85"/>
      <c r="D6" s="85"/>
      <c r="E6" s="85"/>
      <c r="F6" s="85"/>
      <c r="G6" s="85"/>
      <c r="H6" s="85"/>
      <c r="I6" s="85"/>
      <c r="J6" s="85"/>
      <c r="K6" s="86" t="s">
        <v>11</v>
      </c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4" ht="13.7" customHeight="1" x14ac:dyDescent="0.25">
      <c r="A7" s="85" t="s">
        <v>12</v>
      </c>
      <c r="B7" s="85"/>
      <c r="C7" s="85"/>
      <c r="D7" s="85"/>
      <c r="E7" s="85"/>
      <c r="F7" s="85"/>
      <c r="G7" s="85"/>
      <c r="H7" s="85"/>
      <c r="I7" s="85"/>
      <c r="J7" s="85"/>
      <c r="K7" s="86" t="s">
        <v>13</v>
      </c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 ht="13.15" customHeight="1" x14ac:dyDescent="0.25">
      <c r="A8" s="85" t="s">
        <v>550</v>
      </c>
      <c r="B8" s="85"/>
      <c r="C8" s="85"/>
      <c r="D8" s="85"/>
      <c r="E8" s="85"/>
      <c r="F8" s="85"/>
      <c r="G8" s="85"/>
      <c r="H8" s="85"/>
      <c r="I8" s="85"/>
      <c r="J8" s="85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spans="1:24" ht="13.7" customHeight="1" x14ac:dyDescent="0.25">
      <c r="A9" s="101" t="s">
        <v>14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</row>
    <row r="10" spans="1:24" ht="12.75" customHeight="1" x14ac:dyDescent="0.25">
      <c r="A10" s="87" t="s">
        <v>15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spans="1:24" ht="13.7" customHeight="1" x14ac:dyDescent="0.25">
      <c r="A11" s="101" t="s">
        <v>14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</row>
    <row r="12" spans="1:24" ht="12.75" customHeight="1" x14ac:dyDescent="0.25">
      <c r="A12" s="87" t="s">
        <v>15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spans="1:24" ht="12.75" customHeigh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</row>
    <row r="14" spans="1:24" ht="12.75" customHeight="1" x14ac:dyDescent="0.25">
      <c r="A14" s="87" t="s">
        <v>17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spans="1:24" ht="13.7" customHeight="1" x14ac:dyDescent="0.25">
      <c r="A15" s="102" t="s">
        <v>18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86" t="s">
        <v>551</v>
      </c>
      <c r="N15" s="86"/>
      <c r="O15" s="86"/>
      <c r="P15" s="85"/>
      <c r="Q15" s="85"/>
      <c r="R15" s="85"/>
      <c r="S15" s="85"/>
      <c r="T15" s="85"/>
      <c r="U15" s="85"/>
      <c r="V15" s="85"/>
      <c r="W15" s="85"/>
      <c r="X15" s="85"/>
    </row>
    <row r="16" spans="1:24" ht="13.7" customHeight="1" x14ac:dyDescent="0.25">
      <c r="A16" s="101" t="s">
        <v>552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</row>
    <row r="17" spans="1:24" ht="12.75" customHeight="1" x14ac:dyDescent="0.25">
      <c r="A17" s="87" t="s">
        <v>21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spans="1:24" ht="13.7" customHeight="1" x14ac:dyDescent="0.25">
      <c r="A18" s="85" t="s">
        <v>22</v>
      </c>
      <c r="B18" s="85"/>
      <c r="C18" s="101" t="s">
        <v>23</v>
      </c>
      <c r="D18" s="101"/>
      <c r="E18" s="101"/>
      <c r="F18" s="101"/>
      <c r="G18" s="85" t="s">
        <v>24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spans="1:24" ht="12.75" customHeight="1" x14ac:dyDescent="0.25">
      <c r="A19" s="85" t="s">
        <v>25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</row>
    <row r="20" spans="1:24" ht="12.75" customHeight="1" x14ac:dyDescent="0.25">
      <c r="A20" s="85"/>
      <c r="B20" s="85"/>
      <c r="C20" s="87" t="s">
        <v>26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spans="1:24" ht="13.7" customHeight="1" x14ac:dyDescent="0.25">
      <c r="A21" s="97" t="s">
        <v>27</v>
      </c>
      <c r="B21" s="97"/>
      <c r="C21" s="97"/>
      <c r="D21" s="97"/>
      <c r="E21" s="97"/>
      <c r="F21" s="98" t="s">
        <v>28</v>
      </c>
      <c r="G21" s="98"/>
      <c r="H21" s="98"/>
      <c r="I21" s="98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spans="1:24" ht="13.7" customHeight="1" x14ac:dyDescent="0.25">
      <c r="A22" s="97" t="s">
        <v>29</v>
      </c>
      <c r="B22" s="97"/>
      <c r="C22" s="97"/>
      <c r="D22" s="97"/>
      <c r="E22" s="97"/>
      <c r="F22" s="98" t="s">
        <v>553</v>
      </c>
      <c r="G22" s="98"/>
      <c r="H22" s="98"/>
      <c r="I22" s="98"/>
      <c r="J22" s="85" t="s">
        <v>30</v>
      </c>
      <c r="K22" s="85"/>
      <c r="L22" s="85"/>
      <c r="M22" s="85"/>
      <c r="N22" s="85" t="s">
        <v>31</v>
      </c>
      <c r="O22" s="85"/>
      <c r="P22" s="85"/>
      <c r="Q22" s="85"/>
      <c r="R22" s="85"/>
      <c r="S22" s="85"/>
      <c r="T22" s="98" t="s">
        <v>554</v>
      </c>
      <c r="U22" s="98"/>
      <c r="V22" s="98"/>
      <c r="W22" s="85" t="s">
        <v>30</v>
      </c>
      <c r="X22" s="85"/>
    </row>
    <row r="23" spans="1:24" ht="13.7" customHeight="1" x14ac:dyDescent="0.25">
      <c r="A23" s="99" t="s">
        <v>32</v>
      </c>
      <c r="B23" s="99"/>
      <c r="C23" s="99"/>
      <c r="D23" s="99"/>
      <c r="E23" s="99"/>
      <c r="F23" s="100"/>
      <c r="G23" s="100"/>
      <c r="H23" s="100"/>
      <c r="I23" s="100"/>
      <c r="J23" s="85"/>
      <c r="K23" s="85"/>
      <c r="L23" s="85"/>
      <c r="M23" s="85"/>
      <c r="N23" s="85" t="s">
        <v>33</v>
      </c>
      <c r="O23" s="85"/>
      <c r="P23" s="85"/>
      <c r="Q23" s="85"/>
      <c r="R23" s="85"/>
      <c r="S23" s="85"/>
      <c r="T23" s="98" t="s">
        <v>40</v>
      </c>
      <c r="U23" s="98"/>
      <c r="V23" s="98"/>
      <c r="W23" s="85" t="s">
        <v>30</v>
      </c>
      <c r="X23" s="85"/>
    </row>
    <row r="24" spans="1:24" ht="13.7" customHeight="1" x14ac:dyDescent="0.25">
      <c r="A24" s="97" t="s">
        <v>34</v>
      </c>
      <c r="B24" s="97"/>
      <c r="C24" s="97"/>
      <c r="D24" s="97"/>
      <c r="E24" s="97"/>
      <c r="F24" s="98" t="s">
        <v>40</v>
      </c>
      <c r="G24" s="98"/>
      <c r="H24" s="98"/>
      <c r="I24" s="98"/>
      <c r="J24" s="85" t="s">
        <v>30</v>
      </c>
      <c r="K24" s="85"/>
      <c r="L24" s="85"/>
      <c r="M24" s="85"/>
      <c r="N24" s="85" t="s">
        <v>35</v>
      </c>
      <c r="O24" s="85"/>
      <c r="P24" s="85"/>
      <c r="Q24" s="85"/>
      <c r="R24" s="85"/>
      <c r="S24" s="85"/>
      <c r="T24" s="98" t="s">
        <v>555</v>
      </c>
      <c r="U24" s="98"/>
      <c r="V24" s="98"/>
      <c r="W24" s="85" t="s">
        <v>36</v>
      </c>
      <c r="X24" s="85"/>
    </row>
    <row r="25" spans="1:24" ht="13.7" customHeight="1" x14ac:dyDescent="0.25">
      <c r="A25" s="97" t="s">
        <v>37</v>
      </c>
      <c r="B25" s="97"/>
      <c r="C25" s="97"/>
      <c r="D25" s="97"/>
      <c r="E25" s="97"/>
      <c r="F25" s="98" t="s">
        <v>40</v>
      </c>
      <c r="G25" s="98"/>
      <c r="H25" s="98"/>
      <c r="I25" s="98"/>
      <c r="J25" s="85" t="s">
        <v>30</v>
      </c>
      <c r="K25" s="85"/>
      <c r="L25" s="85"/>
      <c r="M25" s="85"/>
      <c r="N25" s="85" t="s">
        <v>38</v>
      </c>
      <c r="O25" s="85"/>
      <c r="P25" s="85"/>
      <c r="Q25" s="85"/>
      <c r="R25" s="85"/>
      <c r="S25" s="85"/>
      <c r="T25" s="98" t="s">
        <v>40</v>
      </c>
      <c r="U25" s="98"/>
      <c r="V25" s="98"/>
      <c r="W25" s="85" t="s">
        <v>36</v>
      </c>
      <c r="X25" s="85"/>
    </row>
    <row r="26" spans="1:24" ht="13.7" customHeight="1" x14ac:dyDescent="0.25">
      <c r="A26" s="97" t="s">
        <v>39</v>
      </c>
      <c r="B26" s="97"/>
      <c r="C26" s="97"/>
      <c r="D26" s="97"/>
      <c r="E26" s="97"/>
      <c r="F26" s="98" t="s">
        <v>40</v>
      </c>
      <c r="G26" s="98"/>
      <c r="H26" s="98"/>
      <c r="I26" s="98"/>
      <c r="J26" s="85" t="s">
        <v>30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spans="1:24" ht="13.7" customHeight="1" x14ac:dyDescent="0.25">
      <c r="A27" s="97" t="s">
        <v>41</v>
      </c>
      <c r="B27" s="97"/>
      <c r="C27" s="97"/>
      <c r="D27" s="97"/>
      <c r="E27" s="97"/>
      <c r="F27" s="98" t="s">
        <v>553</v>
      </c>
      <c r="G27" s="98"/>
      <c r="H27" s="98"/>
      <c r="I27" s="98"/>
      <c r="J27" s="85" t="s">
        <v>30</v>
      </c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1:24" ht="12.75" customHeight="1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spans="1:24" ht="14.85" customHeight="1" x14ac:dyDescent="0.25">
      <c r="A29" s="94" t="s">
        <v>42</v>
      </c>
      <c r="B29" s="94" t="s">
        <v>43</v>
      </c>
      <c r="C29" s="94"/>
      <c r="D29" s="94" t="s">
        <v>44</v>
      </c>
      <c r="E29" s="94"/>
      <c r="F29" s="94"/>
      <c r="G29" s="94"/>
      <c r="H29" s="94" t="s">
        <v>45</v>
      </c>
      <c r="I29" s="94" t="s">
        <v>46</v>
      </c>
      <c r="J29" s="94"/>
      <c r="K29" s="94"/>
      <c r="L29" s="94"/>
      <c r="M29" s="94"/>
      <c r="N29" s="94"/>
      <c r="O29" s="94"/>
      <c r="P29" s="94"/>
      <c r="Q29" s="94" t="s">
        <v>50</v>
      </c>
      <c r="R29" s="94"/>
      <c r="S29" s="94"/>
      <c r="T29" s="94"/>
      <c r="U29" s="94"/>
      <c r="V29" s="94"/>
      <c r="W29" s="94"/>
      <c r="X29" s="94"/>
    </row>
    <row r="30" spans="1:24" ht="60.95" customHeight="1" x14ac:dyDescent="0.25">
      <c r="A30" s="94"/>
      <c r="B30" s="94"/>
      <c r="C30" s="94"/>
      <c r="D30" s="94"/>
      <c r="E30" s="94"/>
      <c r="F30" s="94"/>
      <c r="G30" s="94"/>
      <c r="H30" s="94"/>
      <c r="I30" s="94" t="s">
        <v>47</v>
      </c>
      <c r="J30" s="94"/>
      <c r="K30" s="94"/>
      <c r="L30" s="94" t="s">
        <v>48</v>
      </c>
      <c r="M30" s="94"/>
      <c r="N30" s="94"/>
      <c r="O30" s="94" t="s">
        <v>49</v>
      </c>
      <c r="P30" s="94"/>
      <c r="Q30" s="94" t="s">
        <v>51</v>
      </c>
      <c r="R30" s="94"/>
      <c r="S30" s="94" t="s">
        <v>52</v>
      </c>
      <c r="T30" s="94"/>
      <c r="U30" s="94" t="s">
        <v>53</v>
      </c>
      <c r="V30" s="94" t="s">
        <v>48</v>
      </c>
      <c r="W30" s="94"/>
      <c r="X30" s="94" t="s">
        <v>54</v>
      </c>
    </row>
    <row r="31" spans="1:24" ht="14.1" customHeight="1" x14ac:dyDescent="0.25">
      <c r="A31" s="95" t="s">
        <v>556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</row>
    <row r="32" spans="1:24" ht="14.1" customHeight="1" x14ac:dyDescent="0.25">
      <c r="A32" s="89" t="s">
        <v>56</v>
      </c>
      <c r="B32" s="89" t="s">
        <v>57</v>
      </c>
      <c r="C32" s="89"/>
      <c r="D32" s="89" t="s">
        <v>58</v>
      </c>
      <c r="E32" s="89"/>
      <c r="F32" s="89"/>
      <c r="G32" s="89"/>
      <c r="H32" s="89" t="s">
        <v>59</v>
      </c>
      <c r="I32" s="89" t="s">
        <v>60</v>
      </c>
      <c r="J32" s="89"/>
      <c r="K32" s="89"/>
      <c r="L32" s="89" t="s">
        <v>61</v>
      </c>
      <c r="M32" s="89"/>
      <c r="N32" s="89"/>
      <c r="O32" s="89" t="s">
        <v>62</v>
      </c>
      <c r="P32" s="89"/>
      <c r="Q32" s="89" t="s">
        <v>63</v>
      </c>
      <c r="R32" s="89"/>
      <c r="S32" s="89" t="s">
        <v>64</v>
      </c>
      <c r="T32" s="89"/>
      <c r="U32" s="89" t="s">
        <v>65</v>
      </c>
      <c r="V32" s="89" t="s">
        <v>66</v>
      </c>
      <c r="W32" s="89"/>
      <c r="X32" s="89" t="s">
        <v>67</v>
      </c>
    </row>
    <row r="33" spans="1:24" ht="36.950000000000003" customHeight="1" x14ac:dyDescent="0.25">
      <c r="A33" s="89" t="s">
        <v>56</v>
      </c>
      <c r="B33" s="89" t="s">
        <v>557</v>
      </c>
      <c r="C33" s="89"/>
      <c r="D33" s="90" t="s">
        <v>558</v>
      </c>
      <c r="E33" s="90"/>
      <c r="F33" s="90"/>
      <c r="G33" s="90"/>
      <c r="H33" s="89" t="s">
        <v>559</v>
      </c>
      <c r="I33" s="89" t="s">
        <v>232</v>
      </c>
      <c r="J33" s="89"/>
      <c r="K33" s="89"/>
      <c r="L33" s="89"/>
      <c r="M33" s="89"/>
      <c r="N33" s="89"/>
      <c r="O33" s="89" t="s">
        <v>232</v>
      </c>
      <c r="P33" s="89"/>
      <c r="Q33" s="89"/>
      <c r="R33" s="89"/>
      <c r="S33" s="89"/>
      <c r="T33" s="89"/>
      <c r="U33" s="89"/>
      <c r="V33" s="89"/>
      <c r="W33" s="89"/>
      <c r="X33" s="89"/>
    </row>
    <row r="34" spans="1:24" ht="14.1" customHeight="1" x14ac:dyDescent="0.25">
      <c r="A34" s="89"/>
      <c r="B34" s="96" t="s">
        <v>56</v>
      </c>
      <c r="C34" s="96"/>
      <c r="D34" s="90" t="s">
        <v>72</v>
      </c>
      <c r="E34" s="90"/>
      <c r="F34" s="90"/>
      <c r="G34" s="90"/>
      <c r="H34" s="89" t="s">
        <v>36</v>
      </c>
      <c r="I34" s="89"/>
      <c r="J34" s="89"/>
      <c r="K34" s="89"/>
      <c r="L34" s="89"/>
      <c r="M34" s="89"/>
      <c r="N34" s="89"/>
      <c r="O34" s="89" t="s">
        <v>560</v>
      </c>
      <c r="P34" s="89"/>
      <c r="Q34" s="89"/>
      <c r="R34" s="89"/>
      <c r="S34" s="89"/>
      <c r="T34" s="89"/>
      <c r="U34" s="89"/>
      <c r="V34" s="89"/>
      <c r="W34" s="89"/>
      <c r="X34" s="89" t="s">
        <v>561</v>
      </c>
    </row>
    <row r="35" spans="1:24" ht="14.1" customHeight="1" x14ac:dyDescent="0.25">
      <c r="A35" s="89"/>
      <c r="B35" s="89" t="s">
        <v>562</v>
      </c>
      <c r="C35" s="89"/>
      <c r="D35" s="90" t="s">
        <v>563</v>
      </c>
      <c r="E35" s="90"/>
      <c r="F35" s="90"/>
      <c r="G35" s="90"/>
      <c r="H35" s="89" t="s">
        <v>36</v>
      </c>
      <c r="I35" s="89" t="s">
        <v>564</v>
      </c>
      <c r="J35" s="89"/>
      <c r="K35" s="89"/>
      <c r="L35" s="89"/>
      <c r="M35" s="89"/>
      <c r="N35" s="89"/>
      <c r="O35" s="89" t="s">
        <v>565</v>
      </c>
      <c r="P35" s="89"/>
      <c r="Q35" s="89"/>
      <c r="R35" s="89"/>
      <c r="S35" s="89"/>
      <c r="T35" s="89"/>
      <c r="U35" s="89" t="s">
        <v>97</v>
      </c>
      <c r="V35" s="89"/>
      <c r="W35" s="89"/>
      <c r="X35" s="89" t="s">
        <v>566</v>
      </c>
    </row>
    <row r="36" spans="1:24" ht="14.1" customHeight="1" x14ac:dyDescent="0.25">
      <c r="A36" s="89"/>
      <c r="B36" s="89" t="s">
        <v>567</v>
      </c>
      <c r="C36" s="89"/>
      <c r="D36" s="90" t="s">
        <v>568</v>
      </c>
      <c r="E36" s="90"/>
      <c r="F36" s="90"/>
      <c r="G36" s="90"/>
      <c r="H36" s="89" t="s">
        <v>36</v>
      </c>
      <c r="I36" s="89" t="s">
        <v>564</v>
      </c>
      <c r="J36" s="89"/>
      <c r="K36" s="89"/>
      <c r="L36" s="89"/>
      <c r="M36" s="89"/>
      <c r="N36" s="89"/>
      <c r="O36" s="89" t="s">
        <v>565</v>
      </c>
      <c r="P36" s="89"/>
      <c r="Q36" s="89"/>
      <c r="R36" s="89"/>
      <c r="S36" s="89"/>
      <c r="T36" s="89"/>
      <c r="U36" s="89" t="s">
        <v>569</v>
      </c>
      <c r="V36" s="89"/>
      <c r="W36" s="89"/>
      <c r="X36" s="89" t="s">
        <v>570</v>
      </c>
    </row>
    <row r="37" spans="1:24" ht="14.1" customHeight="1" x14ac:dyDescent="0.25">
      <c r="A37" s="89"/>
      <c r="B37" s="89"/>
      <c r="C37" s="89"/>
      <c r="D37" s="90" t="s">
        <v>121</v>
      </c>
      <c r="E37" s="90"/>
      <c r="F37" s="90"/>
      <c r="G37" s="90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 t="s">
        <v>561</v>
      </c>
    </row>
    <row r="38" spans="1:24" ht="14.1" customHeight="1" x14ac:dyDescent="0.25">
      <c r="A38" s="89"/>
      <c r="B38" s="89"/>
      <c r="C38" s="89"/>
      <c r="D38" s="90" t="s">
        <v>122</v>
      </c>
      <c r="E38" s="90"/>
      <c r="F38" s="90"/>
      <c r="G38" s="90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 t="s">
        <v>561</v>
      </c>
    </row>
    <row r="39" spans="1:24" ht="36.950000000000003" customHeight="1" x14ac:dyDescent="0.25">
      <c r="A39" s="89"/>
      <c r="B39" s="89" t="s">
        <v>571</v>
      </c>
      <c r="C39" s="89"/>
      <c r="D39" s="90" t="s">
        <v>572</v>
      </c>
      <c r="E39" s="90"/>
      <c r="F39" s="90"/>
      <c r="G39" s="90"/>
      <c r="H39" s="89" t="s">
        <v>125</v>
      </c>
      <c r="I39" s="89" t="s">
        <v>573</v>
      </c>
      <c r="J39" s="89"/>
      <c r="K39" s="89"/>
      <c r="L39" s="89"/>
      <c r="M39" s="89"/>
      <c r="N39" s="89"/>
      <c r="O39" s="89" t="s">
        <v>573</v>
      </c>
      <c r="P39" s="89"/>
      <c r="Q39" s="89"/>
      <c r="R39" s="89"/>
      <c r="S39" s="89"/>
      <c r="T39" s="89"/>
      <c r="U39" s="89"/>
      <c r="V39" s="89"/>
      <c r="W39" s="89"/>
      <c r="X39" s="89" t="s">
        <v>574</v>
      </c>
    </row>
    <row r="40" spans="1:24" ht="36.950000000000003" customHeight="1" x14ac:dyDescent="0.25">
      <c r="A40" s="89"/>
      <c r="B40" s="89" t="s">
        <v>575</v>
      </c>
      <c r="C40" s="89"/>
      <c r="D40" s="90" t="s">
        <v>576</v>
      </c>
      <c r="E40" s="90"/>
      <c r="F40" s="90"/>
      <c r="G40" s="90"/>
      <c r="H40" s="89" t="s">
        <v>125</v>
      </c>
      <c r="I40" s="89" t="s">
        <v>577</v>
      </c>
      <c r="J40" s="89"/>
      <c r="K40" s="89"/>
      <c r="L40" s="89"/>
      <c r="M40" s="89"/>
      <c r="N40" s="89"/>
      <c r="O40" s="89" t="s">
        <v>577</v>
      </c>
      <c r="P40" s="89"/>
      <c r="Q40" s="89"/>
      <c r="R40" s="89"/>
      <c r="S40" s="89"/>
      <c r="T40" s="89"/>
      <c r="U40" s="89"/>
      <c r="V40" s="89"/>
      <c r="W40" s="89"/>
      <c r="X40" s="89" t="s">
        <v>578</v>
      </c>
    </row>
    <row r="41" spans="1:24" ht="14.1" customHeight="1" x14ac:dyDescent="0.25">
      <c r="A41" s="89"/>
      <c r="B41" s="89"/>
      <c r="C41" s="89"/>
      <c r="D41" s="93" t="s">
        <v>130</v>
      </c>
      <c r="E41" s="93"/>
      <c r="F41" s="93"/>
      <c r="G41" s="93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 t="s">
        <v>579</v>
      </c>
      <c r="V41" s="89"/>
      <c r="W41" s="89"/>
      <c r="X41" s="89" t="s">
        <v>580</v>
      </c>
    </row>
    <row r="42" spans="1:24" ht="25.5" customHeight="1" x14ac:dyDescent="0.25">
      <c r="A42" s="89" t="s">
        <v>57</v>
      </c>
      <c r="B42" s="89" t="s">
        <v>581</v>
      </c>
      <c r="C42" s="89"/>
      <c r="D42" s="90" t="s">
        <v>582</v>
      </c>
      <c r="E42" s="90"/>
      <c r="F42" s="90"/>
      <c r="G42" s="90"/>
      <c r="H42" s="89" t="s">
        <v>583</v>
      </c>
      <c r="I42" s="89" t="s">
        <v>56</v>
      </c>
      <c r="J42" s="89"/>
      <c r="K42" s="89"/>
      <c r="L42" s="89"/>
      <c r="M42" s="89"/>
      <c r="N42" s="89"/>
      <c r="O42" s="89" t="s">
        <v>56</v>
      </c>
      <c r="P42" s="89"/>
      <c r="Q42" s="89"/>
      <c r="R42" s="89"/>
      <c r="S42" s="89"/>
      <c r="T42" s="89"/>
      <c r="U42" s="89"/>
      <c r="V42" s="89"/>
      <c r="W42" s="89"/>
      <c r="X42" s="89"/>
    </row>
    <row r="43" spans="1:24" ht="14.1" customHeight="1" x14ac:dyDescent="0.25">
      <c r="A43" s="89"/>
      <c r="B43" s="96" t="s">
        <v>56</v>
      </c>
      <c r="C43" s="96"/>
      <c r="D43" s="90" t="s">
        <v>72</v>
      </c>
      <c r="E43" s="90"/>
      <c r="F43" s="90"/>
      <c r="G43" s="90"/>
      <c r="H43" s="89" t="s">
        <v>36</v>
      </c>
      <c r="I43" s="89"/>
      <c r="J43" s="89"/>
      <c r="K43" s="89"/>
      <c r="L43" s="89"/>
      <c r="M43" s="89"/>
      <c r="N43" s="89"/>
      <c r="O43" s="89" t="s">
        <v>56</v>
      </c>
      <c r="P43" s="89"/>
      <c r="Q43" s="89"/>
      <c r="R43" s="89"/>
      <c r="S43" s="89"/>
      <c r="T43" s="89"/>
      <c r="U43" s="89"/>
      <c r="V43" s="89"/>
      <c r="W43" s="89"/>
      <c r="X43" s="89" t="s">
        <v>584</v>
      </c>
    </row>
    <row r="44" spans="1:24" ht="14.1" customHeight="1" x14ac:dyDescent="0.25">
      <c r="A44" s="89"/>
      <c r="B44" s="89" t="s">
        <v>562</v>
      </c>
      <c r="C44" s="89"/>
      <c r="D44" s="90" t="s">
        <v>563</v>
      </c>
      <c r="E44" s="90"/>
      <c r="F44" s="90"/>
      <c r="G44" s="90"/>
      <c r="H44" s="89" t="s">
        <v>36</v>
      </c>
      <c r="I44" s="89" t="s">
        <v>585</v>
      </c>
      <c r="J44" s="89"/>
      <c r="K44" s="89"/>
      <c r="L44" s="89"/>
      <c r="M44" s="89"/>
      <c r="N44" s="89"/>
      <c r="O44" s="89" t="s">
        <v>585</v>
      </c>
      <c r="P44" s="89"/>
      <c r="Q44" s="89"/>
      <c r="R44" s="89"/>
      <c r="S44" s="89"/>
      <c r="T44" s="89"/>
      <c r="U44" s="89" t="s">
        <v>97</v>
      </c>
      <c r="V44" s="89"/>
      <c r="W44" s="89"/>
      <c r="X44" s="89" t="s">
        <v>586</v>
      </c>
    </row>
    <row r="45" spans="1:24" ht="14.1" customHeight="1" x14ac:dyDescent="0.25">
      <c r="A45" s="89"/>
      <c r="B45" s="89" t="s">
        <v>567</v>
      </c>
      <c r="C45" s="89"/>
      <c r="D45" s="90" t="s">
        <v>568</v>
      </c>
      <c r="E45" s="90"/>
      <c r="F45" s="90"/>
      <c r="G45" s="90"/>
      <c r="H45" s="89" t="s">
        <v>36</v>
      </c>
      <c r="I45" s="89" t="s">
        <v>585</v>
      </c>
      <c r="J45" s="89"/>
      <c r="K45" s="89"/>
      <c r="L45" s="89"/>
      <c r="M45" s="89"/>
      <c r="N45" s="89"/>
      <c r="O45" s="89" t="s">
        <v>585</v>
      </c>
      <c r="P45" s="89"/>
      <c r="Q45" s="89"/>
      <c r="R45" s="89"/>
      <c r="S45" s="89"/>
      <c r="T45" s="89"/>
      <c r="U45" s="89" t="s">
        <v>569</v>
      </c>
      <c r="V45" s="89"/>
      <c r="W45" s="89"/>
      <c r="X45" s="89" t="s">
        <v>587</v>
      </c>
    </row>
    <row r="46" spans="1:24" ht="14.1" customHeight="1" x14ac:dyDescent="0.25">
      <c r="A46" s="89"/>
      <c r="B46" s="89"/>
      <c r="C46" s="89"/>
      <c r="D46" s="90" t="s">
        <v>121</v>
      </c>
      <c r="E46" s="90"/>
      <c r="F46" s="90"/>
      <c r="G46" s="90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 t="s">
        <v>584</v>
      </c>
    </row>
    <row r="47" spans="1:24" ht="14.1" customHeight="1" x14ac:dyDescent="0.25">
      <c r="A47" s="89"/>
      <c r="B47" s="89"/>
      <c r="C47" s="89"/>
      <c r="D47" s="90" t="s">
        <v>122</v>
      </c>
      <c r="E47" s="90"/>
      <c r="F47" s="90"/>
      <c r="G47" s="90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 t="s">
        <v>584</v>
      </c>
    </row>
    <row r="48" spans="1:24" ht="36.950000000000003" customHeight="1" x14ac:dyDescent="0.25">
      <c r="A48" s="89"/>
      <c r="B48" s="89" t="s">
        <v>571</v>
      </c>
      <c r="C48" s="89"/>
      <c r="D48" s="90" t="s">
        <v>572</v>
      </c>
      <c r="E48" s="90"/>
      <c r="F48" s="90"/>
      <c r="G48" s="90"/>
      <c r="H48" s="89" t="s">
        <v>125</v>
      </c>
      <c r="I48" s="89" t="s">
        <v>573</v>
      </c>
      <c r="J48" s="89"/>
      <c r="K48" s="89"/>
      <c r="L48" s="89"/>
      <c r="M48" s="89"/>
      <c r="N48" s="89"/>
      <c r="O48" s="89" t="s">
        <v>573</v>
      </c>
      <c r="P48" s="89"/>
      <c r="Q48" s="89"/>
      <c r="R48" s="89"/>
      <c r="S48" s="89"/>
      <c r="T48" s="89"/>
      <c r="U48" s="89"/>
      <c r="V48" s="89"/>
      <c r="W48" s="89"/>
      <c r="X48" s="89" t="s">
        <v>588</v>
      </c>
    </row>
    <row r="49" spans="1:24" ht="36.950000000000003" customHeight="1" x14ac:dyDescent="0.25">
      <c r="A49" s="89"/>
      <c r="B49" s="89" t="s">
        <v>575</v>
      </c>
      <c r="C49" s="89"/>
      <c r="D49" s="90" t="s">
        <v>576</v>
      </c>
      <c r="E49" s="90"/>
      <c r="F49" s="90"/>
      <c r="G49" s="90"/>
      <c r="H49" s="89" t="s">
        <v>125</v>
      </c>
      <c r="I49" s="89" t="s">
        <v>577</v>
      </c>
      <c r="J49" s="89"/>
      <c r="K49" s="89"/>
      <c r="L49" s="89"/>
      <c r="M49" s="89"/>
      <c r="N49" s="89"/>
      <c r="O49" s="89" t="s">
        <v>577</v>
      </c>
      <c r="P49" s="89"/>
      <c r="Q49" s="89"/>
      <c r="R49" s="89"/>
      <c r="S49" s="89"/>
      <c r="T49" s="89"/>
      <c r="U49" s="89"/>
      <c r="V49" s="89"/>
      <c r="W49" s="89"/>
      <c r="X49" s="89" t="s">
        <v>589</v>
      </c>
    </row>
    <row r="50" spans="1:24" ht="14.1" customHeight="1" x14ac:dyDescent="0.25">
      <c r="A50" s="89"/>
      <c r="B50" s="89"/>
      <c r="C50" s="89"/>
      <c r="D50" s="93" t="s">
        <v>130</v>
      </c>
      <c r="E50" s="93"/>
      <c r="F50" s="93"/>
      <c r="G50" s="93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 t="s">
        <v>590</v>
      </c>
      <c r="V50" s="89"/>
      <c r="W50" s="89"/>
      <c r="X50" s="89" t="s">
        <v>590</v>
      </c>
    </row>
    <row r="51" spans="1:24" ht="36.950000000000003" customHeight="1" x14ac:dyDescent="0.25">
      <c r="A51" s="89" t="s">
        <v>58</v>
      </c>
      <c r="B51" s="89" t="s">
        <v>591</v>
      </c>
      <c r="C51" s="89"/>
      <c r="D51" s="90" t="s">
        <v>592</v>
      </c>
      <c r="E51" s="90"/>
      <c r="F51" s="90"/>
      <c r="G51" s="90"/>
      <c r="H51" s="89" t="s">
        <v>120</v>
      </c>
      <c r="I51" s="89" t="s">
        <v>58</v>
      </c>
      <c r="J51" s="89"/>
      <c r="K51" s="89"/>
      <c r="L51" s="89"/>
      <c r="M51" s="89"/>
      <c r="N51" s="89"/>
      <c r="O51" s="89" t="s">
        <v>58</v>
      </c>
      <c r="P51" s="89"/>
      <c r="Q51" s="89"/>
      <c r="R51" s="89"/>
      <c r="S51" s="89"/>
      <c r="T51" s="89"/>
      <c r="U51" s="89"/>
      <c r="V51" s="89"/>
      <c r="W51" s="89"/>
      <c r="X51" s="89"/>
    </row>
    <row r="52" spans="1:24" ht="14.1" customHeight="1" x14ac:dyDescent="0.25">
      <c r="A52" s="89"/>
      <c r="B52" s="96" t="s">
        <v>56</v>
      </c>
      <c r="C52" s="96"/>
      <c r="D52" s="90" t="s">
        <v>72</v>
      </c>
      <c r="E52" s="90"/>
      <c r="F52" s="90"/>
      <c r="G52" s="90"/>
      <c r="H52" s="89" t="s">
        <v>36</v>
      </c>
      <c r="I52" s="89"/>
      <c r="J52" s="89"/>
      <c r="K52" s="89"/>
      <c r="L52" s="89"/>
      <c r="M52" s="89"/>
      <c r="N52" s="89"/>
      <c r="O52" s="89" t="s">
        <v>593</v>
      </c>
      <c r="P52" s="89"/>
      <c r="Q52" s="89"/>
      <c r="R52" s="89"/>
      <c r="S52" s="89"/>
      <c r="T52" s="89"/>
      <c r="U52" s="89"/>
      <c r="V52" s="89"/>
      <c r="W52" s="89"/>
      <c r="X52" s="89" t="s">
        <v>594</v>
      </c>
    </row>
    <row r="53" spans="1:24" ht="14.1" customHeight="1" x14ac:dyDescent="0.25">
      <c r="A53" s="89"/>
      <c r="B53" s="89" t="s">
        <v>562</v>
      </c>
      <c r="C53" s="89"/>
      <c r="D53" s="90" t="s">
        <v>563</v>
      </c>
      <c r="E53" s="90"/>
      <c r="F53" s="90"/>
      <c r="G53" s="90"/>
      <c r="H53" s="89" t="s">
        <v>36</v>
      </c>
      <c r="I53" s="89" t="s">
        <v>595</v>
      </c>
      <c r="J53" s="89"/>
      <c r="K53" s="89"/>
      <c r="L53" s="89"/>
      <c r="M53" s="89"/>
      <c r="N53" s="89"/>
      <c r="O53" s="89" t="s">
        <v>145</v>
      </c>
      <c r="P53" s="89"/>
      <c r="Q53" s="89"/>
      <c r="R53" s="89"/>
      <c r="S53" s="89"/>
      <c r="T53" s="89"/>
      <c r="U53" s="89" t="s">
        <v>97</v>
      </c>
      <c r="V53" s="89"/>
      <c r="W53" s="89"/>
      <c r="X53" s="89" t="s">
        <v>596</v>
      </c>
    </row>
    <row r="54" spans="1:24" ht="14.1" customHeight="1" x14ac:dyDescent="0.25">
      <c r="A54" s="89"/>
      <c r="B54" s="89" t="s">
        <v>567</v>
      </c>
      <c r="C54" s="89"/>
      <c r="D54" s="90" t="s">
        <v>568</v>
      </c>
      <c r="E54" s="90"/>
      <c r="F54" s="90"/>
      <c r="G54" s="90"/>
      <c r="H54" s="89" t="s">
        <v>36</v>
      </c>
      <c r="I54" s="89" t="s">
        <v>595</v>
      </c>
      <c r="J54" s="89"/>
      <c r="K54" s="89"/>
      <c r="L54" s="89"/>
      <c r="M54" s="89"/>
      <c r="N54" s="89"/>
      <c r="O54" s="89" t="s">
        <v>145</v>
      </c>
      <c r="P54" s="89"/>
      <c r="Q54" s="89"/>
      <c r="R54" s="89"/>
      <c r="S54" s="89"/>
      <c r="T54" s="89"/>
      <c r="U54" s="89" t="s">
        <v>569</v>
      </c>
      <c r="V54" s="89"/>
      <c r="W54" s="89"/>
      <c r="X54" s="89" t="s">
        <v>597</v>
      </c>
    </row>
    <row r="55" spans="1:24" ht="14.1" customHeight="1" x14ac:dyDescent="0.25">
      <c r="A55" s="89"/>
      <c r="B55" s="89"/>
      <c r="C55" s="89"/>
      <c r="D55" s="90" t="s">
        <v>121</v>
      </c>
      <c r="E55" s="90"/>
      <c r="F55" s="90"/>
      <c r="G55" s="90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 t="s">
        <v>594</v>
      </c>
    </row>
    <row r="56" spans="1:24" ht="14.1" customHeight="1" x14ac:dyDescent="0.25">
      <c r="A56" s="89"/>
      <c r="B56" s="89"/>
      <c r="C56" s="89"/>
      <c r="D56" s="90" t="s">
        <v>122</v>
      </c>
      <c r="E56" s="90"/>
      <c r="F56" s="90"/>
      <c r="G56" s="90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 t="s">
        <v>594</v>
      </c>
    </row>
    <row r="57" spans="1:24" ht="36.950000000000003" customHeight="1" x14ac:dyDescent="0.25">
      <c r="A57" s="89"/>
      <c r="B57" s="89" t="s">
        <v>571</v>
      </c>
      <c r="C57" s="89"/>
      <c r="D57" s="90" t="s">
        <v>572</v>
      </c>
      <c r="E57" s="90"/>
      <c r="F57" s="90"/>
      <c r="G57" s="90"/>
      <c r="H57" s="89" t="s">
        <v>125</v>
      </c>
      <c r="I57" s="89" t="s">
        <v>573</v>
      </c>
      <c r="J57" s="89"/>
      <c r="K57" s="89"/>
      <c r="L57" s="89"/>
      <c r="M57" s="89"/>
      <c r="N57" s="89"/>
      <c r="O57" s="89" t="s">
        <v>573</v>
      </c>
      <c r="P57" s="89"/>
      <c r="Q57" s="89"/>
      <c r="R57" s="89"/>
      <c r="S57" s="89"/>
      <c r="T57" s="89"/>
      <c r="U57" s="89"/>
      <c r="V57" s="89"/>
      <c r="W57" s="89"/>
      <c r="X57" s="89" t="s">
        <v>598</v>
      </c>
    </row>
    <row r="58" spans="1:24" ht="36.950000000000003" customHeight="1" x14ac:dyDescent="0.25">
      <c r="A58" s="89"/>
      <c r="B58" s="89" t="s">
        <v>575</v>
      </c>
      <c r="C58" s="89"/>
      <c r="D58" s="90" t="s">
        <v>576</v>
      </c>
      <c r="E58" s="90"/>
      <c r="F58" s="90"/>
      <c r="G58" s="90"/>
      <c r="H58" s="89" t="s">
        <v>125</v>
      </c>
      <c r="I58" s="89" t="s">
        <v>577</v>
      </c>
      <c r="J58" s="89"/>
      <c r="K58" s="89"/>
      <c r="L58" s="89"/>
      <c r="M58" s="89"/>
      <c r="N58" s="89"/>
      <c r="O58" s="89" t="s">
        <v>577</v>
      </c>
      <c r="P58" s="89"/>
      <c r="Q58" s="89"/>
      <c r="R58" s="89"/>
      <c r="S58" s="89"/>
      <c r="T58" s="89"/>
      <c r="U58" s="89"/>
      <c r="V58" s="89"/>
      <c r="W58" s="89"/>
      <c r="X58" s="89" t="s">
        <v>599</v>
      </c>
    </row>
    <row r="59" spans="1:24" ht="14.1" customHeight="1" x14ac:dyDescent="0.25">
      <c r="A59" s="89"/>
      <c r="B59" s="89"/>
      <c r="C59" s="89"/>
      <c r="D59" s="93" t="s">
        <v>130</v>
      </c>
      <c r="E59" s="93"/>
      <c r="F59" s="93"/>
      <c r="G59" s="93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 t="s">
        <v>600</v>
      </c>
      <c r="V59" s="89"/>
      <c r="W59" s="89"/>
      <c r="X59" s="89" t="s">
        <v>601</v>
      </c>
    </row>
    <row r="60" spans="1:24" ht="25.5" customHeight="1" x14ac:dyDescent="0.25">
      <c r="A60" s="89"/>
      <c r="B60" s="89"/>
      <c r="C60" s="89"/>
      <c r="D60" s="93" t="s">
        <v>602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9"/>
      <c r="W60" s="89"/>
      <c r="X60" s="95" t="s">
        <v>603</v>
      </c>
    </row>
    <row r="61" spans="1:24" ht="14.1" customHeight="1" x14ac:dyDescent="0.25">
      <c r="A61" s="89"/>
      <c r="B61" s="89"/>
      <c r="C61" s="89"/>
      <c r="D61" s="92" t="s">
        <v>332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89"/>
    </row>
    <row r="62" spans="1:24" ht="14.1" customHeight="1" x14ac:dyDescent="0.25">
      <c r="A62" s="89"/>
      <c r="B62" s="89"/>
      <c r="C62" s="89"/>
      <c r="D62" s="90" t="s">
        <v>333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9"/>
      <c r="W62" s="89"/>
      <c r="X62" s="89" t="s">
        <v>603</v>
      </c>
    </row>
    <row r="63" spans="1:24" ht="14.1" customHeight="1" x14ac:dyDescent="0.25">
      <c r="A63" s="89"/>
      <c r="B63" s="89"/>
      <c r="C63" s="89"/>
      <c r="D63" s="90" t="s">
        <v>334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9"/>
      <c r="W63" s="89"/>
      <c r="X63" s="89" t="s">
        <v>40</v>
      </c>
    </row>
    <row r="64" spans="1:24" ht="14.1" customHeight="1" x14ac:dyDescent="0.25">
      <c r="A64" s="89"/>
      <c r="B64" s="89"/>
      <c r="C64" s="89"/>
      <c r="D64" s="90" t="s">
        <v>335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9"/>
      <c r="W64" s="89"/>
      <c r="X64" s="89" t="s">
        <v>40</v>
      </c>
    </row>
    <row r="65" spans="1:24" ht="14.1" customHeight="1" x14ac:dyDescent="0.25">
      <c r="A65" s="89"/>
      <c r="B65" s="89"/>
      <c r="C65" s="89"/>
      <c r="D65" s="90" t="s">
        <v>336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89"/>
      <c r="W65" s="89"/>
      <c r="X65" s="89" t="s">
        <v>40</v>
      </c>
    </row>
    <row r="66" spans="1:24" ht="14.1" customHeight="1" x14ac:dyDescent="0.25">
      <c r="A66" s="89"/>
      <c r="B66" s="89"/>
      <c r="C66" s="89"/>
      <c r="D66" s="90" t="s">
        <v>338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 t="s">
        <v>40</v>
      </c>
    </row>
    <row r="67" spans="1:24" ht="14.1" customHeight="1" x14ac:dyDescent="0.25">
      <c r="A67" s="89"/>
      <c r="B67" s="89"/>
      <c r="C67" s="89"/>
      <c r="D67" s="90" t="s">
        <v>339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9"/>
      <c r="W67" s="89"/>
      <c r="X67" s="89" t="s">
        <v>603</v>
      </c>
    </row>
    <row r="68" spans="1:24" ht="14.1" customHeight="1" x14ac:dyDescent="0.25">
      <c r="A68" s="89"/>
      <c r="B68" s="89"/>
      <c r="C68" s="89"/>
      <c r="D68" s="90" t="s">
        <v>340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 t="s">
        <v>604</v>
      </c>
    </row>
    <row r="69" spans="1:24" ht="14.1" customHeight="1" x14ac:dyDescent="0.25">
      <c r="A69" s="89"/>
      <c r="B69" s="89"/>
      <c r="C69" s="89"/>
      <c r="D69" s="90" t="s">
        <v>341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89"/>
      <c r="W69" s="89"/>
      <c r="X69" s="89" t="s">
        <v>605</v>
      </c>
    </row>
    <row r="70" spans="1:24" ht="14.1" customHeight="1" x14ac:dyDescent="0.25">
      <c r="A70" s="89"/>
      <c r="B70" s="89"/>
      <c r="C70" s="89"/>
      <c r="D70" s="90" t="s">
        <v>342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89"/>
      <c r="W70" s="89"/>
      <c r="X70" s="89" t="s">
        <v>40</v>
      </c>
    </row>
    <row r="71" spans="1:24" ht="14.1" customHeight="1" x14ac:dyDescent="0.25">
      <c r="A71" s="89"/>
      <c r="B71" s="89"/>
      <c r="C71" s="89"/>
      <c r="D71" s="90" t="s">
        <v>343</v>
      </c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89"/>
      <c r="W71" s="89"/>
      <c r="X71" s="89" t="s">
        <v>40</v>
      </c>
    </row>
    <row r="72" spans="1:24" ht="14.1" customHeight="1" x14ac:dyDescent="0.25">
      <c r="A72" s="89"/>
      <c r="B72" s="89"/>
      <c r="C72" s="89"/>
      <c r="D72" s="93" t="s">
        <v>606</v>
      </c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89"/>
      <c r="W72" s="89"/>
      <c r="X72" s="95" t="s">
        <v>607</v>
      </c>
    </row>
    <row r="73" spans="1:24" ht="14.1" customHeight="1" x14ac:dyDescent="0.25">
      <c r="A73" s="89"/>
      <c r="B73" s="89"/>
      <c r="C73" s="89"/>
      <c r="D73" s="92" t="s">
        <v>332</v>
      </c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89"/>
    </row>
    <row r="74" spans="1:24" ht="25.5" customHeight="1" x14ac:dyDescent="0.25">
      <c r="A74" s="89"/>
      <c r="B74" s="89"/>
      <c r="C74" s="89"/>
      <c r="D74" s="90" t="s">
        <v>345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 t="s">
        <v>40</v>
      </c>
    </row>
    <row r="75" spans="1:24" ht="14.1" customHeight="1" x14ac:dyDescent="0.25">
      <c r="A75" s="89"/>
      <c r="B75" s="89"/>
      <c r="C75" s="89"/>
      <c r="D75" s="90" t="s">
        <v>346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89"/>
      <c r="W75" s="89"/>
      <c r="X75" s="89" t="s">
        <v>40</v>
      </c>
    </row>
    <row r="76" spans="1:24" ht="14.1" customHeight="1" x14ac:dyDescent="0.25">
      <c r="A76" s="89"/>
      <c r="B76" s="89"/>
      <c r="C76" s="89"/>
      <c r="D76" s="92" t="s">
        <v>347</v>
      </c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89"/>
    </row>
    <row r="77" spans="1:24" ht="14.1" customHeight="1" x14ac:dyDescent="0.25">
      <c r="A77" s="89"/>
      <c r="B77" s="89"/>
      <c r="C77" s="89"/>
      <c r="D77" s="90" t="s">
        <v>348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89"/>
      <c r="W77" s="89"/>
      <c r="X77" s="89" t="s">
        <v>555</v>
      </c>
    </row>
    <row r="78" spans="1:24" ht="14.1" customHeight="1" x14ac:dyDescent="0.25">
      <c r="A78" s="89"/>
      <c r="B78" s="89"/>
      <c r="C78" s="89"/>
      <c r="D78" s="90" t="s">
        <v>349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89"/>
      <c r="W78" s="89"/>
      <c r="X78" s="89" t="s">
        <v>40</v>
      </c>
    </row>
    <row r="79" spans="1:24" ht="14.1" customHeight="1" x14ac:dyDescent="0.25">
      <c r="A79" s="89"/>
      <c r="B79" s="89"/>
      <c r="C79" s="89"/>
      <c r="D79" s="89"/>
      <c r="E79" s="93" t="s">
        <v>527</v>
      </c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89"/>
    </row>
    <row r="80" spans="1:24" ht="12.75" customHeight="1" x14ac:dyDescent="0.25">
      <c r="A80" s="89"/>
      <c r="B80" s="89"/>
      <c r="C80" s="89"/>
      <c r="D80" s="89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89"/>
    </row>
    <row r="81" spans="1:24" ht="14.1" customHeight="1" x14ac:dyDescent="0.25">
      <c r="A81" s="89"/>
      <c r="B81" s="89"/>
      <c r="C81" s="89"/>
      <c r="D81" s="89"/>
      <c r="E81" s="93" t="s">
        <v>608</v>
      </c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89"/>
      <c r="W81" s="89"/>
      <c r="X81" s="95" t="s">
        <v>609</v>
      </c>
    </row>
    <row r="82" spans="1:24" ht="14.1" customHeight="1" x14ac:dyDescent="0.25">
      <c r="A82" s="89"/>
      <c r="B82" s="89"/>
      <c r="C82" s="89"/>
      <c r="D82" s="89"/>
      <c r="E82" s="92" t="s">
        <v>332</v>
      </c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89"/>
    </row>
    <row r="83" spans="1:24" ht="14.1" customHeight="1" x14ac:dyDescent="0.25">
      <c r="A83" s="89"/>
      <c r="B83" s="89"/>
      <c r="C83" s="89"/>
      <c r="D83" s="89"/>
      <c r="E83" s="90" t="s">
        <v>610</v>
      </c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89"/>
      <c r="W83" s="89"/>
      <c r="X83" s="89" t="s">
        <v>609</v>
      </c>
    </row>
    <row r="84" spans="1:24" ht="14.1" customHeight="1" x14ac:dyDescent="0.25">
      <c r="A84" s="89"/>
      <c r="B84" s="89"/>
      <c r="C84" s="89"/>
      <c r="D84" s="89"/>
      <c r="E84" s="92" t="s">
        <v>530</v>
      </c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89"/>
    </row>
    <row r="85" spans="1:24" ht="14.1" customHeight="1" x14ac:dyDescent="0.25">
      <c r="A85" s="89"/>
      <c r="B85" s="89"/>
      <c r="C85" s="89"/>
      <c r="D85" s="89"/>
      <c r="E85" s="90" t="s">
        <v>611</v>
      </c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89"/>
      <c r="W85" s="89"/>
      <c r="X85" s="89" t="s">
        <v>612</v>
      </c>
    </row>
    <row r="86" spans="1:24" ht="14.1" customHeight="1" x14ac:dyDescent="0.25">
      <c r="A86" s="89"/>
      <c r="B86" s="89"/>
      <c r="C86" s="89"/>
      <c r="D86" s="89"/>
      <c r="E86" s="92" t="s">
        <v>613</v>
      </c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89"/>
    </row>
    <row r="87" spans="1:24" ht="14.1" customHeight="1" x14ac:dyDescent="0.25">
      <c r="A87" s="89"/>
      <c r="B87" s="89"/>
      <c r="C87" s="89"/>
      <c r="D87" s="89"/>
      <c r="E87" s="90" t="s">
        <v>614</v>
      </c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89"/>
      <c r="W87" s="89"/>
      <c r="X87" s="89" t="s">
        <v>612</v>
      </c>
    </row>
    <row r="88" spans="1:24" ht="14.1" customHeight="1" x14ac:dyDescent="0.25">
      <c r="A88" s="89"/>
      <c r="B88" s="89"/>
      <c r="C88" s="89"/>
      <c r="D88" s="89"/>
      <c r="E88" s="90" t="s">
        <v>615</v>
      </c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89"/>
      <c r="W88" s="89"/>
      <c r="X88" s="89" t="s">
        <v>612</v>
      </c>
    </row>
    <row r="89" spans="1:24" ht="14.1" customHeight="1" x14ac:dyDescent="0.25">
      <c r="A89" s="89"/>
      <c r="B89" s="89"/>
      <c r="C89" s="89"/>
      <c r="D89" s="89"/>
      <c r="E89" s="90" t="s">
        <v>616</v>
      </c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89"/>
      <c r="W89" s="89"/>
      <c r="X89" s="89" t="s">
        <v>617</v>
      </c>
    </row>
    <row r="90" spans="1:24" ht="14.1" customHeight="1" x14ac:dyDescent="0.25">
      <c r="A90" s="89"/>
      <c r="B90" s="89"/>
      <c r="C90" s="89"/>
      <c r="D90" s="89"/>
      <c r="E90" s="90" t="s">
        <v>618</v>
      </c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89"/>
      <c r="W90" s="89"/>
      <c r="X90" s="89" t="s">
        <v>619</v>
      </c>
    </row>
    <row r="91" spans="1:24" ht="12.75" customHeight="1" x14ac:dyDescent="0.25">
      <c r="A91" s="89"/>
      <c r="B91" s="89"/>
      <c r="C91" s="89"/>
      <c r="D91" s="89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89"/>
    </row>
    <row r="92" spans="1:24" ht="14.1" customHeight="1" x14ac:dyDescent="0.25">
      <c r="A92" s="89"/>
      <c r="B92" s="89"/>
      <c r="C92" s="89"/>
      <c r="D92" s="89"/>
      <c r="E92" s="93" t="s">
        <v>540</v>
      </c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89"/>
      <c r="W92" s="89"/>
      <c r="X92" s="103">
        <v>5337.32</v>
      </c>
    </row>
    <row r="93" spans="1:24" ht="14.1" customHeight="1" x14ac:dyDescent="0.25">
      <c r="A93" s="89"/>
      <c r="B93" s="89"/>
      <c r="C93" s="89"/>
      <c r="D93" s="89"/>
      <c r="E93" s="92" t="s">
        <v>332</v>
      </c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89"/>
    </row>
    <row r="94" spans="1:24" ht="14.1" customHeight="1" x14ac:dyDescent="0.25">
      <c r="A94" s="89"/>
      <c r="B94" s="89"/>
      <c r="C94" s="89"/>
      <c r="D94" s="89"/>
      <c r="E94" s="90" t="s">
        <v>529</v>
      </c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89"/>
      <c r="W94" s="89"/>
      <c r="X94" s="89" t="s">
        <v>603</v>
      </c>
    </row>
    <row r="95" spans="1:24" ht="14.1" customHeight="1" x14ac:dyDescent="0.25">
      <c r="A95" s="89"/>
      <c r="B95" s="89"/>
      <c r="C95" s="89"/>
      <c r="D95" s="89"/>
      <c r="E95" s="92" t="s">
        <v>530</v>
      </c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89"/>
    </row>
    <row r="96" spans="1:24" ht="14.1" customHeight="1" x14ac:dyDescent="0.25">
      <c r="A96" s="89"/>
      <c r="B96" s="89"/>
      <c r="C96" s="89"/>
      <c r="D96" s="89"/>
      <c r="E96" s="90" t="s">
        <v>531</v>
      </c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89"/>
      <c r="W96" s="89"/>
      <c r="X96" s="89" t="s">
        <v>603</v>
      </c>
    </row>
    <row r="97" spans="1:24" ht="14.1" customHeight="1" x14ac:dyDescent="0.25">
      <c r="A97" s="89"/>
      <c r="B97" s="89"/>
      <c r="C97" s="89"/>
      <c r="D97" s="89"/>
      <c r="E97" s="90" t="s">
        <v>532</v>
      </c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89"/>
      <c r="W97" s="89"/>
      <c r="X97" s="89" t="s">
        <v>40</v>
      </c>
    </row>
    <row r="98" spans="1:24" ht="14.1" customHeight="1" x14ac:dyDescent="0.25">
      <c r="A98" s="89"/>
      <c r="B98" s="89"/>
      <c r="C98" s="89"/>
      <c r="D98" s="89"/>
      <c r="E98" s="90" t="s">
        <v>533</v>
      </c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89"/>
      <c r="W98" s="89"/>
      <c r="X98" s="89" t="s">
        <v>40</v>
      </c>
    </row>
    <row r="99" spans="1:24" ht="14.1" customHeight="1" x14ac:dyDescent="0.25">
      <c r="A99" s="89"/>
      <c r="B99" s="89"/>
      <c r="C99" s="89"/>
      <c r="D99" s="89"/>
      <c r="E99" s="90" t="s">
        <v>534</v>
      </c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89"/>
      <c r="W99" s="89"/>
      <c r="X99" s="89" t="s">
        <v>40</v>
      </c>
    </row>
    <row r="100" spans="1:24" ht="14.1" customHeight="1" x14ac:dyDescent="0.25">
      <c r="A100" s="89"/>
      <c r="B100" s="89"/>
      <c r="C100" s="89"/>
      <c r="D100" s="89"/>
      <c r="E100" s="90" t="s">
        <v>542</v>
      </c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89"/>
      <c r="W100" s="89"/>
      <c r="X100" s="89" t="s">
        <v>40</v>
      </c>
    </row>
    <row r="101" spans="1:24" ht="14.1" customHeight="1" x14ac:dyDescent="0.25">
      <c r="A101" s="89"/>
      <c r="B101" s="89"/>
      <c r="C101" s="89"/>
      <c r="D101" s="89"/>
      <c r="E101" s="90" t="s">
        <v>536</v>
      </c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89"/>
      <c r="W101" s="89"/>
      <c r="X101" s="89" t="s">
        <v>603</v>
      </c>
    </row>
    <row r="102" spans="1:24" ht="14.1" customHeight="1" x14ac:dyDescent="0.25">
      <c r="A102" s="89"/>
      <c r="B102" s="89"/>
      <c r="C102" s="89"/>
      <c r="D102" s="89"/>
      <c r="E102" s="90" t="s">
        <v>537</v>
      </c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89"/>
      <c r="W102" s="89"/>
      <c r="X102" s="89" t="s">
        <v>604</v>
      </c>
    </row>
    <row r="103" spans="1:24" ht="14.1" customHeight="1" x14ac:dyDescent="0.25">
      <c r="A103" s="89"/>
      <c r="B103" s="89"/>
      <c r="C103" s="89"/>
      <c r="D103" s="89"/>
      <c r="E103" s="90" t="s">
        <v>538</v>
      </c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89"/>
      <c r="W103" s="89"/>
      <c r="X103" s="89" t="s">
        <v>605</v>
      </c>
    </row>
    <row r="104" spans="1:24" ht="12.75" customHeight="1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</row>
    <row r="105" spans="1:24" ht="13.7" customHeight="1" x14ac:dyDescent="0.25">
      <c r="A105" s="85" t="s">
        <v>546</v>
      </c>
      <c r="B105" s="85"/>
      <c r="C105" s="86" t="s">
        <v>547</v>
      </c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5"/>
      <c r="S105" s="85"/>
      <c r="T105" s="85"/>
      <c r="U105" s="85"/>
      <c r="V105" s="85"/>
      <c r="W105" s="85"/>
      <c r="X105" s="85"/>
    </row>
    <row r="106" spans="1:24" ht="12.75" customHeight="1" x14ac:dyDescent="0.25">
      <c r="A106" s="85"/>
      <c r="B106" s="85"/>
      <c r="C106" s="87" t="s">
        <v>548</v>
      </c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5"/>
      <c r="S106" s="85"/>
      <c r="T106" s="85"/>
      <c r="U106" s="85"/>
      <c r="V106" s="85"/>
      <c r="W106" s="85"/>
      <c r="X106" s="85"/>
    </row>
    <row r="107" spans="1:24" ht="13.7" customHeight="1" x14ac:dyDescent="0.25">
      <c r="A107" s="85" t="s">
        <v>549</v>
      </c>
      <c r="B107" s="85"/>
      <c r="C107" s="86" t="s">
        <v>547</v>
      </c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5"/>
      <c r="S107" s="85"/>
      <c r="T107" s="85"/>
      <c r="U107" s="85"/>
      <c r="V107" s="85"/>
      <c r="W107" s="85"/>
      <c r="X107" s="85"/>
    </row>
    <row r="108" spans="1:24" ht="12.75" customHeight="1" x14ac:dyDescent="0.25">
      <c r="A108" s="85"/>
      <c r="B108" s="85"/>
      <c r="C108" s="87" t="s">
        <v>548</v>
      </c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5"/>
      <c r="S108" s="85"/>
      <c r="T108" s="85"/>
      <c r="U108" s="85"/>
      <c r="V108" s="85"/>
      <c r="W108" s="85"/>
      <c r="X108" s="85"/>
    </row>
    <row r="109" spans="1:24" ht="12.75" customHeight="1" x14ac:dyDescent="0.25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</row>
  </sheetData>
  <mergeCells count="676">
    <mergeCell ref="A1:J1"/>
    <mergeCell ref="K1:X1"/>
    <mergeCell ref="A2:J2"/>
    <mergeCell ref="K2:X2"/>
    <mergeCell ref="A3:J3"/>
    <mergeCell ref="K3:X3"/>
    <mergeCell ref="A4:J4"/>
    <mergeCell ref="K4:X4"/>
    <mergeCell ref="A5:J5"/>
    <mergeCell ref="K5:X5"/>
    <mergeCell ref="A6:J6"/>
    <mergeCell ref="K6:X6"/>
    <mergeCell ref="A7:J7"/>
    <mergeCell ref="K7:X7"/>
    <mergeCell ref="A8:J8"/>
    <mergeCell ref="K8:X8"/>
    <mergeCell ref="A9:X9"/>
    <mergeCell ref="A10:X10"/>
    <mergeCell ref="A11:X11"/>
    <mergeCell ref="A12:X12"/>
    <mergeCell ref="A13:X13"/>
    <mergeCell ref="A14:X14"/>
    <mergeCell ref="A15:L15"/>
    <mergeCell ref="M15:O15"/>
    <mergeCell ref="P15:X15"/>
    <mergeCell ref="A16:X16"/>
    <mergeCell ref="A17:X17"/>
    <mergeCell ref="A18:B18"/>
    <mergeCell ref="C18:F18"/>
    <mergeCell ref="G18:X18"/>
    <mergeCell ref="A19:B20"/>
    <mergeCell ref="C19:X19"/>
    <mergeCell ref="C20:X20"/>
    <mergeCell ref="A21:E21"/>
    <mergeCell ref="F21:I21"/>
    <mergeCell ref="J21:X21"/>
    <mergeCell ref="A22:E22"/>
    <mergeCell ref="F22:I22"/>
    <mergeCell ref="J22:M22"/>
    <mergeCell ref="N22:S22"/>
    <mergeCell ref="T22:V22"/>
    <mergeCell ref="W22:X22"/>
    <mergeCell ref="A23:E23"/>
    <mergeCell ref="F23:I23"/>
    <mergeCell ref="J23:M23"/>
    <mergeCell ref="N23:S23"/>
    <mergeCell ref="T23:V23"/>
    <mergeCell ref="W23:X23"/>
    <mergeCell ref="A24:E24"/>
    <mergeCell ref="F24:I24"/>
    <mergeCell ref="J24:M24"/>
    <mergeCell ref="N24:S24"/>
    <mergeCell ref="T24:V24"/>
    <mergeCell ref="W24:X24"/>
    <mergeCell ref="A25:E25"/>
    <mergeCell ref="F25:I25"/>
    <mergeCell ref="J25:M25"/>
    <mergeCell ref="N25:S25"/>
    <mergeCell ref="T25:V25"/>
    <mergeCell ref="W25:X25"/>
    <mergeCell ref="A26:E26"/>
    <mergeCell ref="F26:I26"/>
    <mergeCell ref="J26:M26"/>
    <mergeCell ref="N26:S26"/>
    <mergeCell ref="T26:V26"/>
    <mergeCell ref="W26:X26"/>
    <mergeCell ref="A27:E27"/>
    <mergeCell ref="F27:I27"/>
    <mergeCell ref="J27:M27"/>
    <mergeCell ref="N27:S27"/>
    <mergeCell ref="T27:V27"/>
    <mergeCell ref="W27:X27"/>
    <mergeCell ref="A28:X28"/>
    <mergeCell ref="A29:A30"/>
    <mergeCell ref="B29:C30"/>
    <mergeCell ref="D29:G30"/>
    <mergeCell ref="H29:H30"/>
    <mergeCell ref="I29:P29"/>
    <mergeCell ref="I30:K30"/>
    <mergeCell ref="L30:N30"/>
    <mergeCell ref="O30:P30"/>
    <mergeCell ref="Q29:X29"/>
    <mergeCell ref="Q30:R30"/>
    <mergeCell ref="S30:T30"/>
    <mergeCell ref="U30"/>
    <mergeCell ref="V30:W30"/>
    <mergeCell ref="X30"/>
    <mergeCell ref="A31:X31"/>
    <mergeCell ref="A32"/>
    <mergeCell ref="B32:C32"/>
    <mergeCell ref="D32:G32"/>
    <mergeCell ref="H32"/>
    <mergeCell ref="I32:K32"/>
    <mergeCell ref="L32:N32"/>
    <mergeCell ref="O32:P32"/>
    <mergeCell ref="Q32:R32"/>
    <mergeCell ref="S32:T32"/>
    <mergeCell ref="U32"/>
    <mergeCell ref="V32:W32"/>
    <mergeCell ref="X32"/>
    <mergeCell ref="U33"/>
    <mergeCell ref="V33:W33"/>
    <mergeCell ref="X33"/>
    <mergeCell ref="A34"/>
    <mergeCell ref="B34:C34"/>
    <mergeCell ref="D34:G34"/>
    <mergeCell ref="H34"/>
    <mergeCell ref="I34:K34"/>
    <mergeCell ref="L34:N34"/>
    <mergeCell ref="O34:P34"/>
    <mergeCell ref="Q34:R34"/>
    <mergeCell ref="S34:T34"/>
    <mergeCell ref="U34"/>
    <mergeCell ref="V34:W34"/>
    <mergeCell ref="X34"/>
    <mergeCell ref="A33"/>
    <mergeCell ref="B33:C33"/>
    <mergeCell ref="D33:G33"/>
    <mergeCell ref="H33"/>
    <mergeCell ref="I33:K33"/>
    <mergeCell ref="L33:N33"/>
    <mergeCell ref="O33:P33"/>
    <mergeCell ref="Q33:R33"/>
    <mergeCell ref="S33:T33"/>
    <mergeCell ref="U35"/>
    <mergeCell ref="V35:W35"/>
    <mergeCell ref="X35"/>
    <mergeCell ref="A36"/>
    <mergeCell ref="B36:C36"/>
    <mergeCell ref="D36:G36"/>
    <mergeCell ref="H36"/>
    <mergeCell ref="I36:K36"/>
    <mergeCell ref="L36:N36"/>
    <mergeCell ref="O36:P36"/>
    <mergeCell ref="Q36:R36"/>
    <mergeCell ref="S36:T36"/>
    <mergeCell ref="U36"/>
    <mergeCell ref="V36:W36"/>
    <mergeCell ref="X36"/>
    <mergeCell ref="A35"/>
    <mergeCell ref="B35:C35"/>
    <mergeCell ref="D35:G35"/>
    <mergeCell ref="H35"/>
    <mergeCell ref="I35:K35"/>
    <mergeCell ref="L35:N35"/>
    <mergeCell ref="O35:P35"/>
    <mergeCell ref="Q35:R35"/>
    <mergeCell ref="S35:T35"/>
    <mergeCell ref="U37"/>
    <mergeCell ref="V37:W37"/>
    <mergeCell ref="X37"/>
    <mergeCell ref="A38"/>
    <mergeCell ref="B38:C38"/>
    <mergeCell ref="D38:G38"/>
    <mergeCell ref="H38"/>
    <mergeCell ref="I38:K38"/>
    <mergeCell ref="L38:N38"/>
    <mergeCell ref="O38:P38"/>
    <mergeCell ref="Q38:R38"/>
    <mergeCell ref="S38:T38"/>
    <mergeCell ref="U38"/>
    <mergeCell ref="V38:W38"/>
    <mergeCell ref="X38"/>
    <mergeCell ref="A37"/>
    <mergeCell ref="B37:C37"/>
    <mergeCell ref="D37:G37"/>
    <mergeCell ref="H37"/>
    <mergeCell ref="I37:K37"/>
    <mergeCell ref="L37:N37"/>
    <mergeCell ref="O37:P37"/>
    <mergeCell ref="Q37:R37"/>
    <mergeCell ref="S37:T37"/>
    <mergeCell ref="U39"/>
    <mergeCell ref="V39:W39"/>
    <mergeCell ref="X39"/>
    <mergeCell ref="A40"/>
    <mergeCell ref="B40:C40"/>
    <mergeCell ref="D40:G40"/>
    <mergeCell ref="H40"/>
    <mergeCell ref="I40:K40"/>
    <mergeCell ref="L40:N40"/>
    <mergeCell ref="O40:P40"/>
    <mergeCell ref="Q40:R40"/>
    <mergeCell ref="S40:T40"/>
    <mergeCell ref="U40"/>
    <mergeCell ref="V40:W40"/>
    <mergeCell ref="X40"/>
    <mergeCell ref="A39"/>
    <mergeCell ref="B39:C39"/>
    <mergeCell ref="D39:G39"/>
    <mergeCell ref="H39"/>
    <mergeCell ref="I39:K39"/>
    <mergeCell ref="L39:N39"/>
    <mergeCell ref="O39:P39"/>
    <mergeCell ref="Q39:R39"/>
    <mergeCell ref="S39:T39"/>
    <mergeCell ref="U41"/>
    <mergeCell ref="V41:W41"/>
    <mergeCell ref="X41"/>
    <mergeCell ref="A42"/>
    <mergeCell ref="B42:C42"/>
    <mergeCell ref="D42:G42"/>
    <mergeCell ref="H42"/>
    <mergeCell ref="I42:K42"/>
    <mergeCell ref="L42:N42"/>
    <mergeCell ref="O42:P42"/>
    <mergeCell ref="Q42:R42"/>
    <mergeCell ref="S42:T42"/>
    <mergeCell ref="U42"/>
    <mergeCell ref="V42:W42"/>
    <mergeCell ref="X42"/>
    <mergeCell ref="A41"/>
    <mergeCell ref="B41:C41"/>
    <mergeCell ref="D41:G41"/>
    <mergeCell ref="H41"/>
    <mergeCell ref="I41:K41"/>
    <mergeCell ref="L41:N41"/>
    <mergeCell ref="O41:P41"/>
    <mergeCell ref="Q41:R41"/>
    <mergeCell ref="S41:T41"/>
    <mergeCell ref="U43"/>
    <mergeCell ref="V43:W43"/>
    <mergeCell ref="X43"/>
    <mergeCell ref="A44"/>
    <mergeCell ref="B44:C44"/>
    <mergeCell ref="D44:G44"/>
    <mergeCell ref="H44"/>
    <mergeCell ref="I44:K44"/>
    <mergeCell ref="L44:N44"/>
    <mergeCell ref="O44:P44"/>
    <mergeCell ref="Q44:R44"/>
    <mergeCell ref="S44:T44"/>
    <mergeCell ref="U44"/>
    <mergeCell ref="V44:W44"/>
    <mergeCell ref="X44"/>
    <mergeCell ref="A43"/>
    <mergeCell ref="B43:C43"/>
    <mergeCell ref="D43:G43"/>
    <mergeCell ref="H43"/>
    <mergeCell ref="I43:K43"/>
    <mergeCell ref="L43:N43"/>
    <mergeCell ref="O43:P43"/>
    <mergeCell ref="Q43:R43"/>
    <mergeCell ref="S43:T43"/>
    <mergeCell ref="U45"/>
    <mergeCell ref="V45:W45"/>
    <mergeCell ref="X45"/>
    <mergeCell ref="A46"/>
    <mergeCell ref="B46:C46"/>
    <mergeCell ref="D46:G46"/>
    <mergeCell ref="H46"/>
    <mergeCell ref="I46:K46"/>
    <mergeCell ref="L46:N46"/>
    <mergeCell ref="O46:P46"/>
    <mergeCell ref="Q46:R46"/>
    <mergeCell ref="S46:T46"/>
    <mergeCell ref="U46"/>
    <mergeCell ref="V46:W46"/>
    <mergeCell ref="X46"/>
    <mergeCell ref="A45"/>
    <mergeCell ref="B45:C45"/>
    <mergeCell ref="D45:G45"/>
    <mergeCell ref="H45"/>
    <mergeCell ref="I45:K45"/>
    <mergeCell ref="L45:N45"/>
    <mergeCell ref="O45:P45"/>
    <mergeCell ref="Q45:R45"/>
    <mergeCell ref="S45:T45"/>
    <mergeCell ref="U47"/>
    <mergeCell ref="V47:W47"/>
    <mergeCell ref="X47"/>
    <mergeCell ref="A48"/>
    <mergeCell ref="B48:C48"/>
    <mergeCell ref="D48:G48"/>
    <mergeCell ref="H48"/>
    <mergeCell ref="I48:K48"/>
    <mergeCell ref="L48:N48"/>
    <mergeCell ref="O48:P48"/>
    <mergeCell ref="Q48:R48"/>
    <mergeCell ref="S48:T48"/>
    <mergeCell ref="U48"/>
    <mergeCell ref="V48:W48"/>
    <mergeCell ref="X48"/>
    <mergeCell ref="A47"/>
    <mergeCell ref="B47:C47"/>
    <mergeCell ref="D47:G47"/>
    <mergeCell ref="H47"/>
    <mergeCell ref="I47:K47"/>
    <mergeCell ref="L47:N47"/>
    <mergeCell ref="O47:P47"/>
    <mergeCell ref="Q47:R47"/>
    <mergeCell ref="S47:T47"/>
    <mergeCell ref="U49"/>
    <mergeCell ref="V49:W49"/>
    <mergeCell ref="X49"/>
    <mergeCell ref="A50"/>
    <mergeCell ref="B50:C50"/>
    <mergeCell ref="D50:G50"/>
    <mergeCell ref="H50"/>
    <mergeCell ref="I50:K50"/>
    <mergeCell ref="L50:N50"/>
    <mergeCell ref="O50:P50"/>
    <mergeCell ref="Q50:R50"/>
    <mergeCell ref="S50:T50"/>
    <mergeCell ref="U50"/>
    <mergeCell ref="V50:W50"/>
    <mergeCell ref="X50"/>
    <mergeCell ref="A49"/>
    <mergeCell ref="B49:C49"/>
    <mergeCell ref="D49:G49"/>
    <mergeCell ref="H49"/>
    <mergeCell ref="I49:K49"/>
    <mergeCell ref="L49:N49"/>
    <mergeCell ref="O49:P49"/>
    <mergeCell ref="Q49:R49"/>
    <mergeCell ref="S49:T49"/>
    <mergeCell ref="U51"/>
    <mergeCell ref="V51:W51"/>
    <mergeCell ref="X51"/>
    <mergeCell ref="A52"/>
    <mergeCell ref="B52:C52"/>
    <mergeCell ref="D52:G52"/>
    <mergeCell ref="H52"/>
    <mergeCell ref="I52:K52"/>
    <mergeCell ref="L52:N52"/>
    <mergeCell ref="O52:P52"/>
    <mergeCell ref="Q52:R52"/>
    <mergeCell ref="S52:T52"/>
    <mergeCell ref="U52"/>
    <mergeCell ref="V52:W52"/>
    <mergeCell ref="X52"/>
    <mergeCell ref="A51"/>
    <mergeCell ref="B51:C51"/>
    <mergeCell ref="D51:G51"/>
    <mergeCell ref="H51"/>
    <mergeCell ref="I51:K51"/>
    <mergeCell ref="L51:N51"/>
    <mergeCell ref="O51:P51"/>
    <mergeCell ref="Q51:R51"/>
    <mergeCell ref="S51:T51"/>
    <mergeCell ref="U53"/>
    <mergeCell ref="V53:W53"/>
    <mergeCell ref="X53"/>
    <mergeCell ref="A54"/>
    <mergeCell ref="B54:C54"/>
    <mergeCell ref="D54:G54"/>
    <mergeCell ref="H54"/>
    <mergeCell ref="I54:K54"/>
    <mergeCell ref="L54:N54"/>
    <mergeCell ref="O54:P54"/>
    <mergeCell ref="Q54:R54"/>
    <mergeCell ref="S54:T54"/>
    <mergeCell ref="U54"/>
    <mergeCell ref="V54:W54"/>
    <mergeCell ref="X54"/>
    <mergeCell ref="A53"/>
    <mergeCell ref="B53:C53"/>
    <mergeCell ref="D53:G53"/>
    <mergeCell ref="H53"/>
    <mergeCell ref="I53:K53"/>
    <mergeCell ref="L53:N53"/>
    <mergeCell ref="O53:P53"/>
    <mergeCell ref="Q53:R53"/>
    <mergeCell ref="S53:T53"/>
    <mergeCell ref="U55"/>
    <mergeCell ref="V55:W55"/>
    <mergeCell ref="X55"/>
    <mergeCell ref="A56"/>
    <mergeCell ref="B56:C56"/>
    <mergeCell ref="D56:G56"/>
    <mergeCell ref="H56"/>
    <mergeCell ref="I56:K56"/>
    <mergeCell ref="L56:N56"/>
    <mergeCell ref="O56:P56"/>
    <mergeCell ref="Q56:R56"/>
    <mergeCell ref="S56:T56"/>
    <mergeCell ref="U56"/>
    <mergeCell ref="V56:W56"/>
    <mergeCell ref="X56"/>
    <mergeCell ref="A55"/>
    <mergeCell ref="B55:C55"/>
    <mergeCell ref="D55:G55"/>
    <mergeCell ref="H55"/>
    <mergeCell ref="I55:K55"/>
    <mergeCell ref="L55:N55"/>
    <mergeCell ref="O55:P55"/>
    <mergeCell ref="Q55:R55"/>
    <mergeCell ref="S55:T55"/>
    <mergeCell ref="U57"/>
    <mergeCell ref="V57:W57"/>
    <mergeCell ref="X57"/>
    <mergeCell ref="A58"/>
    <mergeCell ref="B58:C58"/>
    <mergeCell ref="D58:G58"/>
    <mergeCell ref="H58"/>
    <mergeCell ref="I58:K58"/>
    <mergeCell ref="L58:N58"/>
    <mergeCell ref="O58:P58"/>
    <mergeCell ref="Q58:R58"/>
    <mergeCell ref="S58:T58"/>
    <mergeCell ref="U58"/>
    <mergeCell ref="V58:W58"/>
    <mergeCell ref="X58"/>
    <mergeCell ref="A57"/>
    <mergeCell ref="B57:C57"/>
    <mergeCell ref="D57:G57"/>
    <mergeCell ref="H57"/>
    <mergeCell ref="I57:K57"/>
    <mergeCell ref="L57:N57"/>
    <mergeCell ref="O57:P57"/>
    <mergeCell ref="Q57:R57"/>
    <mergeCell ref="S57:T57"/>
    <mergeCell ref="U59"/>
    <mergeCell ref="V59:W59"/>
    <mergeCell ref="X59"/>
    <mergeCell ref="A60"/>
    <mergeCell ref="B60:C60"/>
    <mergeCell ref="D60:H60"/>
    <mergeCell ref="I60:U60"/>
    <mergeCell ref="V60:W60"/>
    <mergeCell ref="X60"/>
    <mergeCell ref="A59"/>
    <mergeCell ref="B59:C59"/>
    <mergeCell ref="D59:G59"/>
    <mergeCell ref="H59"/>
    <mergeCell ref="I59:K59"/>
    <mergeCell ref="L59:N59"/>
    <mergeCell ref="O59:P59"/>
    <mergeCell ref="Q59:R59"/>
    <mergeCell ref="S59:T59"/>
    <mergeCell ref="A61"/>
    <mergeCell ref="B61:C61"/>
    <mergeCell ref="D61:W61"/>
    <mergeCell ref="X61"/>
    <mergeCell ref="A62"/>
    <mergeCell ref="B62:C62"/>
    <mergeCell ref="D62:H62"/>
    <mergeCell ref="I62:U62"/>
    <mergeCell ref="V62:W62"/>
    <mergeCell ref="X62"/>
    <mergeCell ref="A63"/>
    <mergeCell ref="B63:C63"/>
    <mergeCell ref="D63:H63"/>
    <mergeCell ref="I63:U63"/>
    <mergeCell ref="V63:W63"/>
    <mergeCell ref="X63"/>
    <mergeCell ref="A64"/>
    <mergeCell ref="B64:C64"/>
    <mergeCell ref="D64:H64"/>
    <mergeCell ref="I64:U64"/>
    <mergeCell ref="V64:W64"/>
    <mergeCell ref="X64"/>
    <mergeCell ref="A65"/>
    <mergeCell ref="B65:C65"/>
    <mergeCell ref="D65:H65"/>
    <mergeCell ref="I65:U65"/>
    <mergeCell ref="V65:W65"/>
    <mergeCell ref="X65"/>
    <mergeCell ref="A66"/>
    <mergeCell ref="B66:C66"/>
    <mergeCell ref="D66:H66"/>
    <mergeCell ref="I66:U66"/>
    <mergeCell ref="V66:W66"/>
    <mergeCell ref="X66"/>
    <mergeCell ref="A67"/>
    <mergeCell ref="B67:C67"/>
    <mergeCell ref="D67:H67"/>
    <mergeCell ref="I67:U67"/>
    <mergeCell ref="V67:W67"/>
    <mergeCell ref="X67"/>
    <mergeCell ref="A68"/>
    <mergeCell ref="B68:C68"/>
    <mergeCell ref="D68:H68"/>
    <mergeCell ref="I68:U68"/>
    <mergeCell ref="V68:W68"/>
    <mergeCell ref="X68"/>
    <mergeCell ref="A69"/>
    <mergeCell ref="B69:C69"/>
    <mergeCell ref="D69:H69"/>
    <mergeCell ref="I69:U69"/>
    <mergeCell ref="V69:W69"/>
    <mergeCell ref="X69"/>
    <mergeCell ref="A70"/>
    <mergeCell ref="B70:C70"/>
    <mergeCell ref="D70:H70"/>
    <mergeCell ref="I70:U70"/>
    <mergeCell ref="V70:W70"/>
    <mergeCell ref="X70"/>
    <mergeCell ref="A71"/>
    <mergeCell ref="B71:C71"/>
    <mergeCell ref="D71:H71"/>
    <mergeCell ref="I71:U71"/>
    <mergeCell ref="V71:W71"/>
    <mergeCell ref="X71"/>
    <mergeCell ref="A72"/>
    <mergeCell ref="B72:C72"/>
    <mergeCell ref="D72:H72"/>
    <mergeCell ref="I72:U72"/>
    <mergeCell ref="V72:W72"/>
    <mergeCell ref="X72"/>
    <mergeCell ref="A73"/>
    <mergeCell ref="B73:C73"/>
    <mergeCell ref="D73:W73"/>
    <mergeCell ref="X73"/>
    <mergeCell ref="A74"/>
    <mergeCell ref="B74:C74"/>
    <mergeCell ref="D74:H74"/>
    <mergeCell ref="I74:U74"/>
    <mergeCell ref="V74:W74"/>
    <mergeCell ref="X74"/>
    <mergeCell ref="A75"/>
    <mergeCell ref="B75:C75"/>
    <mergeCell ref="D75:H75"/>
    <mergeCell ref="I75:U75"/>
    <mergeCell ref="V75:W75"/>
    <mergeCell ref="X75"/>
    <mergeCell ref="A76"/>
    <mergeCell ref="B76:C76"/>
    <mergeCell ref="D76:W76"/>
    <mergeCell ref="X76"/>
    <mergeCell ref="A77"/>
    <mergeCell ref="B77:C77"/>
    <mergeCell ref="D77:H77"/>
    <mergeCell ref="I77:U77"/>
    <mergeCell ref="V77:W77"/>
    <mergeCell ref="X77"/>
    <mergeCell ref="A78"/>
    <mergeCell ref="B78:C78"/>
    <mergeCell ref="D78:H78"/>
    <mergeCell ref="I78:U78"/>
    <mergeCell ref="V78:W78"/>
    <mergeCell ref="X78"/>
    <mergeCell ref="A79"/>
    <mergeCell ref="B79:D79"/>
    <mergeCell ref="E79:W79"/>
    <mergeCell ref="X79"/>
    <mergeCell ref="A80"/>
    <mergeCell ref="B80:D80"/>
    <mergeCell ref="E80:W80"/>
    <mergeCell ref="X80"/>
    <mergeCell ref="A81"/>
    <mergeCell ref="B81:D81"/>
    <mergeCell ref="E81:H81"/>
    <mergeCell ref="I81:U81"/>
    <mergeCell ref="V81:W81"/>
    <mergeCell ref="X81"/>
    <mergeCell ref="A82"/>
    <mergeCell ref="B82:D82"/>
    <mergeCell ref="E82:W82"/>
    <mergeCell ref="X82"/>
    <mergeCell ref="A83"/>
    <mergeCell ref="B83:D83"/>
    <mergeCell ref="E83:H83"/>
    <mergeCell ref="I83:U83"/>
    <mergeCell ref="V83:W83"/>
    <mergeCell ref="X83"/>
    <mergeCell ref="A84"/>
    <mergeCell ref="B84:D84"/>
    <mergeCell ref="E84:W84"/>
    <mergeCell ref="X84"/>
    <mergeCell ref="A85"/>
    <mergeCell ref="B85:D85"/>
    <mergeCell ref="E85:H85"/>
    <mergeCell ref="I85:U85"/>
    <mergeCell ref="V85:W85"/>
    <mergeCell ref="X85"/>
    <mergeCell ref="A86"/>
    <mergeCell ref="B86:D86"/>
    <mergeCell ref="E86:W86"/>
    <mergeCell ref="X86"/>
    <mergeCell ref="A87"/>
    <mergeCell ref="B87:D87"/>
    <mergeCell ref="E87:H87"/>
    <mergeCell ref="I87:U87"/>
    <mergeCell ref="V87:W87"/>
    <mergeCell ref="X87"/>
    <mergeCell ref="A88"/>
    <mergeCell ref="B88:D88"/>
    <mergeCell ref="E88:H88"/>
    <mergeCell ref="I88:U88"/>
    <mergeCell ref="V88:W88"/>
    <mergeCell ref="X88"/>
    <mergeCell ref="A89"/>
    <mergeCell ref="B89:D89"/>
    <mergeCell ref="E89:H89"/>
    <mergeCell ref="I89:U89"/>
    <mergeCell ref="V89:W89"/>
    <mergeCell ref="X89"/>
    <mergeCell ref="A90"/>
    <mergeCell ref="B90:D90"/>
    <mergeCell ref="E90:H90"/>
    <mergeCell ref="I90:U90"/>
    <mergeCell ref="V90:W90"/>
    <mergeCell ref="X90"/>
    <mergeCell ref="A91"/>
    <mergeCell ref="B91:D91"/>
    <mergeCell ref="E91:W91"/>
    <mergeCell ref="X91"/>
    <mergeCell ref="A92"/>
    <mergeCell ref="B92:D92"/>
    <mergeCell ref="E92:H92"/>
    <mergeCell ref="I92:U92"/>
    <mergeCell ref="V92:W92"/>
    <mergeCell ref="X92"/>
    <mergeCell ref="A93"/>
    <mergeCell ref="B93:D93"/>
    <mergeCell ref="E93:W93"/>
    <mergeCell ref="X93"/>
    <mergeCell ref="A94"/>
    <mergeCell ref="B94:D94"/>
    <mergeCell ref="E94:H94"/>
    <mergeCell ref="I94:U94"/>
    <mergeCell ref="V94:W94"/>
    <mergeCell ref="X94"/>
    <mergeCell ref="A95"/>
    <mergeCell ref="B95:D95"/>
    <mergeCell ref="E95:W95"/>
    <mergeCell ref="X95"/>
    <mergeCell ref="A96"/>
    <mergeCell ref="B96:D96"/>
    <mergeCell ref="E96:H96"/>
    <mergeCell ref="I96:U96"/>
    <mergeCell ref="V96:W96"/>
    <mergeCell ref="X96"/>
    <mergeCell ref="A97"/>
    <mergeCell ref="B97:D97"/>
    <mergeCell ref="E97:H97"/>
    <mergeCell ref="I97:U97"/>
    <mergeCell ref="V97:W97"/>
    <mergeCell ref="X97"/>
    <mergeCell ref="A98"/>
    <mergeCell ref="B98:D98"/>
    <mergeCell ref="E98:H98"/>
    <mergeCell ref="I98:U98"/>
    <mergeCell ref="V98:W98"/>
    <mergeCell ref="X98"/>
    <mergeCell ref="A99"/>
    <mergeCell ref="B99:D99"/>
    <mergeCell ref="E99:H99"/>
    <mergeCell ref="I99:U99"/>
    <mergeCell ref="V99:W99"/>
    <mergeCell ref="X99"/>
    <mergeCell ref="A100"/>
    <mergeCell ref="B100:D100"/>
    <mergeCell ref="E100:H100"/>
    <mergeCell ref="I100:U100"/>
    <mergeCell ref="V100:W100"/>
    <mergeCell ref="X100"/>
    <mergeCell ref="A101"/>
    <mergeCell ref="B101:D101"/>
    <mergeCell ref="E101:H101"/>
    <mergeCell ref="I101:U101"/>
    <mergeCell ref="V101:W101"/>
    <mergeCell ref="X101"/>
    <mergeCell ref="A102"/>
    <mergeCell ref="B102:D102"/>
    <mergeCell ref="E102:H102"/>
    <mergeCell ref="I102:U102"/>
    <mergeCell ref="V102:W102"/>
    <mergeCell ref="X102"/>
    <mergeCell ref="A103"/>
    <mergeCell ref="B103:D103"/>
    <mergeCell ref="E103:H103"/>
    <mergeCell ref="I103:U103"/>
    <mergeCell ref="V103:W103"/>
    <mergeCell ref="X103"/>
    <mergeCell ref="A107:B108"/>
    <mergeCell ref="C107:Q107"/>
    <mergeCell ref="C108:Q108"/>
    <mergeCell ref="R107:X108"/>
    <mergeCell ref="A109:X109"/>
    <mergeCell ref="A104:X104"/>
    <mergeCell ref="A105:B106"/>
    <mergeCell ref="C105:Q105"/>
    <mergeCell ref="C106:Q106"/>
    <mergeCell ref="R105:X106"/>
  </mergeCells>
  <pageMargins left="0.78740157480314954" right="0.39370078740157483" top="0.78740157480314954" bottom="0.78740157480314954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111"/>
  <sheetViews>
    <sheetView view="pageBreakPreview" topLeftCell="A73" zoomScaleNormal="100" zoomScaleSheetLayoutView="100" workbookViewId="0">
      <selection activeCell="C6" sqref="C6"/>
    </sheetView>
  </sheetViews>
  <sheetFormatPr defaultRowHeight="15" x14ac:dyDescent="0.25"/>
  <cols>
    <col min="1" max="1" width="6.5703125" style="7" customWidth="1"/>
    <col min="2" max="2" width="21.7109375" style="7" customWidth="1"/>
    <col min="3" max="3" width="34.42578125" style="7" customWidth="1"/>
    <col min="4" max="4" width="14.5703125" style="7" customWidth="1"/>
    <col min="5" max="5" width="14.140625" style="7" customWidth="1"/>
    <col min="6" max="6" width="14.7109375" style="7" customWidth="1"/>
    <col min="7" max="7" width="13.7109375" style="7" customWidth="1"/>
    <col min="8" max="8" width="14.140625" style="7" customWidth="1"/>
    <col min="9" max="9" width="16.42578125" style="7" customWidth="1"/>
    <col min="10" max="10" width="12.5703125" style="7" customWidth="1"/>
    <col min="11" max="11" width="16.42578125" style="7" customWidth="1"/>
    <col min="12" max="12" width="18.5703125" style="7" customWidth="1"/>
    <col min="13" max="13" width="11.7109375" style="7" customWidth="1"/>
    <col min="14" max="16384" width="9.140625" style="7"/>
  </cols>
  <sheetData>
    <row r="1" spans="1:14" x14ac:dyDescent="0.25">
      <c r="A1" s="4"/>
      <c r="B1" s="119" t="s">
        <v>620</v>
      </c>
      <c r="C1" s="119"/>
      <c r="D1" s="119"/>
      <c r="E1" s="119"/>
      <c r="F1" s="5"/>
      <c r="G1" s="119"/>
      <c r="H1" s="119"/>
      <c r="I1" s="6"/>
      <c r="J1" s="6"/>
      <c r="K1" s="6"/>
      <c r="L1" s="6"/>
      <c r="M1" s="6"/>
      <c r="N1" s="6"/>
    </row>
    <row r="2" spans="1:14" ht="15" customHeight="1" x14ac:dyDescent="0.25">
      <c r="A2" s="120" t="s">
        <v>621</v>
      </c>
      <c r="B2" s="120"/>
      <c r="C2" s="120"/>
      <c r="D2" s="120"/>
      <c r="E2" s="8"/>
      <c r="F2" s="9"/>
      <c r="G2" s="114"/>
      <c r="H2" s="114"/>
      <c r="I2" s="121"/>
      <c r="J2" s="121"/>
      <c r="K2" s="121"/>
      <c r="L2" s="121"/>
      <c r="M2" s="10"/>
      <c r="N2" s="11"/>
    </row>
    <row r="3" spans="1:14" x14ac:dyDescent="0.25">
      <c r="A3" s="120"/>
      <c r="B3" s="120"/>
      <c r="C3" s="120"/>
      <c r="D3" s="120"/>
      <c r="E3" s="12"/>
      <c r="F3" s="12"/>
      <c r="G3" s="122"/>
      <c r="H3" s="122"/>
      <c r="I3" s="6"/>
      <c r="J3" s="6"/>
      <c r="K3" s="6"/>
      <c r="L3" s="13"/>
      <c r="M3" s="14"/>
      <c r="N3" s="6"/>
    </row>
    <row r="4" spans="1:14" x14ac:dyDescent="0.25">
      <c r="A4" s="4"/>
      <c r="B4" s="12"/>
      <c r="C4" s="15"/>
      <c r="D4" s="12"/>
      <c r="E4" s="12"/>
      <c r="F4" s="9"/>
      <c r="G4" s="114"/>
      <c r="H4" s="114"/>
      <c r="I4" s="6"/>
      <c r="J4" s="6"/>
      <c r="K4" s="6"/>
      <c r="L4" s="13"/>
      <c r="M4" s="14"/>
      <c r="N4" s="6"/>
    </row>
    <row r="5" spans="1:14" x14ac:dyDescent="0.25">
      <c r="A5" s="4"/>
      <c r="B5" s="8"/>
      <c r="C5" s="15"/>
      <c r="D5" s="8"/>
      <c r="E5" s="8"/>
      <c r="F5" s="9"/>
      <c r="G5" s="114"/>
      <c r="H5" s="114"/>
      <c r="I5" s="6"/>
      <c r="J5" s="6"/>
      <c r="K5" s="6"/>
      <c r="L5" s="13"/>
      <c r="M5" s="14"/>
      <c r="N5" s="6"/>
    </row>
    <row r="6" spans="1:14" x14ac:dyDescent="0.25">
      <c r="A6" s="4"/>
      <c r="B6" s="16"/>
      <c r="C6" s="17" t="s">
        <v>622</v>
      </c>
      <c r="D6" s="16"/>
      <c r="E6" s="16"/>
      <c r="F6" s="16"/>
      <c r="G6" s="115"/>
      <c r="H6" s="115"/>
      <c r="I6" s="6"/>
      <c r="J6" s="6"/>
      <c r="K6" s="6"/>
      <c r="L6" s="6"/>
      <c r="M6" s="14"/>
      <c r="N6" s="6"/>
    </row>
    <row r="7" spans="1:14" x14ac:dyDescent="0.25">
      <c r="A7" s="4"/>
      <c r="B7" s="18"/>
      <c r="D7" s="4"/>
      <c r="E7" s="4"/>
      <c r="F7" s="18"/>
      <c r="G7" s="4"/>
      <c r="H7" s="4"/>
      <c r="I7" s="6"/>
      <c r="J7" s="6"/>
      <c r="K7" s="6"/>
      <c r="L7" s="6"/>
      <c r="M7" s="14"/>
      <c r="N7" s="6"/>
    </row>
    <row r="8" spans="1:14" x14ac:dyDescent="0.25">
      <c r="A8" s="4"/>
    </row>
    <row r="9" spans="1:14" x14ac:dyDescent="0.25">
      <c r="A9" s="4"/>
    </row>
    <row r="10" spans="1:14" x14ac:dyDescent="0.25">
      <c r="A10" s="4"/>
    </row>
    <row r="11" spans="1:14" x14ac:dyDescent="0.25">
      <c r="A11" s="4"/>
    </row>
    <row r="12" spans="1:14" x14ac:dyDescent="0.25">
      <c r="A12" s="4"/>
    </row>
    <row r="13" spans="1:14" x14ac:dyDescent="0.25">
      <c r="A13" s="4"/>
    </row>
    <row r="14" spans="1:14" x14ac:dyDescent="0.25">
      <c r="A14" s="4"/>
      <c r="B14" s="116" t="s">
        <v>623</v>
      </c>
      <c r="C14" s="116"/>
      <c r="D14" s="116"/>
      <c r="E14" s="116"/>
      <c r="F14" s="116"/>
      <c r="G14" s="116"/>
      <c r="H14" s="116"/>
    </row>
    <row r="15" spans="1:14" ht="8.25" customHeight="1" x14ac:dyDescent="0.25">
      <c r="A15" s="4"/>
      <c r="B15" s="17"/>
      <c r="C15" s="17"/>
      <c r="D15" s="17"/>
      <c r="E15" s="17"/>
      <c r="F15" s="17"/>
      <c r="G15" s="17"/>
      <c r="H15" s="17"/>
    </row>
    <row r="16" spans="1:14" ht="40.5" customHeight="1" x14ac:dyDescent="0.25">
      <c r="A16" s="16"/>
      <c r="B16" s="117" t="s">
        <v>14</v>
      </c>
      <c r="C16" s="117"/>
      <c r="D16" s="117"/>
      <c r="E16" s="117"/>
      <c r="F16" s="117"/>
      <c r="G16" s="117"/>
      <c r="H16" s="117"/>
    </row>
    <row r="17" spans="1:15" x14ac:dyDescent="0.25">
      <c r="A17" s="12"/>
      <c r="B17" s="118" t="s">
        <v>624</v>
      </c>
      <c r="C17" s="118"/>
      <c r="D17" s="118"/>
      <c r="E17" s="118"/>
      <c r="F17" s="118"/>
      <c r="G17" s="118"/>
      <c r="H17" s="118"/>
    </row>
    <row r="18" spans="1:15" ht="9.75" customHeight="1" x14ac:dyDescent="0.25">
      <c r="A18" s="12"/>
      <c r="B18" s="20"/>
      <c r="C18" s="20"/>
      <c r="D18" s="20"/>
      <c r="E18" s="20"/>
      <c r="F18" s="20"/>
      <c r="G18" s="20"/>
      <c r="H18" s="20"/>
    </row>
    <row r="19" spans="1:15" x14ac:dyDescent="0.25">
      <c r="A19" s="12"/>
      <c r="B19" s="20"/>
      <c r="C19" s="4"/>
      <c r="D19" s="21" t="s">
        <v>889</v>
      </c>
      <c r="E19" s="20"/>
      <c r="F19" s="20"/>
      <c r="G19" s="20"/>
      <c r="H19" s="20"/>
    </row>
    <row r="20" spans="1:15" ht="15.75" x14ac:dyDescent="0.25">
      <c r="A20" s="22" t="s">
        <v>625</v>
      </c>
      <c r="B20" s="4"/>
      <c r="C20" s="23"/>
      <c r="D20" s="24" t="s">
        <v>891</v>
      </c>
      <c r="E20" s="25"/>
      <c r="F20" s="4"/>
      <c r="G20" s="17"/>
      <c r="H20" s="26" t="s">
        <v>890</v>
      </c>
    </row>
    <row r="21" spans="1:15" x14ac:dyDescent="0.25">
      <c r="A21" s="113" t="s">
        <v>626</v>
      </c>
      <c r="B21" s="113" t="s">
        <v>627</v>
      </c>
      <c r="C21" s="113" t="s">
        <v>628</v>
      </c>
      <c r="D21" s="113" t="s">
        <v>629</v>
      </c>
      <c r="E21" s="113"/>
      <c r="F21" s="113"/>
      <c r="G21" s="113"/>
      <c r="H21" s="113" t="s">
        <v>630</v>
      </c>
    </row>
    <row r="22" spans="1:15" ht="31.5" customHeight="1" x14ac:dyDescent="0.25">
      <c r="A22" s="113"/>
      <c r="B22" s="113"/>
      <c r="C22" s="113"/>
      <c r="D22" s="27" t="s">
        <v>631</v>
      </c>
      <c r="E22" s="28" t="s">
        <v>632</v>
      </c>
      <c r="F22" s="27" t="s">
        <v>633</v>
      </c>
      <c r="G22" s="27" t="s">
        <v>634</v>
      </c>
      <c r="H22" s="113"/>
    </row>
    <row r="23" spans="1:15" x14ac:dyDescent="0.25">
      <c r="A23" s="27">
        <v>1</v>
      </c>
      <c r="B23" s="27">
        <v>2</v>
      </c>
      <c r="C23" s="27">
        <v>3</v>
      </c>
      <c r="D23" s="28">
        <v>4</v>
      </c>
      <c r="E23" s="28">
        <v>5</v>
      </c>
      <c r="F23" s="28">
        <v>6</v>
      </c>
      <c r="G23" s="28">
        <v>7</v>
      </c>
      <c r="H23" s="28">
        <v>8</v>
      </c>
    </row>
    <row r="24" spans="1:15" hidden="1" x14ac:dyDescent="0.25">
      <c r="A24" s="29"/>
      <c r="B24" s="112" t="s">
        <v>635</v>
      </c>
      <c r="C24" s="112"/>
      <c r="D24" s="112"/>
      <c r="E24" s="112"/>
      <c r="F24" s="112"/>
      <c r="G24" s="112"/>
      <c r="H24" s="30"/>
    </row>
    <row r="25" spans="1:15" ht="38.25" hidden="1" x14ac:dyDescent="0.25">
      <c r="A25" s="31">
        <v>1</v>
      </c>
      <c r="B25" s="32" t="s">
        <v>636</v>
      </c>
      <c r="C25" s="32" t="s">
        <v>637</v>
      </c>
      <c r="D25" s="33"/>
      <c r="E25" s="33"/>
      <c r="F25" s="33"/>
      <c r="G25" s="34">
        <f>L25/1000</f>
        <v>0</v>
      </c>
      <c r="H25" s="35">
        <f>G25</f>
        <v>0</v>
      </c>
      <c r="L25" s="7">
        <v>0</v>
      </c>
    </row>
    <row r="26" spans="1:15" hidden="1" x14ac:dyDescent="0.25">
      <c r="A26" s="31"/>
      <c r="B26" s="32"/>
      <c r="C26" s="32"/>
      <c r="D26" s="33"/>
      <c r="E26" s="33"/>
      <c r="F26" s="33"/>
      <c r="G26" s="36"/>
      <c r="H26" s="35"/>
    </row>
    <row r="27" spans="1:15" hidden="1" x14ac:dyDescent="0.25">
      <c r="A27" s="31"/>
      <c r="B27" s="37"/>
      <c r="C27" s="32"/>
      <c r="D27" s="33"/>
      <c r="E27" s="33"/>
      <c r="F27" s="33"/>
      <c r="G27" s="36"/>
      <c r="H27" s="35"/>
    </row>
    <row r="28" spans="1:15" hidden="1" x14ac:dyDescent="0.25">
      <c r="A28" s="104" t="s">
        <v>638</v>
      </c>
      <c r="B28" s="105"/>
      <c r="C28" s="106"/>
      <c r="D28" s="38">
        <f>SUM(D25:D27)</f>
        <v>0</v>
      </c>
      <c r="E28" s="38">
        <f>SUM(E25:E27)</f>
        <v>0</v>
      </c>
      <c r="F28" s="38">
        <f>SUM(F25:F27)</f>
        <v>0</v>
      </c>
      <c r="G28" s="39">
        <f>SUM(G25:G27)</f>
        <v>0</v>
      </c>
      <c r="H28" s="39">
        <f>SUM(H25:H27)</f>
        <v>0</v>
      </c>
      <c r="I28" s="40"/>
      <c r="J28" s="40"/>
      <c r="K28" s="40"/>
      <c r="L28" s="40"/>
      <c r="M28" s="40"/>
    </row>
    <row r="29" spans="1:15" x14ac:dyDescent="0.25">
      <c r="A29" s="29"/>
      <c r="B29" s="112" t="s">
        <v>639</v>
      </c>
      <c r="C29" s="112"/>
      <c r="D29" s="112"/>
      <c r="E29" s="112"/>
      <c r="F29" s="112"/>
      <c r="G29" s="112"/>
      <c r="H29" s="30"/>
      <c r="I29" s="40"/>
      <c r="J29" s="40"/>
      <c r="K29" s="40"/>
      <c r="L29" s="40"/>
      <c r="M29" s="40"/>
      <c r="N29" s="40"/>
    </row>
    <row r="30" spans="1:15" x14ac:dyDescent="0.25">
      <c r="A30" s="41">
        <v>1</v>
      </c>
      <c r="B30" s="42" t="s">
        <v>640</v>
      </c>
      <c r="C30" s="43" t="s">
        <v>20</v>
      </c>
      <c r="D30" s="44">
        <f t="shared" ref="D30:F30" si="0">I30/1000</f>
        <v>169.58569</v>
      </c>
      <c r="E30" s="44">
        <f t="shared" si="0"/>
        <v>17.7608</v>
      </c>
      <c r="F30" s="44">
        <f t="shared" si="0"/>
        <v>0</v>
      </c>
      <c r="G30" s="44">
        <f>L32/1000</f>
        <v>0</v>
      </c>
      <c r="H30" s="45">
        <f>SUM(D30:G30)</f>
        <v>187.34648999999999</v>
      </c>
      <c r="I30" s="40">
        <f>'ВЛ-0,4++'!AD300</f>
        <v>169585.69</v>
      </c>
      <c r="J30" s="40">
        <f>'ВЛ-0,4++'!AD312</f>
        <v>17760.8</v>
      </c>
      <c r="K30" s="40"/>
      <c r="L30" s="40"/>
      <c r="M30" s="40"/>
      <c r="N30" s="40"/>
    </row>
    <row r="31" spans="1:15" x14ac:dyDescent="0.25">
      <c r="A31" s="108" t="s">
        <v>641</v>
      </c>
      <c r="B31" s="109"/>
      <c r="C31" s="110"/>
      <c r="D31" s="46">
        <f>SUM(D30:D30)</f>
        <v>169.58569</v>
      </c>
      <c r="E31" s="46">
        <f>SUM(E30:E30)</f>
        <v>17.7608</v>
      </c>
      <c r="F31" s="44">
        <f>SUM(F30:F30)</f>
        <v>0</v>
      </c>
      <c r="G31" s="46">
        <f>SUM(G30:G30)</f>
        <v>0</v>
      </c>
      <c r="H31" s="46">
        <f>SUM(H30:H30)</f>
        <v>187.34648999999999</v>
      </c>
      <c r="I31" s="40"/>
      <c r="L31" s="40"/>
      <c r="M31" s="40"/>
      <c r="N31" s="47"/>
      <c r="O31" s="47"/>
    </row>
    <row r="32" spans="1:15" x14ac:dyDescent="0.25">
      <c r="A32" s="104" t="s">
        <v>642</v>
      </c>
      <c r="B32" s="105"/>
      <c r="C32" s="106"/>
      <c r="D32" s="48">
        <f>D31</f>
        <v>169.58569</v>
      </c>
      <c r="E32" s="48">
        <f>E31</f>
        <v>17.7608</v>
      </c>
      <c r="F32" s="48">
        <f>F31</f>
        <v>0</v>
      </c>
      <c r="G32" s="48">
        <f>G28+G31</f>
        <v>0</v>
      </c>
      <c r="H32" s="48">
        <f>H31+H28</f>
        <v>187.34648999999999</v>
      </c>
      <c r="I32" s="40"/>
      <c r="J32" s="40"/>
      <c r="K32" s="40"/>
      <c r="L32" s="40"/>
      <c r="M32" s="40"/>
      <c r="N32" s="47"/>
      <c r="O32" s="47"/>
    </row>
    <row r="33" spans="1:13" hidden="1" x14ac:dyDescent="0.25">
      <c r="A33" s="49"/>
      <c r="B33" s="107" t="s">
        <v>643</v>
      </c>
      <c r="C33" s="107"/>
      <c r="D33" s="107"/>
      <c r="E33" s="107"/>
      <c r="F33" s="107"/>
      <c r="G33" s="111"/>
      <c r="H33" s="50"/>
      <c r="I33" s="40"/>
      <c r="J33" s="40"/>
      <c r="K33" s="40"/>
      <c r="L33" s="40"/>
      <c r="M33" s="40"/>
    </row>
    <row r="34" spans="1:13" hidden="1" x14ac:dyDescent="0.25">
      <c r="A34" s="31">
        <v>3</v>
      </c>
      <c r="B34" s="31"/>
      <c r="C34" s="31"/>
      <c r="D34" s="33"/>
      <c r="E34" s="33"/>
      <c r="F34" s="33"/>
      <c r="G34" s="33"/>
      <c r="H34" s="36">
        <f>SUM(D34:G34)</f>
        <v>0</v>
      </c>
      <c r="I34" s="40"/>
      <c r="J34" s="40"/>
      <c r="K34" s="40"/>
      <c r="L34" s="40"/>
      <c r="M34" s="40"/>
    </row>
    <row r="35" spans="1:13" hidden="1" x14ac:dyDescent="0.25">
      <c r="A35" s="31">
        <v>8</v>
      </c>
      <c r="B35" s="31"/>
      <c r="C35" s="31"/>
      <c r="D35" s="33"/>
      <c r="E35" s="33"/>
      <c r="F35" s="33"/>
      <c r="G35" s="33"/>
      <c r="H35" s="36">
        <f>SUM(D35:G35)</f>
        <v>0</v>
      </c>
      <c r="I35" s="40"/>
      <c r="J35" s="40"/>
      <c r="K35" s="40"/>
      <c r="L35" s="40"/>
      <c r="M35" s="40"/>
    </row>
    <row r="36" spans="1:13" hidden="1" x14ac:dyDescent="0.25">
      <c r="A36" s="31">
        <v>9</v>
      </c>
      <c r="B36" s="31"/>
      <c r="C36" s="31"/>
      <c r="D36" s="33"/>
      <c r="E36" s="33"/>
      <c r="F36" s="33"/>
      <c r="G36" s="33"/>
      <c r="H36" s="36">
        <f>SUM(D36:G36)</f>
        <v>0</v>
      </c>
      <c r="I36" s="40"/>
      <c r="J36" s="40"/>
      <c r="K36" s="40"/>
      <c r="L36" s="40"/>
      <c r="M36" s="40"/>
    </row>
    <row r="37" spans="1:13" hidden="1" x14ac:dyDescent="0.25">
      <c r="A37" s="108" t="s">
        <v>644</v>
      </c>
      <c r="B37" s="109"/>
      <c r="C37" s="110"/>
      <c r="D37" s="51">
        <f>SUM(D34:D36)</f>
        <v>0</v>
      </c>
      <c r="E37" s="51">
        <f>SUM(E34:E36)</f>
        <v>0</v>
      </c>
      <c r="F37" s="51">
        <f>SUM(F34:F36)</f>
        <v>0</v>
      </c>
      <c r="G37" s="51">
        <f>SUM(G34:G36)</f>
        <v>0</v>
      </c>
      <c r="H37" s="51">
        <f>SUM(H34:H36)</f>
        <v>0</v>
      </c>
      <c r="I37" s="40"/>
      <c r="J37" s="40"/>
      <c r="K37" s="40"/>
      <c r="L37" s="40"/>
      <c r="M37" s="40"/>
    </row>
    <row r="38" spans="1:13" hidden="1" x14ac:dyDescent="0.25">
      <c r="A38" s="104" t="s">
        <v>645</v>
      </c>
      <c r="B38" s="105"/>
      <c r="C38" s="106"/>
      <c r="D38" s="52">
        <f>D32+D37</f>
        <v>169.58569</v>
      </c>
      <c r="E38" s="52">
        <f>E32+E37</f>
        <v>17.7608</v>
      </c>
      <c r="F38" s="52">
        <f>F32+F37</f>
        <v>0</v>
      </c>
      <c r="G38" s="38">
        <f>G32+G37</f>
        <v>0</v>
      </c>
      <c r="H38" s="52">
        <f>H32+H37</f>
        <v>187.34648999999999</v>
      </c>
      <c r="I38" s="40"/>
      <c r="J38" s="40"/>
      <c r="K38" s="40"/>
      <c r="L38" s="40"/>
      <c r="M38" s="40"/>
    </row>
    <row r="39" spans="1:13" hidden="1" x14ac:dyDescent="0.25">
      <c r="A39" s="49"/>
      <c r="B39" s="107" t="s">
        <v>646</v>
      </c>
      <c r="C39" s="107"/>
      <c r="D39" s="107"/>
      <c r="E39" s="107"/>
      <c r="F39" s="107"/>
      <c r="G39" s="111"/>
      <c r="H39" s="50"/>
      <c r="I39" s="40"/>
      <c r="J39" s="40"/>
      <c r="K39" s="40"/>
      <c r="L39" s="40"/>
      <c r="M39" s="40"/>
    </row>
    <row r="40" spans="1:13" hidden="1" x14ac:dyDescent="0.25">
      <c r="A40" s="31">
        <v>4</v>
      </c>
      <c r="B40" s="31"/>
      <c r="C40" s="31"/>
      <c r="D40" s="33"/>
      <c r="E40" s="33"/>
      <c r="F40" s="33"/>
      <c r="G40" s="33"/>
      <c r="H40" s="36">
        <f>SUM(D40:G40)</f>
        <v>0</v>
      </c>
      <c r="I40" s="40"/>
      <c r="J40" s="40"/>
      <c r="K40" s="40"/>
      <c r="L40" s="40"/>
      <c r="M40" s="40"/>
    </row>
    <row r="41" spans="1:13" hidden="1" x14ac:dyDescent="0.25">
      <c r="A41" s="31">
        <v>11</v>
      </c>
      <c r="B41" s="31"/>
      <c r="C41" s="31"/>
      <c r="D41" s="33"/>
      <c r="E41" s="33"/>
      <c r="F41" s="33"/>
      <c r="G41" s="33"/>
      <c r="H41" s="36">
        <f>SUM(D41:G41)</f>
        <v>0</v>
      </c>
      <c r="I41" s="40"/>
      <c r="J41" s="40"/>
      <c r="K41" s="40"/>
      <c r="L41" s="40"/>
      <c r="M41" s="40"/>
    </row>
    <row r="42" spans="1:13" hidden="1" x14ac:dyDescent="0.25">
      <c r="A42" s="31">
        <v>12</v>
      </c>
      <c r="B42" s="31"/>
      <c r="C42" s="31"/>
      <c r="D42" s="33"/>
      <c r="E42" s="33"/>
      <c r="F42" s="33"/>
      <c r="G42" s="33"/>
      <c r="H42" s="36">
        <f>SUM(D42:G42)</f>
        <v>0</v>
      </c>
      <c r="I42" s="40"/>
      <c r="J42" s="40"/>
      <c r="K42" s="40"/>
      <c r="L42" s="40"/>
      <c r="M42" s="40"/>
    </row>
    <row r="43" spans="1:13" hidden="1" x14ac:dyDescent="0.25">
      <c r="A43" s="108" t="s">
        <v>647</v>
      </c>
      <c r="B43" s="109"/>
      <c r="C43" s="110"/>
      <c r="D43" s="51">
        <f>SUM(D40:D42)</f>
        <v>0</v>
      </c>
      <c r="E43" s="51">
        <f>SUM(E40:E42)</f>
        <v>0</v>
      </c>
      <c r="F43" s="51">
        <f>SUM(F40:F42)</f>
        <v>0</v>
      </c>
      <c r="G43" s="51">
        <f>SUM(G40:G42)</f>
        <v>0</v>
      </c>
      <c r="H43" s="51">
        <f>SUM(H40:H42)</f>
        <v>0</v>
      </c>
      <c r="I43" s="40"/>
      <c r="J43" s="40"/>
      <c r="K43" s="40"/>
      <c r="L43" s="40"/>
      <c r="M43" s="40"/>
    </row>
    <row r="44" spans="1:13" hidden="1" x14ac:dyDescent="0.25">
      <c r="A44" s="104" t="s">
        <v>648</v>
      </c>
      <c r="B44" s="105"/>
      <c r="C44" s="106"/>
      <c r="D44" s="52">
        <f>D38+D43</f>
        <v>169.58569</v>
      </c>
      <c r="E44" s="52">
        <f>E38+E43</f>
        <v>17.7608</v>
      </c>
      <c r="F44" s="52">
        <f>F38+F43</f>
        <v>0</v>
      </c>
      <c r="G44" s="38">
        <f>G38+G43</f>
        <v>0</v>
      </c>
      <c r="H44" s="52">
        <f>H38+H43</f>
        <v>187.34648999999999</v>
      </c>
      <c r="I44" s="40"/>
      <c r="J44" s="40"/>
      <c r="K44" s="40"/>
      <c r="L44" s="40"/>
      <c r="M44" s="40"/>
    </row>
    <row r="45" spans="1:13" hidden="1" x14ac:dyDescent="0.25">
      <c r="A45" s="49"/>
      <c r="B45" s="107" t="s">
        <v>649</v>
      </c>
      <c r="C45" s="107"/>
      <c r="D45" s="107"/>
      <c r="E45" s="107"/>
      <c r="F45" s="107"/>
      <c r="G45" s="111"/>
      <c r="H45" s="50"/>
      <c r="I45" s="40"/>
      <c r="J45" s="40"/>
      <c r="K45" s="40"/>
      <c r="L45" s="40"/>
      <c r="M45" s="40"/>
    </row>
    <row r="46" spans="1:13" hidden="1" x14ac:dyDescent="0.25">
      <c r="A46" s="31">
        <v>5</v>
      </c>
      <c r="B46" s="31"/>
      <c r="C46" s="31"/>
      <c r="D46" s="33"/>
      <c r="E46" s="33"/>
      <c r="F46" s="33"/>
      <c r="G46" s="33"/>
      <c r="H46" s="36">
        <f>SUM(D46:G46)</f>
        <v>0</v>
      </c>
      <c r="I46" s="40"/>
      <c r="J46" s="40"/>
      <c r="K46" s="40"/>
      <c r="L46" s="40"/>
      <c r="M46" s="40"/>
    </row>
    <row r="47" spans="1:13" hidden="1" x14ac:dyDescent="0.25">
      <c r="A47" s="31">
        <v>14</v>
      </c>
      <c r="B47" s="31"/>
      <c r="C47" s="31"/>
      <c r="D47" s="33"/>
      <c r="E47" s="33"/>
      <c r="F47" s="33"/>
      <c r="G47" s="33"/>
      <c r="H47" s="36">
        <f>SUM(D47:G47)</f>
        <v>0</v>
      </c>
      <c r="I47" s="40"/>
      <c r="J47" s="40"/>
      <c r="K47" s="40"/>
      <c r="L47" s="40"/>
      <c r="M47" s="40"/>
    </row>
    <row r="48" spans="1:13" hidden="1" x14ac:dyDescent="0.25">
      <c r="A48" s="31">
        <v>15</v>
      </c>
      <c r="B48" s="31"/>
      <c r="C48" s="31"/>
      <c r="D48" s="33"/>
      <c r="E48" s="33"/>
      <c r="F48" s="33"/>
      <c r="G48" s="33"/>
      <c r="H48" s="36">
        <f>SUM(D48:G48)</f>
        <v>0</v>
      </c>
      <c r="I48" s="40"/>
      <c r="J48" s="40"/>
      <c r="K48" s="40"/>
      <c r="L48" s="40"/>
      <c r="M48" s="40"/>
    </row>
    <row r="49" spans="1:13" hidden="1" x14ac:dyDescent="0.25">
      <c r="A49" s="108" t="s">
        <v>650</v>
      </c>
      <c r="B49" s="109"/>
      <c r="C49" s="110"/>
      <c r="D49" s="51">
        <f>SUM(D46:D48)</f>
        <v>0</v>
      </c>
      <c r="E49" s="51">
        <f>SUM(E46:E48)</f>
        <v>0</v>
      </c>
      <c r="F49" s="51">
        <f>SUM(F46:F48)</f>
        <v>0</v>
      </c>
      <c r="G49" s="51">
        <f>SUM(G46:G48)</f>
        <v>0</v>
      </c>
      <c r="H49" s="51">
        <f>SUM(H46:H48)</f>
        <v>0</v>
      </c>
      <c r="I49" s="40"/>
      <c r="J49" s="40"/>
      <c r="K49" s="40"/>
      <c r="L49" s="40"/>
      <c r="M49" s="40"/>
    </row>
    <row r="50" spans="1:13" hidden="1" x14ac:dyDescent="0.25">
      <c r="A50" s="104" t="s">
        <v>651</v>
      </c>
      <c r="B50" s="105"/>
      <c r="C50" s="106"/>
      <c r="D50" s="52">
        <f>D44+D49</f>
        <v>169.58569</v>
      </c>
      <c r="E50" s="52">
        <f>E44+E49</f>
        <v>17.7608</v>
      </c>
      <c r="F50" s="52">
        <f>F44+F49</f>
        <v>0</v>
      </c>
      <c r="G50" s="38">
        <f>G44+G49</f>
        <v>0</v>
      </c>
      <c r="H50" s="52">
        <f>H44+H49</f>
        <v>187.34648999999999</v>
      </c>
      <c r="I50" s="40"/>
      <c r="J50" s="40"/>
      <c r="K50" s="40"/>
      <c r="L50" s="40"/>
      <c r="M50" s="40"/>
    </row>
    <row r="51" spans="1:13" hidden="1" x14ac:dyDescent="0.25">
      <c r="A51" s="49"/>
      <c r="B51" s="107" t="s">
        <v>652</v>
      </c>
      <c r="C51" s="107"/>
      <c r="D51" s="107"/>
      <c r="E51" s="107"/>
      <c r="F51" s="107"/>
      <c r="G51" s="111"/>
      <c r="H51" s="50"/>
      <c r="I51" s="40"/>
      <c r="J51" s="40"/>
      <c r="K51" s="40"/>
      <c r="L51" s="40"/>
      <c r="M51" s="40"/>
    </row>
    <row r="52" spans="1:13" hidden="1" x14ac:dyDescent="0.25">
      <c r="A52" s="31">
        <v>6</v>
      </c>
      <c r="B52" s="31"/>
      <c r="C52" s="31"/>
      <c r="D52" s="33"/>
      <c r="E52" s="33"/>
      <c r="F52" s="33"/>
      <c r="G52" s="33"/>
      <c r="H52" s="36">
        <f>SUM(D52:G52)</f>
        <v>0</v>
      </c>
      <c r="I52" s="40"/>
      <c r="J52" s="40"/>
      <c r="K52" s="40"/>
      <c r="L52" s="40"/>
      <c r="M52" s="40"/>
    </row>
    <row r="53" spans="1:13" hidden="1" x14ac:dyDescent="0.25">
      <c r="A53" s="31">
        <v>17</v>
      </c>
      <c r="B53" s="31"/>
      <c r="C53" s="31"/>
      <c r="D53" s="33"/>
      <c r="E53" s="33"/>
      <c r="F53" s="33"/>
      <c r="G53" s="33"/>
      <c r="H53" s="36">
        <f>SUM(D53:G53)</f>
        <v>0</v>
      </c>
      <c r="I53" s="40"/>
      <c r="J53" s="40"/>
      <c r="K53" s="40"/>
      <c r="L53" s="40"/>
      <c r="M53" s="40"/>
    </row>
    <row r="54" spans="1:13" hidden="1" x14ac:dyDescent="0.25">
      <c r="A54" s="31">
        <v>18</v>
      </c>
      <c r="B54" s="31"/>
      <c r="C54" s="31"/>
      <c r="D54" s="33"/>
      <c r="E54" s="33"/>
      <c r="F54" s="33"/>
      <c r="G54" s="33"/>
      <c r="H54" s="36">
        <f>SUM(D54:G54)</f>
        <v>0</v>
      </c>
      <c r="I54" s="40"/>
      <c r="J54" s="40"/>
      <c r="K54" s="40"/>
      <c r="L54" s="40"/>
      <c r="M54" s="40"/>
    </row>
    <row r="55" spans="1:13" hidden="1" x14ac:dyDescent="0.25">
      <c r="A55" s="108" t="s">
        <v>653</v>
      </c>
      <c r="B55" s="109"/>
      <c r="C55" s="110"/>
      <c r="D55" s="51">
        <f>SUM(D52:D54)</f>
        <v>0</v>
      </c>
      <c r="E55" s="51">
        <f>SUM(E52:E54)</f>
        <v>0</v>
      </c>
      <c r="F55" s="51">
        <f>SUM(F52:F54)</f>
        <v>0</v>
      </c>
      <c r="G55" s="51">
        <f>SUM(G52:G54)</f>
        <v>0</v>
      </c>
      <c r="H55" s="51">
        <f>SUM(H52:H54)</f>
        <v>0</v>
      </c>
      <c r="I55" s="40"/>
      <c r="J55" s="40"/>
      <c r="K55" s="40"/>
      <c r="L55" s="40"/>
      <c r="M55" s="40"/>
    </row>
    <row r="56" spans="1:13" hidden="1" x14ac:dyDescent="0.25">
      <c r="A56" s="104" t="s">
        <v>654</v>
      </c>
      <c r="B56" s="105"/>
      <c r="C56" s="106"/>
      <c r="D56" s="52">
        <f>D50+D55</f>
        <v>169.58569</v>
      </c>
      <c r="E56" s="52">
        <f>E50+E55</f>
        <v>17.7608</v>
      </c>
      <c r="F56" s="52">
        <f>F50+F55</f>
        <v>0</v>
      </c>
      <c r="G56" s="38">
        <f>G50+G55</f>
        <v>0</v>
      </c>
      <c r="H56" s="52">
        <f>H50+H55</f>
        <v>187.34648999999999</v>
      </c>
      <c r="I56" s="40"/>
      <c r="J56" s="40"/>
      <c r="K56" s="40"/>
      <c r="L56" s="40"/>
      <c r="M56" s="40"/>
    </row>
    <row r="57" spans="1:13" hidden="1" x14ac:dyDescent="0.25">
      <c r="A57" s="49"/>
      <c r="B57" s="107" t="s">
        <v>655</v>
      </c>
      <c r="C57" s="107"/>
      <c r="D57" s="107"/>
      <c r="E57" s="107"/>
      <c r="F57" s="107"/>
      <c r="G57" s="111"/>
      <c r="H57" s="50"/>
      <c r="I57" s="40"/>
      <c r="J57" s="40"/>
      <c r="K57" s="40"/>
      <c r="L57" s="40"/>
      <c r="M57" s="40"/>
    </row>
    <row r="58" spans="1:13" hidden="1" x14ac:dyDescent="0.25">
      <c r="A58" s="31">
        <v>7</v>
      </c>
      <c r="B58" s="31"/>
      <c r="C58" s="31"/>
      <c r="D58" s="33"/>
      <c r="E58" s="33"/>
      <c r="F58" s="33"/>
      <c r="G58" s="33"/>
      <c r="H58" s="36">
        <f>SUM(D58:G58)</f>
        <v>0</v>
      </c>
      <c r="I58" s="40"/>
      <c r="J58" s="40"/>
      <c r="K58" s="40"/>
      <c r="L58" s="40"/>
      <c r="M58" s="40"/>
    </row>
    <row r="59" spans="1:13" hidden="1" x14ac:dyDescent="0.25">
      <c r="A59" s="31">
        <v>20</v>
      </c>
      <c r="B59" s="31"/>
      <c r="C59" s="31"/>
      <c r="D59" s="33"/>
      <c r="E59" s="33"/>
      <c r="F59" s="33"/>
      <c r="G59" s="33"/>
      <c r="H59" s="36">
        <f>SUM(D59:G59)</f>
        <v>0</v>
      </c>
      <c r="I59" s="40"/>
      <c r="J59" s="40"/>
      <c r="K59" s="40"/>
      <c r="L59" s="40"/>
      <c r="M59" s="40"/>
    </row>
    <row r="60" spans="1:13" hidden="1" x14ac:dyDescent="0.25">
      <c r="A60" s="31">
        <v>21</v>
      </c>
      <c r="B60" s="31"/>
      <c r="C60" s="31"/>
      <c r="D60" s="33"/>
      <c r="E60" s="33"/>
      <c r="F60" s="33"/>
      <c r="G60" s="33"/>
      <c r="H60" s="36">
        <f>SUM(D60:G60)</f>
        <v>0</v>
      </c>
      <c r="I60" s="40"/>
      <c r="J60" s="40"/>
      <c r="K60" s="40"/>
      <c r="L60" s="40"/>
      <c r="M60" s="40"/>
    </row>
    <row r="61" spans="1:13" hidden="1" x14ac:dyDescent="0.25">
      <c r="A61" s="108" t="s">
        <v>656</v>
      </c>
      <c r="B61" s="109"/>
      <c r="C61" s="110"/>
      <c r="D61" s="51">
        <f>SUM(D58:D60)</f>
        <v>0</v>
      </c>
      <c r="E61" s="51">
        <f>SUM(E58:E60)</f>
        <v>0</v>
      </c>
      <c r="F61" s="51">
        <f>SUM(F58:F60)</f>
        <v>0</v>
      </c>
      <c r="G61" s="51">
        <f>SUM(G58:G60)</f>
        <v>0</v>
      </c>
      <c r="H61" s="51">
        <f>SUM(H58:H60)</f>
        <v>0</v>
      </c>
      <c r="I61" s="40"/>
      <c r="J61" s="40"/>
      <c r="K61" s="40"/>
      <c r="L61" s="40"/>
      <c r="M61" s="40"/>
    </row>
    <row r="62" spans="1:13" hidden="1" x14ac:dyDescent="0.25">
      <c r="A62" s="104" t="s">
        <v>657</v>
      </c>
      <c r="B62" s="105"/>
      <c r="C62" s="106"/>
      <c r="D62" s="52">
        <f>D56+D61</f>
        <v>169.58569</v>
      </c>
      <c r="E62" s="52">
        <f>E56+E61</f>
        <v>17.7608</v>
      </c>
      <c r="F62" s="52">
        <f>F56+F61</f>
        <v>0</v>
      </c>
      <c r="G62" s="38">
        <f>G56+G61</f>
        <v>0</v>
      </c>
      <c r="H62" s="52">
        <f>H56+H61</f>
        <v>187.34648999999999</v>
      </c>
      <c r="I62" s="40"/>
      <c r="J62" s="40"/>
      <c r="K62" s="40"/>
      <c r="L62" s="40"/>
      <c r="M62" s="40"/>
    </row>
    <row r="63" spans="1:13" x14ac:dyDescent="0.25">
      <c r="A63" s="53"/>
      <c r="B63" s="107" t="s">
        <v>658</v>
      </c>
      <c r="C63" s="107"/>
      <c r="D63" s="107"/>
      <c r="E63" s="107"/>
      <c r="F63" s="107"/>
      <c r="G63" s="107"/>
      <c r="H63" s="30"/>
      <c r="I63" s="40"/>
      <c r="J63" s="40"/>
      <c r="K63" s="40"/>
      <c r="L63" s="40"/>
      <c r="M63" s="40"/>
    </row>
    <row r="64" spans="1:13" ht="45.75" customHeight="1" x14ac:dyDescent="0.25">
      <c r="A64" s="31">
        <v>2</v>
      </c>
      <c r="B64" s="54" t="s">
        <v>659</v>
      </c>
      <c r="C64" s="54" t="s">
        <v>660</v>
      </c>
      <c r="D64" s="55">
        <f>D32*0.025</f>
        <v>4.2396399999999996</v>
      </c>
      <c r="E64" s="55">
        <f>E32*0.025</f>
        <v>0.44402000000000003</v>
      </c>
      <c r="F64" s="55">
        <v>0</v>
      </c>
      <c r="G64" s="55">
        <v>0</v>
      </c>
      <c r="H64" s="56">
        <f>SUM(D64:G64)</f>
        <v>4.6836599999999997</v>
      </c>
      <c r="I64" s="40"/>
      <c r="J64" s="40"/>
      <c r="K64" s="40"/>
      <c r="L64" s="40"/>
      <c r="M64" s="40"/>
    </row>
    <row r="65" spans="1:13" hidden="1" x14ac:dyDescent="0.25">
      <c r="A65" s="57">
        <v>23</v>
      </c>
      <c r="B65" s="37"/>
      <c r="C65" s="58"/>
      <c r="D65" s="59"/>
      <c r="E65" s="59"/>
      <c r="F65" s="59"/>
      <c r="G65" s="59"/>
      <c r="H65" s="44">
        <f>SUM(D65:G65)</f>
        <v>0</v>
      </c>
      <c r="I65" s="47"/>
      <c r="J65" s="47"/>
      <c r="K65" s="47"/>
      <c r="L65" s="47"/>
      <c r="M65" s="47"/>
    </row>
    <row r="66" spans="1:13" hidden="1" x14ac:dyDescent="0.25">
      <c r="A66" s="57">
        <v>24</v>
      </c>
      <c r="B66" s="37"/>
      <c r="C66" s="58"/>
      <c r="D66" s="59"/>
      <c r="E66" s="59"/>
      <c r="F66" s="59"/>
      <c r="G66" s="59"/>
      <c r="H66" s="44">
        <f>SUM(D66:G66)</f>
        <v>0</v>
      </c>
      <c r="I66" s="47"/>
      <c r="J66" s="47"/>
      <c r="K66" s="47"/>
      <c r="L66" s="47"/>
      <c r="M66" s="47"/>
    </row>
    <row r="67" spans="1:13" x14ac:dyDescent="0.25">
      <c r="A67" s="108" t="s">
        <v>661</v>
      </c>
      <c r="B67" s="109"/>
      <c r="C67" s="110"/>
      <c r="D67" s="46">
        <f>SUM(D64:D66)</f>
        <v>4.2396399999999996</v>
      </c>
      <c r="E67" s="46">
        <f>SUM(E64:E66)</f>
        <v>0.44402000000000003</v>
      </c>
      <c r="F67" s="46">
        <f>SUM(F64:F66)</f>
        <v>0</v>
      </c>
      <c r="G67" s="46">
        <f>SUM(G64:G66)</f>
        <v>0</v>
      </c>
      <c r="H67" s="46">
        <f>SUM(H64:H66)</f>
        <v>4.6836599999999997</v>
      </c>
      <c r="I67" s="47"/>
      <c r="J67" s="47"/>
      <c r="K67" s="47"/>
      <c r="L67" s="47"/>
      <c r="M67" s="47"/>
    </row>
    <row r="68" spans="1:13" x14ac:dyDescent="0.25">
      <c r="A68" s="104" t="s">
        <v>662</v>
      </c>
      <c r="B68" s="105"/>
      <c r="C68" s="106"/>
      <c r="D68" s="48">
        <f>D62+D67</f>
        <v>173.82533000000001</v>
      </c>
      <c r="E68" s="48">
        <f>E62+E67</f>
        <v>18.204820000000002</v>
      </c>
      <c r="F68" s="48">
        <f>F62+F67</f>
        <v>0</v>
      </c>
      <c r="G68" s="48">
        <f>G32</f>
        <v>0</v>
      </c>
      <c r="H68" s="48">
        <f>H67+H32</f>
        <v>192.03014999999999</v>
      </c>
      <c r="I68" s="47"/>
      <c r="J68" s="47"/>
      <c r="K68" s="47"/>
      <c r="L68" s="47"/>
      <c r="M68" s="47"/>
    </row>
    <row r="69" spans="1:13" x14ac:dyDescent="0.25">
      <c r="A69" s="53"/>
      <c r="B69" s="107" t="s">
        <v>663</v>
      </c>
      <c r="C69" s="107"/>
      <c r="D69" s="107"/>
      <c r="E69" s="107"/>
      <c r="F69" s="107"/>
      <c r="G69" s="107"/>
      <c r="H69" s="30"/>
    </row>
    <row r="70" spans="1:13" ht="41.25" customHeight="1" x14ac:dyDescent="0.25">
      <c r="A70" s="31">
        <v>3</v>
      </c>
      <c r="B70" s="54" t="s">
        <v>664</v>
      </c>
      <c r="C70" s="54" t="s">
        <v>665</v>
      </c>
      <c r="D70" s="55">
        <f>D68*0.019</f>
        <v>3.3026800000000001</v>
      </c>
      <c r="E70" s="55">
        <f>E68*0.019</f>
        <v>0.34588999999999998</v>
      </c>
      <c r="F70" s="55">
        <v>0</v>
      </c>
      <c r="G70" s="55">
        <v>0</v>
      </c>
      <c r="H70" s="56">
        <f>SUM(D70:G70)</f>
        <v>3.6485699999999999</v>
      </c>
      <c r="I70" s="40"/>
      <c r="J70" s="40"/>
      <c r="K70" s="40"/>
      <c r="L70" s="40"/>
      <c r="M70" s="40"/>
    </row>
    <row r="71" spans="1:13" ht="20.25" customHeight="1" x14ac:dyDescent="0.25">
      <c r="A71" s="31">
        <v>4</v>
      </c>
      <c r="B71" s="42" t="s">
        <v>666</v>
      </c>
      <c r="C71" s="60" t="s">
        <v>552</v>
      </c>
      <c r="D71" s="59"/>
      <c r="E71" s="59"/>
      <c r="F71" s="59"/>
      <c r="G71" s="44">
        <f>I71/1000</f>
        <v>5.3373200000000001</v>
      </c>
      <c r="H71" s="44">
        <f>SUM(D71:G71)</f>
        <v>5.3373200000000001</v>
      </c>
      <c r="I71" s="40">
        <f>'ПНР  ВЛ-0,4++'!X92</f>
        <v>5337.32</v>
      </c>
      <c r="J71" s="40"/>
      <c r="K71" s="40"/>
      <c r="L71" s="40"/>
      <c r="M71" s="40"/>
    </row>
    <row r="72" spans="1:13" x14ac:dyDescent="0.25">
      <c r="A72" s="108" t="s">
        <v>667</v>
      </c>
      <c r="B72" s="109"/>
      <c r="C72" s="110"/>
      <c r="D72" s="46">
        <f>D70</f>
        <v>3.3026800000000001</v>
      </c>
      <c r="E72" s="46">
        <f>E70</f>
        <v>0.34588999999999998</v>
      </c>
      <c r="F72" s="46">
        <f>F70</f>
        <v>0</v>
      </c>
      <c r="G72" s="46">
        <f>SUM(G70:G71)</f>
        <v>5.3373200000000001</v>
      </c>
      <c r="H72" s="46">
        <f>SUM(H70:H71)</f>
        <v>8.9858899999999995</v>
      </c>
      <c r="I72" s="40"/>
      <c r="J72" s="40"/>
      <c r="K72" s="40"/>
      <c r="L72" s="40"/>
      <c r="M72" s="40"/>
    </row>
    <row r="73" spans="1:13" x14ac:dyDescent="0.25">
      <c r="A73" s="104" t="s">
        <v>668</v>
      </c>
      <c r="B73" s="105"/>
      <c r="C73" s="106"/>
      <c r="D73" s="48">
        <f>D68+D72</f>
        <v>177.12800999999999</v>
      </c>
      <c r="E73" s="48">
        <f>E68+E72</f>
        <v>18.550709999999999</v>
      </c>
      <c r="F73" s="48">
        <f>F68+F72</f>
        <v>0</v>
      </c>
      <c r="G73" s="48">
        <f>G68+G72</f>
        <v>5.3373200000000001</v>
      </c>
      <c r="H73" s="48">
        <f>H68+H72</f>
        <v>201.01604</v>
      </c>
      <c r="I73" s="40"/>
      <c r="J73" s="40"/>
      <c r="K73" s="61"/>
      <c r="L73" s="62"/>
      <c r="M73" s="61"/>
    </row>
    <row r="74" spans="1:13" x14ac:dyDescent="0.25">
      <c r="A74" s="53"/>
      <c r="B74" s="107" t="s">
        <v>669</v>
      </c>
      <c r="C74" s="107"/>
      <c r="D74" s="107"/>
      <c r="E74" s="107"/>
      <c r="F74" s="107"/>
      <c r="G74" s="107"/>
      <c r="H74" s="31"/>
      <c r="I74" s="40"/>
      <c r="J74" s="40"/>
      <c r="K74" s="40"/>
      <c r="L74" s="40"/>
      <c r="M74" s="40"/>
    </row>
    <row r="75" spans="1:13" ht="39.75" customHeight="1" x14ac:dyDescent="0.25">
      <c r="A75" s="31">
        <v>5</v>
      </c>
      <c r="B75" s="37" t="s">
        <v>670</v>
      </c>
      <c r="C75" s="32" t="s">
        <v>671</v>
      </c>
      <c r="D75" s="59"/>
      <c r="E75" s="59"/>
      <c r="F75" s="59"/>
      <c r="G75" s="44">
        <f>ROUND(H73*0.0214,5)</f>
        <v>4.3017399999999997</v>
      </c>
      <c r="H75" s="45">
        <f>SUM(D75:G75)</f>
        <v>4.3017399999999997</v>
      </c>
      <c r="I75" s="40"/>
      <c r="J75" s="40"/>
      <c r="K75" s="40"/>
      <c r="L75" s="40"/>
      <c r="M75" s="40"/>
    </row>
    <row r="76" spans="1:13" ht="44.25" customHeight="1" x14ac:dyDescent="0.25">
      <c r="A76" s="57">
        <v>6</v>
      </c>
      <c r="B76" s="63" t="s">
        <v>672</v>
      </c>
      <c r="C76" s="64" t="s">
        <v>673</v>
      </c>
      <c r="D76" s="59"/>
      <c r="E76" s="59"/>
      <c r="F76" s="59"/>
      <c r="G76" s="44">
        <f>ROUND((H73+H89)*0.0393,5)</f>
        <v>8.0292399999999997</v>
      </c>
      <c r="H76" s="45">
        <f>SUM(D76:G76)</f>
        <v>8.0292399999999997</v>
      </c>
      <c r="I76" s="40"/>
      <c r="J76" s="40"/>
      <c r="K76" s="40"/>
      <c r="L76" s="40"/>
      <c r="M76" s="40"/>
    </row>
    <row r="77" spans="1:13" hidden="1" x14ac:dyDescent="0.25">
      <c r="A77" s="57">
        <v>30</v>
      </c>
      <c r="B77" s="37"/>
      <c r="C77" s="58"/>
      <c r="D77" s="59"/>
      <c r="E77" s="59"/>
      <c r="F77" s="59"/>
      <c r="G77" s="59"/>
      <c r="H77" s="44">
        <f>SUM(D77:G77)</f>
        <v>0</v>
      </c>
      <c r="I77" s="40"/>
      <c r="J77" s="40"/>
      <c r="K77" s="40"/>
      <c r="L77" s="40"/>
      <c r="M77" s="40"/>
    </row>
    <row r="78" spans="1:13" x14ac:dyDescent="0.25">
      <c r="A78" s="108" t="s">
        <v>674</v>
      </c>
      <c r="B78" s="109"/>
      <c r="C78" s="110"/>
      <c r="D78" s="46">
        <f>SUM(D75:D77)</f>
        <v>0</v>
      </c>
      <c r="E78" s="46">
        <f>SUM(E75:E77)</f>
        <v>0</v>
      </c>
      <c r="F78" s="46">
        <f>SUM(F75:F77)</f>
        <v>0</v>
      </c>
      <c r="G78" s="46">
        <f>SUM(G75:G77)</f>
        <v>12.33098</v>
      </c>
      <c r="H78" s="46">
        <f>SUM(D78:G78)</f>
        <v>12.33098</v>
      </c>
      <c r="I78" s="40"/>
      <c r="J78" s="40"/>
      <c r="K78" s="40"/>
      <c r="L78" s="40"/>
      <c r="M78" s="40"/>
    </row>
    <row r="79" spans="1:13" x14ac:dyDescent="0.25">
      <c r="A79" s="104" t="s">
        <v>675</v>
      </c>
      <c r="B79" s="105"/>
      <c r="C79" s="106"/>
      <c r="D79" s="48">
        <f>D73+D78</f>
        <v>177.12800999999999</v>
      </c>
      <c r="E79" s="48">
        <f>E73+E78</f>
        <v>18.550709999999999</v>
      </c>
      <c r="F79" s="48">
        <f>F73+F78</f>
        <v>0</v>
      </c>
      <c r="G79" s="48">
        <f>G73+G78</f>
        <v>17.668299999999999</v>
      </c>
      <c r="H79" s="48">
        <f>H73+H78</f>
        <v>213.34701999999999</v>
      </c>
      <c r="I79" s="40"/>
      <c r="J79" s="40"/>
      <c r="K79" s="40"/>
      <c r="L79" s="40"/>
      <c r="M79" s="40"/>
    </row>
    <row r="80" spans="1:13" hidden="1" x14ac:dyDescent="0.25">
      <c r="A80" s="53"/>
      <c r="B80" s="107" t="s">
        <v>676</v>
      </c>
      <c r="C80" s="107"/>
      <c r="D80" s="107"/>
      <c r="E80" s="107"/>
      <c r="F80" s="107"/>
      <c r="G80" s="107"/>
      <c r="H80" s="31"/>
      <c r="I80" s="40"/>
      <c r="J80" s="40"/>
      <c r="K80" s="40"/>
      <c r="L80" s="40"/>
      <c r="M80" s="40"/>
    </row>
    <row r="81" spans="1:13" hidden="1" x14ac:dyDescent="0.25">
      <c r="A81" s="57">
        <v>13</v>
      </c>
      <c r="B81" s="37"/>
      <c r="C81" s="58"/>
      <c r="D81" s="33"/>
      <c r="E81" s="33"/>
      <c r="F81" s="33"/>
      <c r="G81" s="33"/>
      <c r="H81" s="36">
        <f>SUM(D81:G81)</f>
        <v>0</v>
      </c>
      <c r="I81" s="40"/>
      <c r="J81" s="40"/>
      <c r="K81" s="40"/>
      <c r="L81" s="40"/>
      <c r="M81" s="40"/>
    </row>
    <row r="82" spans="1:13" hidden="1" x14ac:dyDescent="0.25">
      <c r="A82" s="57">
        <v>32</v>
      </c>
      <c r="B82" s="37"/>
      <c r="C82" s="58"/>
      <c r="D82" s="33"/>
      <c r="E82" s="33"/>
      <c r="F82" s="33"/>
      <c r="G82" s="33"/>
      <c r="H82" s="36">
        <f>SUM(D82:G82)</f>
        <v>0</v>
      </c>
      <c r="I82" s="40"/>
      <c r="J82" s="40"/>
      <c r="K82" s="40"/>
      <c r="L82" s="40"/>
      <c r="M82" s="40"/>
    </row>
    <row r="83" spans="1:13" hidden="1" x14ac:dyDescent="0.25">
      <c r="A83" s="57">
        <v>33</v>
      </c>
      <c r="B83" s="37"/>
      <c r="C83" s="58"/>
      <c r="D83" s="33"/>
      <c r="E83" s="33"/>
      <c r="F83" s="33"/>
      <c r="G83" s="33"/>
      <c r="H83" s="36">
        <f>SUM(D83:G83)</f>
        <v>0</v>
      </c>
      <c r="I83" s="40"/>
      <c r="J83" s="40"/>
      <c r="K83" s="40"/>
      <c r="L83" s="40"/>
      <c r="M83" s="40"/>
    </row>
    <row r="84" spans="1:13" hidden="1" x14ac:dyDescent="0.25">
      <c r="A84" s="108" t="s">
        <v>674</v>
      </c>
      <c r="B84" s="109"/>
      <c r="C84" s="110"/>
      <c r="D84" s="51">
        <f>SUM(D81:D83)</f>
        <v>0</v>
      </c>
      <c r="E84" s="51">
        <f>SUM(E81:E83)</f>
        <v>0</v>
      </c>
      <c r="F84" s="51">
        <f>SUM(F81:F83)</f>
        <v>0</v>
      </c>
      <c r="G84" s="51">
        <f>SUM(G81:G83)</f>
        <v>0</v>
      </c>
      <c r="H84" s="51">
        <f>SUM(D84:G84)</f>
        <v>0</v>
      </c>
      <c r="I84" s="40"/>
      <c r="J84" s="40"/>
      <c r="K84" s="40"/>
      <c r="L84" s="40"/>
      <c r="M84" s="40"/>
    </row>
    <row r="85" spans="1:13" hidden="1" x14ac:dyDescent="0.25">
      <c r="A85" s="104" t="s">
        <v>677</v>
      </c>
      <c r="B85" s="105"/>
      <c r="C85" s="106"/>
      <c r="D85" s="52">
        <f>D79+D84</f>
        <v>177.12800999999999</v>
      </c>
      <c r="E85" s="52">
        <f>E79+E84</f>
        <v>18.550709999999999</v>
      </c>
      <c r="F85" s="52">
        <f>F79+F84</f>
        <v>0</v>
      </c>
      <c r="G85" s="52">
        <f>G79+G84</f>
        <v>17.668299999999999</v>
      </c>
      <c r="H85" s="52">
        <f>H79+H84</f>
        <v>213.34701999999999</v>
      </c>
      <c r="I85" s="40"/>
      <c r="J85" s="40"/>
      <c r="K85" s="40"/>
      <c r="L85" s="40"/>
      <c r="M85" s="40"/>
    </row>
    <row r="86" spans="1:13" x14ac:dyDescent="0.25">
      <c r="A86" s="53"/>
      <c r="B86" s="107" t="s">
        <v>678</v>
      </c>
      <c r="C86" s="107"/>
      <c r="D86" s="107"/>
      <c r="E86" s="107"/>
      <c r="F86" s="107"/>
      <c r="G86" s="107"/>
      <c r="H86" s="31"/>
      <c r="I86" s="40"/>
      <c r="J86" s="40"/>
      <c r="K86" s="40"/>
      <c r="L86" s="40"/>
      <c r="M86" s="40"/>
    </row>
    <row r="87" spans="1:13" ht="27" customHeight="1" x14ac:dyDescent="0.25">
      <c r="A87" s="31">
        <v>7</v>
      </c>
      <c r="B87" s="65" t="str">
        <f>D19</f>
        <v>Договор № 98-Ст от 29.12.2025г</v>
      </c>
      <c r="C87" s="66" t="s">
        <v>679</v>
      </c>
      <c r="D87" s="59"/>
      <c r="E87" s="59"/>
      <c r="F87" s="59"/>
      <c r="G87" s="55">
        <f>K87/1000/1.2</f>
        <v>3.2904100000000001</v>
      </c>
      <c r="H87" s="56">
        <f>SUM(D87:G87)</f>
        <v>3.2904100000000001</v>
      </c>
      <c r="I87" s="40"/>
      <c r="J87" s="40"/>
      <c r="K87" s="40">
        <v>3948.49</v>
      </c>
      <c r="L87" s="40"/>
      <c r="M87" s="40"/>
    </row>
    <row r="88" spans="1:13" hidden="1" x14ac:dyDescent="0.25">
      <c r="A88" s="57">
        <v>36</v>
      </c>
      <c r="B88" s="31"/>
      <c r="C88" s="67"/>
      <c r="D88" s="59"/>
      <c r="E88" s="59"/>
      <c r="F88" s="59"/>
      <c r="G88" s="59"/>
      <c r="H88" s="44">
        <f>SUM(D88:G88)</f>
        <v>0</v>
      </c>
      <c r="I88" s="47"/>
      <c r="J88" s="47"/>
      <c r="K88" s="47"/>
      <c r="L88" s="47"/>
    </row>
    <row r="89" spans="1:13" x14ac:dyDescent="0.25">
      <c r="A89" s="108" t="s">
        <v>680</v>
      </c>
      <c r="B89" s="109"/>
      <c r="C89" s="110"/>
      <c r="D89" s="46">
        <f>SUM(D87:D88)</f>
        <v>0</v>
      </c>
      <c r="E89" s="46">
        <f>SUM(E87:E88)</f>
        <v>0</v>
      </c>
      <c r="F89" s="46">
        <f>SUM(F87:F88)</f>
        <v>0</v>
      </c>
      <c r="G89" s="46">
        <f>SUM(G87:G88)</f>
        <v>3.2904100000000001</v>
      </c>
      <c r="H89" s="46">
        <f>SUM(H87:H88)</f>
        <v>3.2904100000000001</v>
      </c>
      <c r="I89" s="47"/>
      <c r="J89" s="47"/>
      <c r="K89" s="47"/>
      <c r="L89" s="47"/>
    </row>
    <row r="90" spans="1:13" x14ac:dyDescent="0.25">
      <c r="A90" s="104" t="s">
        <v>681</v>
      </c>
      <c r="B90" s="105"/>
      <c r="C90" s="106"/>
      <c r="D90" s="48">
        <f>D79</f>
        <v>177.12800999999999</v>
      </c>
      <c r="E90" s="48">
        <f>E79</f>
        <v>18.550709999999999</v>
      </c>
      <c r="F90" s="48">
        <f>F79</f>
        <v>0</v>
      </c>
      <c r="G90" s="48">
        <f>G89+G79</f>
        <v>20.95871</v>
      </c>
      <c r="H90" s="48">
        <f>H89+H79</f>
        <v>216.63742999999999</v>
      </c>
      <c r="I90" s="47"/>
      <c r="J90" s="47"/>
      <c r="K90" s="47"/>
      <c r="L90" s="47"/>
    </row>
    <row r="91" spans="1:13" x14ac:dyDescent="0.25">
      <c r="A91" s="53"/>
      <c r="B91" s="107" t="s">
        <v>682</v>
      </c>
      <c r="C91" s="107"/>
      <c r="D91" s="107"/>
      <c r="E91" s="107"/>
      <c r="F91" s="107"/>
      <c r="G91" s="107"/>
      <c r="H91" s="31"/>
    </row>
    <row r="92" spans="1:13" ht="16.5" customHeight="1" x14ac:dyDescent="0.25">
      <c r="A92" s="31">
        <v>8</v>
      </c>
      <c r="B92" s="37" t="s">
        <v>683</v>
      </c>
      <c r="C92" s="32" t="s">
        <v>684</v>
      </c>
      <c r="D92" s="44">
        <f>D90*0.03</f>
        <v>5.3138399999999999</v>
      </c>
      <c r="E92" s="44">
        <f>E90*0.03</f>
        <v>0.55652000000000001</v>
      </c>
      <c r="F92" s="44">
        <f>F90*0.03</f>
        <v>0</v>
      </c>
      <c r="G92" s="44">
        <f>G90*0.03</f>
        <v>0.62875999999999999</v>
      </c>
      <c r="H92" s="45">
        <f>SUM(D92:G92)</f>
        <v>6.4991199999999996</v>
      </c>
    </row>
    <row r="93" spans="1:13" hidden="1" x14ac:dyDescent="0.25">
      <c r="A93" s="31">
        <v>38</v>
      </c>
      <c r="B93" s="37"/>
      <c r="C93" s="32"/>
      <c r="D93" s="59"/>
      <c r="E93" s="59"/>
      <c r="F93" s="59"/>
      <c r="G93" s="59"/>
      <c r="H93" s="44">
        <f>SUM(D93:G93)</f>
        <v>0</v>
      </c>
    </row>
    <row r="94" spans="1:13" hidden="1" x14ac:dyDescent="0.25">
      <c r="A94" s="31">
        <v>39</v>
      </c>
      <c r="B94" s="37"/>
      <c r="C94" s="32"/>
      <c r="D94" s="59"/>
      <c r="E94" s="59"/>
      <c r="F94" s="59"/>
      <c r="G94" s="59"/>
      <c r="H94" s="44">
        <f>SUM(D94:G94)</f>
        <v>0</v>
      </c>
    </row>
    <row r="95" spans="1:13" x14ac:dyDescent="0.25">
      <c r="A95" s="68"/>
      <c r="B95" s="68"/>
      <c r="C95" s="69" t="s">
        <v>685</v>
      </c>
      <c r="D95" s="70">
        <f>SUM(D92:D94)</f>
        <v>5.3138399999999999</v>
      </c>
      <c r="E95" s="70">
        <f>SUM(E92:E94)</f>
        <v>0.55652000000000001</v>
      </c>
      <c r="F95" s="70">
        <f>SUM(F92:F94)</f>
        <v>0</v>
      </c>
      <c r="G95" s="70">
        <f>SUM(G92:G94)</f>
        <v>0.62875999999999999</v>
      </c>
      <c r="H95" s="70">
        <f>SUM(H92:H94)</f>
        <v>6.4991199999999996</v>
      </c>
      <c r="J95" s="7" t="s">
        <v>686</v>
      </c>
    </row>
    <row r="96" spans="1:13" x14ac:dyDescent="0.25">
      <c r="A96" s="68"/>
      <c r="B96" s="68"/>
      <c r="C96" s="68" t="s">
        <v>687</v>
      </c>
      <c r="D96" s="48">
        <f>D90+D95</f>
        <v>182.44184999999999</v>
      </c>
      <c r="E96" s="48">
        <f>E90+E95</f>
        <v>19.107230000000001</v>
      </c>
      <c r="F96" s="48">
        <f>F90+F95</f>
        <v>0</v>
      </c>
      <c r="G96" s="48">
        <f>G90+G95</f>
        <v>21.58747</v>
      </c>
      <c r="H96" s="48">
        <f>H90+H95</f>
        <v>223.13655</v>
      </c>
      <c r="J96" s="7">
        <v>117.43411</v>
      </c>
      <c r="K96" s="47">
        <f>H96-J96</f>
        <v>105.70244</v>
      </c>
      <c r="L96" s="71"/>
    </row>
    <row r="97" spans="1:13" x14ac:dyDescent="0.25">
      <c r="A97" s="68"/>
      <c r="B97" s="107" t="s">
        <v>688</v>
      </c>
      <c r="C97" s="107"/>
      <c r="D97" s="107"/>
      <c r="E97" s="107"/>
      <c r="F97" s="107"/>
      <c r="G97" s="107"/>
      <c r="H97" s="38"/>
      <c r="K97" s="71"/>
    </row>
    <row r="98" spans="1:13" x14ac:dyDescent="0.25">
      <c r="A98" s="31">
        <v>9</v>
      </c>
      <c r="B98" s="68"/>
      <c r="C98" s="72" t="s">
        <v>689</v>
      </c>
      <c r="D98" s="44">
        <f>ROUND(D96*0.22,5)</f>
        <v>40.137210000000003</v>
      </c>
      <c r="E98" s="44">
        <f>ROUND(E96*0.22,5)</f>
        <v>4.2035900000000002</v>
      </c>
      <c r="F98" s="44">
        <f>ROUND(F96*0.22,5)</f>
        <v>0</v>
      </c>
      <c r="G98" s="44">
        <f>ROUND(G96*0.22,5)</f>
        <v>4.7492400000000004</v>
      </c>
      <c r="H98" s="48">
        <f>SUM(D98:G98)</f>
        <v>49.090040000000002</v>
      </c>
      <c r="I98" s="71"/>
      <c r="J98" s="71"/>
    </row>
    <row r="99" spans="1:13" ht="25.5" hidden="1" x14ac:dyDescent="0.25">
      <c r="A99" s="31">
        <v>14</v>
      </c>
      <c r="B99" s="68"/>
      <c r="C99" s="72" t="s">
        <v>690</v>
      </c>
      <c r="D99" s="44"/>
      <c r="E99" s="44"/>
      <c r="F99" s="44"/>
      <c r="G99" s="44"/>
      <c r="H99" s="48">
        <f>SUM(D99:G99)</f>
        <v>0</v>
      </c>
    </row>
    <row r="100" spans="1:13" ht="25.5" hidden="1" x14ac:dyDescent="0.25">
      <c r="A100" s="31">
        <v>11</v>
      </c>
      <c r="B100" s="68"/>
      <c r="C100" s="72" t="s">
        <v>691</v>
      </c>
      <c r="D100" s="44"/>
      <c r="E100" s="44"/>
      <c r="F100" s="44"/>
      <c r="G100" s="44"/>
      <c r="H100" s="48">
        <f>SUM(D100:G100)</f>
        <v>0</v>
      </c>
    </row>
    <row r="101" spans="1:13" x14ac:dyDescent="0.25">
      <c r="A101" s="28">
        <v>10</v>
      </c>
      <c r="B101" s="68"/>
      <c r="C101" s="73" t="s">
        <v>692</v>
      </c>
      <c r="D101" s="48">
        <f>SUM(D98:D100)</f>
        <v>40.137210000000003</v>
      </c>
      <c r="E101" s="48">
        <f>SUM(E98:E100)</f>
        <v>4.2035900000000002</v>
      </c>
      <c r="F101" s="48">
        <f>SUM(F98:F100)</f>
        <v>0</v>
      </c>
      <c r="G101" s="48">
        <f>SUM(G98:G100)</f>
        <v>4.7492400000000004</v>
      </c>
      <c r="H101" s="48">
        <f>SUM(H98:H100)</f>
        <v>49.090040000000002</v>
      </c>
    </row>
    <row r="102" spans="1:13" ht="25.5" x14ac:dyDescent="0.25">
      <c r="A102" s="28">
        <v>11</v>
      </c>
      <c r="B102" s="68"/>
      <c r="C102" s="73" t="s">
        <v>693</v>
      </c>
      <c r="D102" s="48">
        <f>D96+D101</f>
        <v>222.57906</v>
      </c>
      <c r="E102" s="48">
        <f>E96+E101</f>
        <v>23.31082</v>
      </c>
      <c r="F102" s="48">
        <f>F96+F101</f>
        <v>0</v>
      </c>
      <c r="G102" s="48">
        <f>G96+G101</f>
        <v>26.33671</v>
      </c>
      <c r="H102" s="48">
        <f>H96+H101</f>
        <v>272.22658999999999</v>
      </c>
      <c r="I102" s="40"/>
      <c r="J102" s="40">
        <v>129053.41</v>
      </c>
      <c r="K102" s="71">
        <f>J102/1.2/1000</f>
        <v>107.54451</v>
      </c>
      <c r="L102" s="74">
        <f>K96/K102</f>
        <v>0.98287159999999996</v>
      </c>
      <c r="M102" s="71"/>
    </row>
    <row r="103" spans="1:13" x14ac:dyDescent="0.25">
      <c r="A103" s="75"/>
      <c r="B103" s="75"/>
      <c r="D103" s="76"/>
      <c r="E103" s="76"/>
      <c r="F103" s="76"/>
      <c r="G103" s="76"/>
      <c r="H103" s="76"/>
      <c r="J103" s="47"/>
      <c r="K103" s="77"/>
    </row>
    <row r="104" spans="1:13" x14ac:dyDescent="0.25">
      <c r="A104" s="75"/>
      <c r="B104" s="75"/>
      <c r="D104" s="76"/>
      <c r="E104" s="76"/>
      <c r="F104" s="76"/>
      <c r="G104" s="76"/>
      <c r="H104" s="76"/>
      <c r="I104" s="78"/>
      <c r="J104" s="47"/>
      <c r="K104" s="77"/>
    </row>
    <row r="105" spans="1:13" x14ac:dyDescent="0.25">
      <c r="A105" s="75"/>
      <c r="B105" s="75"/>
      <c r="D105" s="76"/>
      <c r="E105" s="76"/>
      <c r="F105" s="76"/>
      <c r="G105" s="76"/>
      <c r="H105" s="76"/>
      <c r="J105" s="47"/>
      <c r="K105" s="77"/>
    </row>
    <row r="106" spans="1:13" x14ac:dyDescent="0.25">
      <c r="A106" s="75"/>
      <c r="B106" s="75"/>
      <c r="D106" s="76"/>
      <c r="E106" s="76"/>
      <c r="F106" s="76"/>
      <c r="G106" s="76"/>
      <c r="H106" s="76"/>
      <c r="J106" s="47"/>
      <c r="K106" s="77"/>
    </row>
    <row r="107" spans="1:13" x14ac:dyDescent="0.25">
      <c r="A107" s="75"/>
      <c r="B107" s="75"/>
      <c r="D107" s="76"/>
      <c r="E107" s="76"/>
      <c r="F107" s="76"/>
      <c r="G107" s="76"/>
      <c r="H107" s="76"/>
      <c r="J107" s="47"/>
      <c r="K107" s="77"/>
    </row>
    <row r="108" spans="1:13" ht="15.75" x14ac:dyDescent="0.25">
      <c r="A108" s="75"/>
      <c r="B108" s="79" t="s">
        <v>694</v>
      </c>
      <c r="D108" s="79"/>
      <c r="E108" s="76"/>
      <c r="F108" s="76" t="s">
        <v>695</v>
      </c>
      <c r="G108" s="76"/>
      <c r="J108" s="47"/>
      <c r="K108" s="77"/>
    </row>
    <row r="109" spans="1:13" x14ac:dyDescent="0.25">
      <c r="A109" s="75"/>
      <c r="B109" s="75"/>
      <c r="C109" s="76"/>
      <c r="E109" s="76"/>
      <c r="F109" s="76"/>
      <c r="G109" s="76"/>
      <c r="H109" s="76"/>
      <c r="J109" s="47"/>
      <c r="K109" s="77"/>
    </row>
    <row r="110" spans="1:13" x14ac:dyDescent="0.25">
      <c r="A110" s="75"/>
      <c r="B110" s="75"/>
      <c r="C110" s="76"/>
      <c r="E110" s="76"/>
      <c r="F110" s="76"/>
      <c r="G110" s="76"/>
      <c r="H110" s="76"/>
      <c r="J110" s="47"/>
      <c r="K110" s="77"/>
    </row>
    <row r="111" spans="1:13" x14ac:dyDescent="0.25">
      <c r="A111" s="80"/>
      <c r="I111" s="81"/>
      <c r="J111" s="82"/>
    </row>
  </sheetData>
  <mergeCells count="54">
    <mergeCell ref="B1:E1"/>
    <mergeCell ref="G1:H1"/>
    <mergeCell ref="A2:D3"/>
    <mergeCell ref="G2:H2"/>
    <mergeCell ref="I2:L2"/>
    <mergeCell ref="G3:H3"/>
    <mergeCell ref="B24:G24"/>
    <mergeCell ref="G4:H4"/>
    <mergeCell ref="G5:H5"/>
    <mergeCell ref="G6:H6"/>
    <mergeCell ref="B14:H14"/>
    <mergeCell ref="B16:H16"/>
    <mergeCell ref="B17:H17"/>
    <mergeCell ref="A21:A22"/>
    <mergeCell ref="B21:B22"/>
    <mergeCell ref="C21:C22"/>
    <mergeCell ref="D21:G21"/>
    <mergeCell ref="H21:H22"/>
    <mergeCell ref="A49:C49"/>
    <mergeCell ref="A28:C28"/>
    <mergeCell ref="B29:G29"/>
    <mergeCell ref="A31:C31"/>
    <mergeCell ref="A32:C32"/>
    <mergeCell ref="B33:G33"/>
    <mergeCell ref="A37:C37"/>
    <mergeCell ref="A38:C38"/>
    <mergeCell ref="B39:G39"/>
    <mergeCell ref="A43:C43"/>
    <mergeCell ref="A44:C44"/>
    <mergeCell ref="B45:G45"/>
    <mergeCell ref="A72:C72"/>
    <mergeCell ref="A50:C50"/>
    <mergeCell ref="B51:G51"/>
    <mergeCell ref="A55:C55"/>
    <mergeCell ref="A56:C56"/>
    <mergeCell ref="B57:G57"/>
    <mergeCell ref="A61:C61"/>
    <mergeCell ref="A62:C62"/>
    <mergeCell ref="B63:G63"/>
    <mergeCell ref="A67:C67"/>
    <mergeCell ref="A68:C68"/>
    <mergeCell ref="B69:G69"/>
    <mergeCell ref="B97:G97"/>
    <mergeCell ref="A73:C73"/>
    <mergeCell ref="B74:G74"/>
    <mergeCell ref="A78:C78"/>
    <mergeCell ref="A79:C79"/>
    <mergeCell ref="B80:G80"/>
    <mergeCell ref="A84:C84"/>
    <mergeCell ref="A85:C85"/>
    <mergeCell ref="B86:G86"/>
    <mergeCell ref="A89:C89"/>
    <mergeCell ref="A90:C90"/>
    <mergeCell ref="B91:G91"/>
  </mergeCells>
  <pageMargins left="0.11811023622047245" right="0.11811023622047245" top="0" bottom="0" header="0.31496062992125984" footer="0.31496062992125984"/>
  <pageSetup paperSize="9" scale="7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111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6.5703125" style="7" customWidth="1"/>
    <col min="2" max="2" width="21.7109375" style="7" customWidth="1"/>
    <col min="3" max="3" width="34.42578125" style="7" customWidth="1"/>
    <col min="4" max="4" width="14.5703125" style="7" customWidth="1"/>
    <col min="5" max="5" width="14.140625" style="7" customWidth="1"/>
    <col min="6" max="6" width="14.7109375" style="7" customWidth="1"/>
    <col min="7" max="7" width="13.7109375" style="7" customWidth="1"/>
    <col min="8" max="8" width="14.140625" style="7" customWidth="1"/>
    <col min="9" max="9" width="16.42578125" style="7" customWidth="1"/>
    <col min="10" max="10" width="12.5703125" style="7" customWidth="1"/>
    <col min="11" max="11" width="16.42578125" style="7" customWidth="1"/>
    <col min="12" max="12" width="18.5703125" style="7" customWidth="1"/>
    <col min="13" max="13" width="11.7109375" style="7" customWidth="1"/>
    <col min="14" max="16384" width="9.140625" style="7"/>
  </cols>
  <sheetData>
    <row r="1" spans="1:14" x14ac:dyDescent="0.25">
      <c r="A1" s="4"/>
      <c r="B1" s="119" t="s">
        <v>620</v>
      </c>
      <c r="C1" s="119"/>
      <c r="D1" s="119"/>
      <c r="E1" s="119"/>
      <c r="F1" s="5"/>
      <c r="G1" s="119"/>
      <c r="H1" s="119"/>
      <c r="I1" s="6"/>
      <c r="J1" s="6"/>
      <c r="K1" s="6"/>
      <c r="L1" s="6"/>
      <c r="M1" s="6"/>
      <c r="N1" s="6"/>
    </row>
    <row r="2" spans="1:14" ht="15" customHeight="1" x14ac:dyDescent="0.25">
      <c r="A2" s="120" t="s">
        <v>621</v>
      </c>
      <c r="B2" s="120"/>
      <c r="C2" s="120"/>
      <c r="D2" s="120"/>
      <c r="E2" s="8"/>
      <c r="F2" s="9"/>
      <c r="G2" s="114"/>
      <c r="H2" s="114"/>
      <c r="I2" s="121"/>
      <c r="J2" s="121"/>
      <c r="K2" s="121"/>
      <c r="L2" s="121"/>
      <c r="M2" s="10"/>
      <c r="N2" s="11"/>
    </row>
    <row r="3" spans="1:14" x14ac:dyDescent="0.25">
      <c r="A3" s="120"/>
      <c r="B3" s="120"/>
      <c r="C3" s="120"/>
      <c r="D3" s="120"/>
      <c r="E3" s="12"/>
      <c r="F3" s="12"/>
      <c r="G3" s="122"/>
      <c r="H3" s="122"/>
      <c r="I3" s="6"/>
      <c r="J3" s="6"/>
      <c r="K3" s="6"/>
      <c r="L3" s="13"/>
      <c r="M3" s="14"/>
      <c r="N3" s="6"/>
    </row>
    <row r="4" spans="1:14" x14ac:dyDescent="0.25">
      <c r="A4" s="4"/>
      <c r="B4" s="12"/>
      <c r="C4" s="15"/>
      <c r="D4" s="12"/>
      <c r="E4" s="12"/>
      <c r="F4" s="9"/>
      <c r="G4" s="114"/>
      <c r="H4" s="114"/>
      <c r="I4" s="6"/>
      <c r="J4" s="6"/>
      <c r="K4" s="6"/>
      <c r="L4" s="13"/>
      <c r="M4" s="14"/>
      <c r="N4" s="6"/>
    </row>
    <row r="5" spans="1:14" x14ac:dyDescent="0.25">
      <c r="A5" s="4"/>
      <c r="B5" s="8"/>
      <c r="C5" s="15"/>
      <c r="D5" s="8"/>
      <c r="E5" s="8"/>
      <c r="F5" s="9"/>
      <c r="G5" s="114"/>
      <c r="H5" s="114"/>
      <c r="I5" s="6"/>
      <c r="J5" s="6"/>
      <c r="K5" s="6"/>
      <c r="L5" s="13"/>
      <c r="M5" s="14"/>
      <c r="N5" s="6"/>
    </row>
    <row r="6" spans="1:14" x14ac:dyDescent="0.25">
      <c r="A6" s="4"/>
      <c r="B6" s="16"/>
      <c r="C6" s="19" t="s">
        <v>622</v>
      </c>
      <c r="D6" s="16"/>
      <c r="E6" s="16"/>
      <c r="F6" s="16"/>
      <c r="G6" s="115" t="s">
        <v>892</v>
      </c>
      <c r="H6" s="115"/>
      <c r="I6" s="6"/>
      <c r="J6" s="6"/>
      <c r="K6" s="6"/>
      <c r="L6" s="6"/>
      <c r="M6" s="14"/>
      <c r="N6" s="6"/>
    </row>
    <row r="7" spans="1:14" x14ac:dyDescent="0.25">
      <c r="A7" s="4"/>
      <c r="B7" s="18"/>
      <c r="D7" s="4"/>
      <c r="E7" s="4"/>
      <c r="F7" s="18"/>
      <c r="G7" s="4"/>
      <c r="H7" s="4"/>
      <c r="I7" s="6"/>
      <c r="J7" s="6"/>
      <c r="K7" s="6"/>
      <c r="L7" s="6"/>
      <c r="M7" s="14"/>
      <c r="N7" s="6"/>
    </row>
    <row r="8" spans="1:14" x14ac:dyDescent="0.25">
      <c r="A8" s="4"/>
    </row>
    <row r="9" spans="1:14" x14ac:dyDescent="0.25">
      <c r="A9" s="4"/>
    </row>
    <row r="10" spans="1:14" x14ac:dyDescent="0.25">
      <c r="A10" s="4"/>
    </row>
    <row r="11" spans="1:14" x14ac:dyDescent="0.25">
      <c r="A11" s="4"/>
    </row>
    <row r="12" spans="1:14" x14ac:dyDescent="0.25">
      <c r="A12" s="4"/>
    </row>
    <row r="13" spans="1:14" x14ac:dyDescent="0.25">
      <c r="A13" s="4"/>
    </row>
    <row r="14" spans="1:14" x14ac:dyDescent="0.25">
      <c r="A14" s="4"/>
      <c r="B14" s="116" t="s">
        <v>623</v>
      </c>
      <c r="C14" s="116"/>
      <c r="D14" s="116"/>
      <c r="E14" s="116"/>
      <c r="F14" s="116"/>
      <c r="G14" s="116"/>
      <c r="H14" s="116"/>
    </row>
    <row r="15" spans="1:14" ht="8.25" customHeight="1" x14ac:dyDescent="0.25">
      <c r="A15" s="4"/>
      <c r="B15" s="19"/>
      <c r="C15" s="19"/>
      <c r="D15" s="19"/>
      <c r="E15" s="19"/>
      <c r="F15" s="19"/>
      <c r="G15" s="19"/>
      <c r="H15" s="19"/>
    </row>
    <row r="16" spans="1:14" ht="40.5" customHeight="1" x14ac:dyDescent="0.25">
      <c r="A16" s="16"/>
      <c r="B16" s="117" t="s">
        <v>14</v>
      </c>
      <c r="C16" s="117"/>
      <c r="D16" s="117"/>
      <c r="E16" s="117"/>
      <c r="F16" s="117"/>
      <c r="G16" s="117"/>
      <c r="H16" s="117"/>
    </row>
    <row r="17" spans="1:15" x14ac:dyDescent="0.25">
      <c r="A17" s="12"/>
      <c r="B17" s="118" t="s">
        <v>624</v>
      </c>
      <c r="C17" s="118"/>
      <c r="D17" s="118"/>
      <c r="E17" s="118"/>
      <c r="F17" s="118"/>
      <c r="G17" s="118"/>
      <c r="H17" s="118"/>
    </row>
    <row r="18" spans="1:15" ht="9.75" customHeight="1" x14ac:dyDescent="0.25">
      <c r="A18" s="12"/>
      <c r="B18" s="20"/>
      <c r="C18" s="20"/>
      <c r="D18" s="20"/>
      <c r="E18" s="20"/>
      <c r="F18" s="20"/>
      <c r="G18" s="20"/>
      <c r="H18" s="20"/>
    </row>
    <row r="19" spans="1:15" x14ac:dyDescent="0.25">
      <c r="A19" s="12"/>
      <c r="B19" s="20"/>
      <c r="C19" s="4"/>
      <c r="D19" s="21" t="s">
        <v>889</v>
      </c>
      <c r="E19" s="20"/>
      <c r="F19" s="20"/>
      <c r="G19" s="20"/>
      <c r="H19" s="20"/>
    </row>
    <row r="20" spans="1:15" ht="15.75" x14ac:dyDescent="0.25">
      <c r="A20" s="22" t="s">
        <v>625</v>
      </c>
      <c r="B20" s="4"/>
      <c r="C20" s="23"/>
      <c r="D20" s="24" t="s">
        <v>891</v>
      </c>
      <c r="E20" s="25"/>
      <c r="F20" s="4"/>
      <c r="G20" s="19"/>
      <c r="H20" s="26" t="s">
        <v>890</v>
      </c>
    </row>
    <row r="21" spans="1:15" x14ac:dyDescent="0.25">
      <c r="A21" s="113" t="s">
        <v>626</v>
      </c>
      <c r="B21" s="113" t="s">
        <v>627</v>
      </c>
      <c r="C21" s="113" t="s">
        <v>628</v>
      </c>
      <c r="D21" s="113" t="s">
        <v>629</v>
      </c>
      <c r="E21" s="113"/>
      <c r="F21" s="113"/>
      <c r="G21" s="113"/>
      <c r="H21" s="113" t="s">
        <v>630</v>
      </c>
    </row>
    <row r="22" spans="1:15" ht="31.5" customHeight="1" x14ac:dyDescent="0.25">
      <c r="A22" s="113"/>
      <c r="B22" s="113"/>
      <c r="C22" s="113"/>
      <c r="D22" s="27" t="s">
        <v>631</v>
      </c>
      <c r="E22" s="28" t="s">
        <v>632</v>
      </c>
      <c r="F22" s="27" t="s">
        <v>633</v>
      </c>
      <c r="G22" s="27" t="s">
        <v>634</v>
      </c>
      <c r="H22" s="113"/>
    </row>
    <row r="23" spans="1:15" x14ac:dyDescent="0.25">
      <c r="A23" s="27">
        <v>1</v>
      </c>
      <c r="B23" s="27">
        <v>2</v>
      </c>
      <c r="C23" s="27">
        <v>3</v>
      </c>
      <c r="D23" s="28">
        <v>4</v>
      </c>
      <c r="E23" s="28">
        <v>5</v>
      </c>
      <c r="F23" s="28">
        <v>6</v>
      </c>
      <c r="G23" s="28">
        <v>7</v>
      </c>
      <c r="H23" s="28">
        <v>8</v>
      </c>
    </row>
    <row r="24" spans="1:15" hidden="1" x14ac:dyDescent="0.25">
      <c r="A24" s="29"/>
      <c r="B24" s="112" t="s">
        <v>635</v>
      </c>
      <c r="C24" s="112"/>
      <c r="D24" s="112"/>
      <c r="E24" s="112"/>
      <c r="F24" s="112"/>
      <c r="G24" s="112"/>
      <c r="H24" s="30"/>
    </row>
    <row r="25" spans="1:15" ht="38.25" hidden="1" x14ac:dyDescent="0.25">
      <c r="A25" s="31">
        <v>1</v>
      </c>
      <c r="B25" s="32" t="s">
        <v>636</v>
      </c>
      <c r="C25" s="32" t="s">
        <v>637</v>
      </c>
      <c r="D25" s="33"/>
      <c r="E25" s="33"/>
      <c r="F25" s="33"/>
      <c r="G25" s="34">
        <f>L25/1000</f>
        <v>0</v>
      </c>
      <c r="H25" s="35">
        <f>G25</f>
        <v>0</v>
      </c>
      <c r="L25" s="7">
        <v>0</v>
      </c>
    </row>
    <row r="26" spans="1:15" hidden="1" x14ac:dyDescent="0.25">
      <c r="A26" s="31"/>
      <c r="B26" s="32"/>
      <c r="C26" s="32"/>
      <c r="D26" s="33"/>
      <c r="E26" s="33"/>
      <c r="F26" s="33"/>
      <c r="G26" s="36"/>
      <c r="H26" s="35"/>
    </row>
    <row r="27" spans="1:15" hidden="1" x14ac:dyDescent="0.25">
      <c r="A27" s="31"/>
      <c r="B27" s="37"/>
      <c r="C27" s="32"/>
      <c r="D27" s="33"/>
      <c r="E27" s="33"/>
      <c r="F27" s="33"/>
      <c r="G27" s="36"/>
      <c r="H27" s="35"/>
    </row>
    <row r="28" spans="1:15" hidden="1" x14ac:dyDescent="0.25">
      <c r="A28" s="104" t="s">
        <v>638</v>
      </c>
      <c r="B28" s="105"/>
      <c r="C28" s="106"/>
      <c r="D28" s="38">
        <f>SUM(D25:D27)</f>
        <v>0</v>
      </c>
      <c r="E28" s="38">
        <f>SUM(E25:E27)</f>
        <v>0</v>
      </c>
      <c r="F28" s="38">
        <f>SUM(F25:F27)</f>
        <v>0</v>
      </c>
      <c r="G28" s="39">
        <f>SUM(G25:G27)</f>
        <v>0</v>
      </c>
      <c r="H28" s="39">
        <f>SUM(H25:H27)</f>
        <v>0</v>
      </c>
      <c r="I28" s="40"/>
      <c r="J28" s="40"/>
      <c r="K28" s="40"/>
      <c r="L28" s="40"/>
      <c r="M28" s="40"/>
    </row>
    <row r="29" spans="1:15" x14ac:dyDescent="0.25">
      <c r="A29" s="29"/>
      <c r="B29" s="112" t="s">
        <v>639</v>
      </c>
      <c r="C29" s="112"/>
      <c r="D29" s="112"/>
      <c r="E29" s="112"/>
      <c r="F29" s="112"/>
      <c r="G29" s="112"/>
      <c r="H29" s="30"/>
      <c r="I29" s="40"/>
      <c r="J29" s="40"/>
      <c r="K29" s="40"/>
      <c r="L29" s="40"/>
      <c r="M29" s="40"/>
      <c r="N29" s="40"/>
    </row>
    <row r="30" spans="1:15" x14ac:dyDescent="0.25">
      <c r="A30" s="41">
        <v>1</v>
      </c>
      <c r="B30" s="42" t="s">
        <v>640</v>
      </c>
      <c r="C30" s="43" t="s">
        <v>20</v>
      </c>
      <c r="D30" s="44">
        <f t="shared" ref="D30:F30" si="0">I30/1000</f>
        <v>98.12688</v>
      </c>
      <c r="E30" s="44">
        <f t="shared" si="0"/>
        <v>0</v>
      </c>
      <c r="F30" s="44">
        <f t="shared" si="0"/>
        <v>0</v>
      </c>
      <c r="G30" s="44">
        <f>L32/1000</f>
        <v>0</v>
      </c>
      <c r="H30" s="45">
        <f>SUM(D30:G30)</f>
        <v>98.12688</v>
      </c>
      <c r="I30" s="40">
        <v>98126.88</v>
      </c>
      <c r="J30" s="40">
        <v>0</v>
      </c>
      <c r="K30" s="40"/>
      <c r="L30" s="40"/>
      <c r="M30" s="40"/>
      <c r="N30" s="40"/>
    </row>
    <row r="31" spans="1:15" x14ac:dyDescent="0.25">
      <c r="A31" s="108" t="s">
        <v>641</v>
      </c>
      <c r="B31" s="109"/>
      <c r="C31" s="110"/>
      <c r="D31" s="46">
        <f>SUM(D30:D30)</f>
        <v>98.12688</v>
      </c>
      <c r="E31" s="46">
        <f>SUM(E30:E30)</f>
        <v>0</v>
      </c>
      <c r="F31" s="44">
        <f>SUM(F30:F30)</f>
        <v>0</v>
      </c>
      <c r="G31" s="46">
        <f>SUM(G30:G30)</f>
        <v>0</v>
      </c>
      <c r="H31" s="46">
        <f>SUM(H30:H30)</f>
        <v>98.12688</v>
      </c>
      <c r="I31" s="40"/>
      <c r="L31" s="40"/>
      <c r="M31" s="40"/>
      <c r="N31" s="47"/>
      <c r="O31" s="47"/>
    </row>
    <row r="32" spans="1:15" x14ac:dyDescent="0.25">
      <c r="A32" s="104" t="s">
        <v>642</v>
      </c>
      <c r="B32" s="105"/>
      <c r="C32" s="106"/>
      <c r="D32" s="48">
        <f>D31</f>
        <v>98.12688</v>
      </c>
      <c r="E32" s="48">
        <f>E31</f>
        <v>0</v>
      </c>
      <c r="F32" s="48">
        <f>F31</f>
        <v>0</v>
      </c>
      <c r="G32" s="48">
        <f>G28+G31</f>
        <v>0</v>
      </c>
      <c r="H32" s="48">
        <f>H31+H28</f>
        <v>98.12688</v>
      </c>
      <c r="I32" s="40"/>
      <c r="J32" s="40"/>
      <c r="K32" s="40"/>
      <c r="L32" s="40"/>
      <c r="M32" s="40"/>
      <c r="N32" s="47"/>
      <c r="O32" s="47"/>
    </row>
    <row r="33" spans="1:13" hidden="1" x14ac:dyDescent="0.25">
      <c r="A33" s="49"/>
      <c r="B33" s="107" t="s">
        <v>643</v>
      </c>
      <c r="C33" s="107"/>
      <c r="D33" s="107"/>
      <c r="E33" s="107"/>
      <c r="F33" s="107"/>
      <c r="G33" s="111"/>
      <c r="H33" s="50"/>
      <c r="I33" s="40"/>
      <c r="J33" s="40"/>
      <c r="K33" s="40"/>
      <c r="L33" s="40"/>
      <c r="M33" s="40"/>
    </row>
    <row r="34" spans="1:13" hidden="1" x14ac:dyDescent="0.25">
      <c r="A34" s="31">
        <v>3</v>
      </c>
      <c r="B34" s="31"/>
      <c r="C34" s="31"/>
      <c r="D34" s="33"/>
      <c r="E34" s="33"/>
      <c r="F34" s="33"/>
      <c r="G34" s="33"/>
      <c r="H34" s="36">
        <f>SUM(D34:G34)</f>
        <v>0</v>
      </c>
      <c r="I34" s="40"/>
      <c r="J34" s="40"/>
      <c r="K34" s="40"/>
      <c r="L34" s="40"/>
      <c r="M34" s="40"/>
    </row>
    <row r="35" spans="1:13" hidden="1" x14ac:dyDescent="0.25">
      <c r="A35" s="31">
        <v>8</v>
      </c>
      <c r="B35" s="31"/>
      <c r="C35" s="31"/>
      <c r="D35" s="33"/>
      <c r="E35" s="33"/>
      <c r="F35" s="33"/>
      <c r="G35" s="33"/>
      <c r="H35" s="36">
        <f>SUM(D35:G35)</f>
        <v>0</v>
      </c>
      <c r="I35" s="40"/>
      <c r="J35" s="40"/>
      <c r="K35" s="40"/>
      <c r="L35" s="40"/>
      <c r="M35" s="40"/>
    </row>
    <row r="36" spans="1:13" hidden="1" x14ac:dyDescent="0.25">
      <c r="A36" s="31">
        <v>9</v>
      </c>
      <c r="B36" s="31"/>
      <c r="C36" s="31"/>
      <c r="D36" s="33"/>
      <c r="E36" s="33"/>
      <c r="F36" s="33"/>
      <c r="G36" s="33"/>
      <c r="H36" s="36">
        <f>SUM(D36:G36)</f>
        <v>0</v>
      </c>
      <c r="I36" s="40"/>
      <c r="J36" s="40"/>
      <c r="K36" s="40"/>
      <c r="L36" s="40"/>
      <c r="M36" s="40"/>
    </row>
    <row r="37" spans="1:13" hidden="1" x14ac:dyDescent="0.25">
      <c r="A37" s="108" t="s">
        <v>644</v>
      </c>
      <c r="B37" s="109"/>
      <c r="C37" s="110"/>
      <c r="D37" s="51">
        <f>SUM(D34:D36)</f>
        <v>0</v>
      </c>
      <c r="E37" s="51">
        <f>SUM(E34:E36)</f>
        <v>0</v>
      </c>
      <c r="F37" s="51">
        <f>SUM(F34:F36)</f>
        <v>0</v>
      </c>
      <c r="G37" s="51">
        <f>SUM(G34:G36)</f>
        <v>0</v>
      </c>
      <c r="H37" s="51">
        <f>SUM(H34:H36)</f>
        <v>0</v>
      </c>
      <c r="I37" s="40"/>
      <c r="J37" s="40"/>
      <c r="K37" s="40"/>
      <c r="L37" s="40"/>
      <c r="M37" s="40"/>
    </row>
    <row r="38" spans="1:13" hidden="1" x14ac:dyDescent="0.25">
      <c r="A38" s="104" t="s">
        <v>645</v>
      </c>
      <c r="B38" s="105"/>
      <c r="C38" s="106"/>
      <c r="D38" s="52">
        <f>D32+D37</f>
        <v>98.12688</v>
      </c>
      <c r="E38" s="52">
        <f>E32+E37</f>
        <v>0</v>
      </c>
      <c r="F38" s="52">
        <f>F32+F37</f>
        <v>0</v>
      </c>
      <c r="G38" s="38">
        <f>G32+G37</f>
        <v>0</v>
      </c>
      <c r="H38" s="52">
        <f>H32+H37</f>
        <v>98.12688</v>
      </c>
      <c r="I38" s="40"/>
      <c r="J38" s="40"/>
      <c r="K38" s="40"/>
      <c r="L38" s="40"/>
      <c r="M38" s="40"/>
    </row>
    <row r="39" spans="1:13" hidden="1" x14ac:dyDescent="0.25">
      <c r="A39" s="49"/>
      <c r="B39" s="107" t="s">
        <v>646</v>
      </c>
      <c r="C39" s="107"/>
      <c r="D39" s="107"/>
      <c r="E39" s="107"/>
      <c r="F39" s="107"/>
      <c r="G39" s="111"/>
      <c r="H39" s="50"/>
      <c r="I39" s="40"/>
      <c r="J39" s="40"/>
      <c r="K39" s="40"/>
      <c r="L39" s="40"/>
      <c r="M39" s="40"/>
    </row>
    <row r="40" spans="1:13" hidden="1" x14ac:dyDescent="0.25">
      <c r="A40" s="31">
        <v>4</v>
      </c>
      <c r="B40" s="31"/>
      <c r="C40" s="31"/>
      <c r="D40" s="33"/>
      <c r="E40" s="33"/>
      <c r="F40" s="33"/>
      <c r="G40" s="33"/>
      <c r="H40" s="36">
        <f>SUM(D40:G40)</f>
        <v>0</v>
      </c>
      <c r="I40" s="40"/>
      <c r="J40" s="40"/>
      <c r="K40" s="40"/>
      <c r="L40" s="40"/>
      <c r="M40" s="40"/>
    </row>
    <row r="41" spans="1:13" hidden="1" x14ac:dyDescent="0.25">
      <c r="A41" s="31">
        <v>11</v>
      </c>
      <c r="B41" s="31"/>
      <c r="C41" s="31"/>
      <c r="D41" s="33"/>
      <c r="E41" s="33"/>
      <c r="F41" s="33"/>
      <c r="G41" s="33"/>
      <c r="H41" s="36">
        <f>SUM(D41:G41)</f>
        <v>0</v>
      </c>
      <c r="I41" s="40"/>
      <c r="J41" s="40"/>
      <c r="K41" s="40"/>
      <c r="L41" s="40"/>
      <c r="M41" s="40"/>
    </row>
    <row r="42" spans="1:13" hidden="1" x14ac:dyDescent="0.25">
      <c r="A42" s="31">
        <v>12</v>
      </c>
      <c r="B42" s="31"/>
      <c r="C42" s="31"/>
      <c r="D42" s="33"/>
      <c r="E42" s="33"/>
      <c r="F42" s="33"/>
      <c r="G42" s="33"/>
      <c r="H42" s="36">
        <f>SUM(D42:G42)</f>
        <v>0</v>
      </c>
      <c r="I42" s="40"/>
      <c r="J42" s="40"/>
      <c r="K42" s="40"/>
      <c r="L42" s="40"/>
      <c r="M42" s="40"/>
    </row>
    <row r="43" spans="1:13" hidden="1" x14ac:dyDescent="0.25">
      <c r="A43" s="108" t="s">
        <v>647</v>
      </c>
      <c r="B43" s="109"/>
      <c r="C43" s="110"/>
      <c r="D43" s="51">
        <f>SUM(D40:D42)</f>
        <v>0</v>
      </c>
      <c r="E43" s="51">
        <f>SUM(E40:E42)</f>
        <v>0</v>
      </c>
      <c r="F43" s="51">
        <f>SUM(F40:F42)</f>
        <v>0</v>
      </c>
      <c r="G43" s="51">
        <f>SUM(G40:G42)</f>
        <v>0</v>
      </c>
      <c r="H43" s="51">
        <f>SUM(H40:H42)</f>
        <v>0</v>
      </c>
      <c r="I43" s="40"/>
      <c r="J43" s="40"/>
      <c r="K43" s="40"/>
      <c r="L43" s="40"/>
      <c r="M43" s="40"/>
    </row>
    <row r="44" spans="1:13" hidden="1" x14ac:dyDescent="0.25">
      <c r="A44" s="104" t="s">
        <v>648</v>
      </c>
      <c r="B44" s="105"/>
      <c r="C44" s="106"/>
      <c r="D44" s="52">
        <f>D38+D43</f>
        <v>98.12688</v>
      </c>
      <c r="E44" s="52">
        <f>E38+E43</f>
        <v>0</v>
      </c>
      <c r="F44" s="52">
        <f>F38+F43</f>
        <v>0</v>
      </c>
      <c r="G44" s="38">
        <f>G38+G43</f>
        <v>0</v>
      </c>
      <c r="H44" s="52">
        <f>H38+H43</f>
        <v>98.12688</v>
      </c>
      <c r="I44" s="40"/>
      <c r="J44" s="40"/>
      <c r="K44" s="40"/>
      <c r="L44" s="40"/>
      <c r="M44" s="40"/>
    </row>
    <row r="45" spans="1:13" hidden="1" x14ac:dyDescent="0.25">
      <c r="A45" s="49"/>
      <c r="B45" s="107" t="s">
        <v>649</v>
      </c>
      <c r="C45" s="107"/>
      <c r="D45" s="107"/>
      <c r="E45" s="107"/>
      <c r="F45" s="107"/>
      <c r="G45" s="111"/>
      <c r="H45" s="50"/>
      <c r="I45" s="40"/>
      <c r="J45" s="40"/>
      <c r="K45" s="40"/>
      <c r="L45" s="40"/>
      <c r="M45" s="40"/>
    </row>
    <row r="46" spans="1:13" hidden="1" x14ac:dyDescent="0.25">
      <c r="A46" s="31">
        <v>5</v>
      </c>
      <c r="B46" s="31"/>
      <c r="C46" s="31"/>
      <c r="D46" s="33"/>
      <c r="E46" s="33"/>
      <c r="F46" s="33"/>
      <c r="G46" s="33"/>
      <c r="H46" s="36">
        <f>SUM(D46:G46)</f>
        <v>0</v>
      </c>
      <c r="I46" s="40"/>
      <c r="J46" s="40"/>
      <c r="K46" s="40"/>
      <c r="L46" s="40"/>
      <c r="M46" s="40"/>
    </row>
    <row r="47" spans="1:13" hidden="1" x14ac:dyDescent="0.25">
      <c r="A47" s="31">
        <v>14</v>
      </c>
      <c r="B47" s="31"/>
      <c r="C47" s="31"/>
      <c r="D47" s="33"/>
      <c r="E47" s="33"/>
      <c r="F47" s="33"/>
      <c r="G47" s="33"/>
      <c r="H47" s="36">
        <f>SUM(D47:G47)</f>
        <v>0</v>
      </c>
      <c r="I47" s="40"/>
      <c r="J47" s="40"/>
      <c r="K47" s="40"/>
      <c r="L47" s="40"/>
      <c r="M47" s="40"/>
    </row>
    <row r="48" spans="1:13" hidden="1" x14ac:dyDescent="0.25">
      <c r="A48" s="31">
        <v>15</v>
      </c>
      <c r="B48" s="31"/>
      <c r="C48" s="31"/>
      <c r="D48" s="33"/>
      <c r="E48" s="33"/>
      <c r="F48" s="33"/>
      <c r="G48" s="33"/>
      <c r="H48" s="36">
        <f>SUM(D48:G48)</f>
        <v>0</v>
      </c>
      <c r="I48" s="40"/>
      <c r="J48" s="40"/>
      <c r="K48" s="40"/>
      <c r="L48" s="40"/>
      <c r="M48" s="40"/>
    </row>
    <row r="49" spans="1:13" hidden="1" x14ac:dyDescent="0.25">
      <c r="A49" s="108" t="s">
        <v>650</v>
      </c>
      <c r="B49" s="109"/>
      <c r="C49" s="110"/>
      <c r="D49" s="51">
        <f>SUM(D46:D48)</f>
        <v>0</v>
      </c>
      <c r="E49" s="51">
        <f>SUM(E46:E48)</f>
        <v>0</v>
      </c>
      <c r="F49" s="51">
        <f>SUM(F46:F48)</f>
        <v>0</v>
      </c>
      <c r="G49" s="51">
        <f>SUM(G46:G48)</f>
        <v>0</v>
      </c>
      <c r="H49" s="51">
        <f>SUM(H46:H48)</f>
        <v>0</v>
      </c>
      <c r="I49" s="40"/>
      <c r="J49" s="40"/>
      <c r="K49" s="40"/>
      <c r="L49" s="40"/>
      <c r="M49" s="40"/>
    </row>
    <row r="50" spans="1:13" hidden="1" x14ac:dyDescent="0.25">
      <c r="A50" s="104" t="s">
        <v>651</v>
      </c>
      <c r="B50" s="105"/>
      <c r="C50" s="106"/>
      <c r="D50" s="52">
        <f>D44+D49</f>
        <v>98.12688</v>
      </c>
      <c r="E50" s="52">
        <f>E44+E49</f>
        <v>0</v>
      </c>
      <c r="F50" s="52">
        <f>F44+F49</f>
        <v>0</v>
      </c>
      <c r="G50" s="38">
        <f>G44+G49</f>
        <v>0</v>
      </c>
      <c r="H50" s="52">
        <f>H44+H49</f>
        <v>98.12688</v>
      </c>
      <c r="I50" s="40"/>
      <c r="J50" s="40"/>
      <c r="K50" s="40"/>
      <c r="L50" s="40"/>
      <c r="M50" s="40"/>
    </row>
    <row r="51" spans="1:13" hidden="1" x14ac:dyDescent="0.25">
      <c r="A51" s="49"/>
      <c r="B51" s="107" t="s">
        <v>652</v>
      </c>
      <c r="C51" s="107"/>
      <c r="D51" s="107"/>
      <c r="E51" s="107"/>
      <c r="F51" s="107"/>
      <c r="G51" s="111"/>
      <c r="H51" s="50"/>
      <c r="I51" s="40"/>
      <c r="J51" s="40"/>
      <c r="K51" s="40"/>
      <c r="L51" s="40"/>
      <c r="M51" s="40"/>
    </row>
    <row r="52" spans="1:13" hidden="1" x14ac:dyDescent="0.25">
      <c r="A52" s="31">
        <v>6</v>
      </c>
      <c r="B52" s="31"/>
      <c r="C52" s="31"/>
      <c r="D52" s="33"/>
      <c r="E52" s="33"/>
      <c r="F52" s="33"/>
      <c r="G52" s="33"/>
      <c r="H52" s="36">
        <f>SUM(D52:G52)</f>
        <v>0</v>
      </c>
      <c r="I52" s="40"/>
      <c r="J52" s="40"/>
      <c r="K52" s="40"/>
      <c r="L52" s="40"/>
      <c r="M52" s="40"/>
    </row>
    <row r="53" spans="1:13" hidden="1" x14ac:dyDescent="0.25">
      <c r="A53" s="31">
        <v>17</v>
      </c>
      <c r="B53" s="31"/>
      <c r="C53" s="31"/>
      <c r="D53" s="33"/>
      <c r="E53" s="33"/>
      <c r="F53" s="33"/>
      <c r="G53" s="33"/>
      <c r="H53" s="36">
        <f>SUM(D53:G53)</f>
        <v>0</v>
      </c>
      <c r="I53" s="40"/>
      <c r="J53" s="40"/>
      <c r="K53" s="40"/>
      <c r="L53" s="40"/>
      <c r="M53" s="40"/>
    </row>
    <row r="54" spans="1:13" hidden="1" x14ac:dyDescent="0.25">
      <c r="A54" s="31">
        <v>18</v>
      </c>
      <c r="B54" s="31"/>
      <c r="C54" s="31"/>
      <c r="D54" s="33"/>
      <c r="E54" s="33"/>
      <c r="F54" s="33"/>
      <c r="G54" s="33"/>
      <c r="H54" s="36">
        <f>SUM(D54:G54)</f>
        <v>0</v>
      </c>
      <c r="I54" s="40"/>
      <c r="J54" s="40"/>
      <c r="K54" s="40"/>
      <c r="L54" s="40"/>
      <c r="M54" s="40"/>
    </row>
    <row r="55" spans="1:13" hidden="1" x14ac:dyDescent="0.25">
      <c r="A55" s="108" t="s">
        <v>653</v>
      </c>
      <c r="B55" s="109"/>
      <c r="C55" s="110"/>
      <c r="D55" s="51">
        <f>SUM(D52:D54)</f>
        <v>0</v>
      </c>
      <c r="E55" s="51">
        <f>SUM(E52:E54)</f>
        <v>0</v>
      </c>
      <c r="F55" s="51">
        <f>SUM(F52:F54)</f>
        <v>0</v>
      </c>
      <c r="G55" s="51">
        <f>SUM(G52:G54)</f>
        <v>0</v>
      </c>
      <c r="H55" s="51">
        <f>SUM(H52:H54)</f>
        <v>0</v>
      </c>
      <c r="I55" s="40"/>
      <c r="J55" s="40"/>
      <c r="K55" s="40"/>
      <c r="L55" s="40"/>
      <c r="M55" s="40"/>
    </row>
    <row r="56" spans="1:13" hidden="1" x14ac:dyDescent="0.25">
      <c r="A56" s="104" t="s">
        <v>654</v>
      </c>
      <c r="B56" s="105"/>
      <c r="C56" s="106"/>
      <c r="D56" s="52">
        <f>D50+D55</f>
        <v>98.12688</v>
      </c>
      <c r="E56" s="52">
        <f>E50+E55</f>
        <v>0</v>
      </c>
      <c r="F56" s="52">
        <f>F50+F55</f>
        <v>0</v>
      </c>
      <c r="G56" s="38">
        <f>G50+G55</f>
        <v>0</v>
      </c>
      <c r="H56" s="52">
        <f>H50+H55</f>
        <v>98.12688</v>
      </c>
      <c r="I56" s="40"/>
      <c r="J56" s="40"/>
      <c r="K56" s="40"/>
      <c r="L56" s="40"/>
      <c r="M56" s="40"/>
    </row>
    <row r="57" spans="1:13" hidden="1" x14ac:dyDescent="0.25">
      <c r="A57" s="49"/>
      <c r="B57" s="107" t="s">
        <v>655</v>
      </c>
      <c r="C57" s="107"/>
      <c r="D57" s="107"/>
      <c r="E57" s="107"/>
      <c r="F57" s="107"/>
      <c r="G57" s="111"/>
      <c r="H57" s="50"/>
      <c r="I57" s="40"/>
      <c r="J57" s="40"/>
      <c r="K57" s="40"/>
      <c r="L57" s="40"/>
      <c r="M57" s="40"/>
    </row>
    <row r="58" spans="1:13" hidden="1" x14ac:dyDescent="0.25">
      <c r="A58" s="31">
        <v>7</v>
      </c>
      <c r="B58" s="31"/>
      <c r="C58" s="31"/>
      <c r="D58" s="33"/>
      <c r="E58" s="33"/>
      <c r="F58" s="33"/>
      <c r="G58" s="33"/>
      <c r="H58" s="36">
        <f>SUM(D58:G58)</f>
        <v>0</v>
      </c>
      <c r="I58" s="40"/>
      <c r="J58" s="40"/>
      <c r="K58" s="40"/>
      <c r="L58" s="40"/>
      <c r="M58" s="40"/>
    </row>
    <row r="59" spans="1:13" hidden="1" x14ac:dyDescent="0.25">
      <c r="A59" s="31">
        <v>20</v>
      </c>
      <c r="B59" s="31"/>
      <c r="C59" s="31"/>
      <c r="D59" s="33"/>
      <c r="E59" s="33"/>
      <c r="F59" s="33"/>
      <c r="G59" s="33"/>
      <c r="H59" s="36">
        <f>SUM(D59:G59)</f>
        <v>0</v>
      </c>
      <c r="I59" s="40"/>
      <c r="J59" s="40"/>
      <c r="K59" s="40"/>
      <c r="L59" s="40"/>
      <c r="M59" s="40"/>
    </row>
    <row r="60" spans="1:13" hidden="1" x14ac:dyDescent="0.25">
      <c r="A60" s="31">
        <v>21</v>
      </c>
      <c r="B60" s="31"/>
      <c r="C60" s="31"/>
      <c r="D60" s="33"/>
      <c r="E60" s="33"/>
      <c r="F60" s="33"/>
      <c r="G60" s="33"/>
      <c r="H60" s="36">
        <f>SUM(D60:G60)</f>
        <v>0</v>
      </c>
      <c r="I60" s="40"/>
      <c r="J60" s="40"/>
      <c r="K60" s="40"/>
      <c r="L60" s="40"/>
      <c r="M60" s="40"/>
    </row>
    <row r="61" spans="1:13" hidden="1" x14ac:dyDescent="0.25">
      <c r="A61" s="108" t="s">
        <v>656</v>
      </c>
      <c r="B61" s="109"/>
      <c r="C61" s="110"/>
      <c r="D61" s="51">
        <f>SUM(D58:D60)</f>
        <v>0</v>
      </c>
      <c r="E61" s="51">
        <f>SUM(E58:E60)</f>
        <v>0</v>
      </c>
      <c r="F61" s="51">
        <f>SUM(F58:F60)</f>
        <v>0</v>
      </c>
      <c r="G61" s="51">
        <f>SUM(G58:G60)</f>
        <v>0</v>
      </c>
      <c r="H61" s="51">
        <f>SUM(H58:H60)</f>
        <v>0</v>
      </c>
      <c r="I61" s="40"/>
      <c r="J61" s="40"/>
      <c r="K61" s="40"/>
      <c r="L61" s="40"/>
      <c r="M61" s="40"/>
    </row>
    <row r="62" spans="1:13" hidden="1" x14ac:dyDescent="0.25">
      <c r="A62" s="104" t="s">
        <v>657</v>
      </c>
      <c r="B62" s="105"/>
      <c r="C62" s="106"/>
      <c r="D62" s="52">
        <f>D56+D61</f>
        <v>98.12688</v>
      </c>
      <c r="E62" s="52">
        <f>E56+E61</f>
        <v>0</v>
      </c>
      <c r="F62" s="52">
        <f>F56+F61</f>
        <v>0</v>
      </c>
      <c r="G62" s="38">
        <f>G56+G61</f>
        <v>0</v>
      </c>
      <c r="H62" s="52">
        <f>H56+H61</f>
        <v>98.12688</v>
      </c>
      <c r="I62" s="40"/>
      <c r="J62" s="40"/>
      <c r="K62" s="40"/>
      <c r="L62" s="40"/>
      <c r="M62" s="40"/>
    </row>
    <row r="63" spans="1:13" x14ac:dyDescent="0.25">
      <c r="A63" s="53"/>
      <c r="B63" s="107" t="s">
        <v>658</v>
      </c>
      <c r="C63" s="107"/>
      <c r="D63" s="107"/>
      <c r="E63" s="107"/>
      <c r="F63" s="107"/>
      <c r="G63" s="107"/>
      <c r="H63" s="30"/>
      <c r="I63" s="40"/>
      <c r="J63" s="40"/>
      <c r="K63" s="40"/>
      <c r="L63" s="40"/>
      <c r="M63" s="40"/>
    </row>
    <row r="64" spans="1:13" ht="45.75" customHeight="1" x14ac:dyDescent="0.25">
      <c r="A64" s="31">
        <v>2</v>
      </c>
      <c r="B64" s="54" t="s">
        <v>659</v>
      </c>
      <c r="C64" s="54" t="s">
        <v>660</v>
      </c>
      <c r="D64" s="55">
        <f>D32*0.025</f>
        <v>2.4531700000000001</v>
      </c>
      <c r="E64" s="55">
        <f>E32*0.025</f>
        <v>0</v>
      </c>
      <c r="F64" s="55">
        <v>0</v>
      </c>
      <c r="G64" s="55">
        <v>0</v>
      </c>
      <c r="H64" s="56">
        <f>SUM(D64:G64)</f>
        <v>2.4531700000000001</v>
      </c>
      <c r="I64" s="40"/>
      <c r="J64" s="40"/>
      <c r="K64" s="40"/>
      <c r="L64" s="40"/>
      <c r="M64" s="40"/>
    </row>
    <row r="65" spans="1:13" hidden="1" x14ac:dyDescent="0.25">
      <c r="A65" s="57">
        <v>23</v>
      </c>
      <c r="B65" s="37"/>
      <c r="C65" s="58"/>
      <c r="D65" s="59"/>
      <c r="E65" s="59"/>
      <c r="F65" s="59"/>
      <c r="G65" s="59"/>
      <c r="H65" s="44">
        <f>SUM(D65:G65)</f>
        <v>0</v>
      </c>
      <c r="I65" s="47"/>
      <c r="J65" s="47"/>
      <c r="K65" s="47"/>
      <c r="L65" s="47"/>
      <c r="M65" s="47"/>
    </row>
    <row r="66" spans="1:13" hidden="1" x14ac:dyDescent="0.25">
      <c r="A66" s="57">
        <v>24</v>
      </c>
      <c r="B66" s="37"/>
      <c r="C66" s="58"/>
      <c r="D66" s="59"/>
      <c r="E66" s="59"/>
      <c r="F66" s="59"/>
      <c r="G66" s="59"/>
      <c r="H66" s="44">
        <f>SUM(D66:G66)</f>
        <v>0</v>
      </c>
      <c r="I66" s="47"/>
      <c r="J66" s="47"/>
      <c r="K66" s="47"/>
      <c r="L66" s="47"/>
      <c r="M66" s="47"/>
    </row>
    <row r="67" spans="1:13" x14ac:dyDescent="0.25">
      <c r="A67" s="108" t="s">
        <v>661</v>
      </c>
      <c r="B67" s="109"/>
      <c r="C67" s="110"/>
      <c r="D67" s="46">
        <f>SUM(D64:D66)</f>
        <v>2.4531700000000001</v>
      </c>
      <c r="E67" s="46">
        <f>SUM(E64:E66)</f>
        <v>0</v>
      </c>
      <c r="F67" s="46">
        <f>SUM(F64:F66)</f>
        <v>0</v>
      </c>
      <c r="G67" s="46">
        <f>SUM(G64:G66)</f>
        <v>0</v>
      </c>
      <c r="H67" s="46">
        <f>SUM(H64:H66)</f>
        <v>2.4531700000000001</v>
      </c>
      <c r="I67" s="47"/>
      <c r="J67" s="47"/>
      <c r="K67" s="47"/>
      <c r="L67" s="47"/>
      <c r="M67" s="47"/>
    </row>
    <row r="68" spans="1:13" x14ac:dyDescent="0.25">
      <c r="A68" s="104" t="s">
        <v>662</v>
      </c>
      <c r="B68" s="105"/>
      <c r="C68" s="106"/>
      <c r="D68" s="48">
        <f>D62+D67</f>
        <v>100.58005</v>
      </c>
      <c r="E68" s="48">
        <f>E62+E67</f>
        <v>0</v>
      </c>
      <c r="F68" s="48">
        <f>F62+F67</f>
        <v>0</v>
      </c>
      <c r="G68" s="48">
        <f>G32</f>
        <v>0</v>
      </c>
      <c r="H68" s="48">
        <f>H67+H32</f>
        <v>100.58005</v>
      </c>
      <c r="I68" s="47"/>
      <c r="J68" s="47"/>
      <c r="K68" s="47"/>
      <c r="L68" s="47"/>
      <c r="M68" s="47"/>
    </row>
    <row r="69" spans="1:13" x14ac:dyDescent="0.25">
      <c r="A69" s="53"/>
      <c r="B69" s="107" t="s">
        <v>663</v>
      </c>
      <c r="C69" s="107"/>
      <c r="D69" s="107"/>
      <c r="E69" s="107"/>
      <c r="F69" s="107"/>
      <c r="G69" s="107"/>
      <c r="H69" s="30"/>
    </row>
    <row r="70" spans="1:13" ht="41.25" customHeight="1" x14ac:dyDescent="0.25">
      <c r="A70" s="31">
        <v>3</v>
      </c>
      <c r="B70" s="54" t="s">
        <v>664</v>
      </c>
      <c r="C70" s="54" t="s">
        <v>665</v>
      </c>
      <c r="D70" s="55">
        <f>D68*0.019</f>
        <v>1.9110199999999999</v>
      </c>
      <c r="E70" s="55">
        <f>E68*0.019</f>
        <v>0</v>
      </c>
      <c r="F70" s="55">
        <v>0</v>
      </c>
      <c r="G70" s="55">
        <v>0</v>
      </c>
      <c r="H70" s="56">
        <f>SUM(D70:G70)</f>
        <v>1.9110199999999999</v>
      </c>
      <c r="I70" s="40"/>
      <c r="J70" s="40"/>
      <c r="K70" s="40"/>
      <c r="L70" s="40"/>
      <c r="M70" s="40"/>
    </row>
    <row r="71" spans="1:13" ht="20.25" customHeight="1" x14ac:dyDescent="0.25">
      <c r="A71" s="31">
        <v>4</v>
      </c>
      <c r="B71" s="42" t="s">
        <v>666</v>
      </c>
      <c r="C71" s="60" t="s">
        <v>552</v>
      </c>
      <c r="D71" s="59"/>
      <c r="E71" s="59"/>
      <c r="F71" s="59"/>
      <c r="G71" s="44">
        <f>I71/1000</f>
        <v>0</v>
      </c>
      <c r="H71" s="44">
        <f>SUM(D71:G71)</f>
        <v>0</v>
      </c>
      <c r="I71" s="40">
        <v>0</v>
      </c>
      <c r="J71" s="40"/>
      <c r="K71" s="40"/>
      <c r="L71" s="40"/>
      <c r="M71" s="40"/>
    </row>
    <row r="72" spans="1:13" x14ac:dyDescent="0.25">
      <c r="A72" s="108" t="s">
        <v>667</v>
      </c>
      <c r="B72" s="109"/>
      <c r="C72" s="110"/>
      <c r="D72" s="46">
        <f>D70</f>
        <v>1.9110199999999999</v>
      </c>
      <c r="E72" s="46">
        <f>E70</f>
        <v>0</v>
      </c>
      <c r="F72" s="46">
        <f>F70</f>
        <v>0</v>
      </c>
      <c r="G72" s="46">
        <f>SUM(G70:G71)</f>
        <v>0</v>
      </c>
      <c r="H72" s="46">
        <f>SUM(H70:H71)</f>
        <v>1.9110199999999999</v>
      </c>
      <c r="I72" s="40"/>
      <c r="J72" s="40"/>
      <c r="K72" s="40"/>
      <c r="L72" s="40"/>
      <c r="M72" s="40"/>
    </row>
    <row r="73" spans="1:13" x14ac:dyDescent="0.25">
      <c r="A73" s="104" t="s">
        <v>668</v>
      </c>
      <c r="B73" s="105"/>
      <c r="C73" s="106"/>
      <c r="D73" s="48">
        <f>D68+D72</f>
        <v>102.49106999999999</v>
      </c>
      <c r="E73" s="48">
        <f>E68+E72</f>
        <v>0</v>
      </c>
      <c r="F73" s="48">
        <f>F68+F72</f>
        <v>0</v>
      </c>
      <c r="G73" s="48">
        <f>G68+G72</f>
        <v>0</v>
      </c>
      <c r="H73" s="48">
        <f>H68+H72</f>
        <v>102.49106999999999</v>
      </c>
      <c r="I73" s="40"/>
      <c r="J73" s="40"/>
      <c r="K73" s="61"/>
      <c r="L73" s="62"/>
      <c r="M73" s="61"/>
    </row>
    <row r="74" spans="1:13" x14ac:dyDescent="0.25">
      <c r="A74" s="53"/>
      <c r="B74" s="107" t="s">
        <v>669</v>
      </c>
      <c r="C74" s="107"/>
      <c r="D74" s="107"/>
      <c r="E74" s="107"/>
      <c r="F74" s="107"/>
      <c r="G74" s="107"/>
      <c r="H74" s="31"/>
      <c r="I74" s="40"/>
      <c r="J74" s="40"/>
      <c r="K74" s="40"/>
      <c r="L74" s="40"/>
      <c r="M74" s="40"/>
    </row>
    <row r="75" spans="1:13" ht="39.75" customHeight="1" x14ac:dyDescent="0.25">
      <c r="A75" s="31">
        <v>5</v>
      </c>
      <c r="B75" s="37" t="s">
        <v>670</v>
      </c>
      <c r="C75" s="32" t="s">
        <v>671</v>
      </c>
      <c r="D75" s="59"/>
      <c r="E75" s="59"/>
      <c r="F75" s="59"/>
      <c r="G75" s="44">
        <f>ROUND(H73*0.0214,5)</f>
        <v>2.1933099999999999</v>
      </c>
      <c r="H75" s="45">
        <f>SUM(D75:G75)</f>
        <v>2.1933099999999999</v>
      </c>
      <c r="I75" s="40"/>
      <c r="J75" s="40"/>
      <c r="K75" s="40"/>
      <c r="L75" s="40"/>
      <c r="M75" s="40"/>
    </row>
    <row r="76" spans="1:13" ht="44.25" customHeight="1" x14ac:dyDescent="0.25">
      <c r="A76" s="57">
        <v>6</v>
      </c>
      <c r="B76" s="63" t="s">
        <v>672</v>
      </c>
      <c r="C76" s="64" t="s">
        <v>673</v>
      </c>
      <c r="D76" s="59"/>
      <c r="E76" s="59"/>
      <c r="F76" s="59"/>
      <c r="G76" s="44">
        <f>ROUND((H73+H89)*0.0393,5)</f>
        <v>4.1572100000000001</v>
      </c>
      <c r="H76" s="45">
        <f>SUM(D76:G76)</f>
        <v>4.1572100000000001</v>
      </c>
      <c r="I76" s="40"/>
      <c r="J76" s="40"/>
      <c r="K76" s="40"/>
      <c r="L76" s="40"/>
      <c r="M76" s="40"/>
    </row>
    <row r="77" spans="1:13" hidden="1" x14ac:dyDescent="0.25">
      <c r="A77" s="57">
        <v>30</v>
      </c>
      <c r="B77" s="37"/>
      <c r="C77" s="58"/>
      <c r="D77" s="59"/>
      <c r="E77" s="59"/>
      <c r="F77" s="59"/>
      <c r="G77" s="59"/>
      <c r="H77" s="44">
        <f>SUM(D77:G77)</f>
        <v>0</v>
      </c>
      <c r="I77" s="40"/>
      <c r="J77" s="40"/>
      <c r="K77" s="40"/>
      <c r="L77" s="40"/>
      <c r="M77" s="40"/>
    </row>
    <row r="78" spans="1:13" x14ac:dyDescent="0.25">
      <c r="A78" s="108" t="s">
        <v>674</v>
      </c>
      <c r="B78" s="109"/>
      <c r="C78" s="110"/>
      <c r="D78" s="46">
        <f>SUM(D75:D77)</f>
        <v>0</v>
      </c>
      <c r="E78" s="46">
        <f>SUM(E75:E77)</f>
        <v>0</v>
      </c>
      <c r="F78" s="46">
        <f>SUM(F75:F77)</f>
        <v>0</v>
      </c>
      <c r="G78" s="46">
        <f>SUM(G75:G77)</f>
        <v>6.3505200000000004</v>
      </c>
      <c r="H78" s="46">
        <f>SUM(D78:G78)</f>
        <v>6.3505200000000004</v>
      </c>
      <c r="I78" s="40"/>
      <c r="J78" s="40"/>
      <c r="K78" s="40"/>
      <c r="L78" s="40"/>
      <c r="M78" s="40"/>
    </row>
    <row r="79" spans="1:13" x14ac:dyDescent="0.25">
      <c r="A79" s="104" t="s">
        <v>675</v>
      </c>
      <c r="B79" s="105"/>
      <c r="C79" s="106"/>
      <c r="D79" s="48">
        <f>D73+D78</f>
        <v>102.49106999999999</v>
      </c>
      <c r="E79" s="48">
        <f>E73+E78</f>
        <v>0</v>
      </c>
      <c r="F79" s="48">
        <f>F73+F78</f>
        <v>0</v>
      </c>
      <c r="G79" s="48">
        <f>G73+G78</f>
        <v>6.3505200000000004</v>
      </c>
      <c r="H79" s="48">
        <f>H73+H78</f>
        <v>108.84159</v>
      </c>
      <c r="I79" s="40"/>
      <c r="J79" s="40"/>
      <c r="K79" s="40"/>
      <c r="L79" s="40"/>
      <c r="M79" s="40"/>
    </row>
    <row r="80" spans="1:13" hidden="1" x14ac:dyDescent="0.25">
      <c r="A80" s="53"/>
      <c r="B80" s="107" t="s">
        <v>676</v>
      </c>
      <c r="C80" s="107"/>
      <c r="D80" s="107"/>
      <c r="E80" s="107"/>
      <c r="F80" s="107"/>
      <c r="G80" s="107"/>
      <c r="H80" s="31"/>
      <c r="I80" s="40"/>
      <c r="J80" s="40"/>
      <c r="K80" s="40"/>
      <c r="L80" s="40"/>
      <c r="M80" s="40"/>
    </row>
    <row r="81" spans="1:13" hidden="1" x14ac:dyDescent="0.25">
      <c r="A81" s="57">
        <v>13</v>
      </c>
      <c r="B81" s="37"/>
      <c r="C81" s="58"/>
      <c r="D81" s="33"/>
      <c r="E81" s="33"/>
      <c r="F81" s="33"/>
      <c r="G81" s="33"/>
      <c r="H81" s="36">
        <f>SUM(D81:G81)</f>
        <v>0</v>
      </c>
      <c r="I81" s="40"/>
      <c r="J81" s="40"/>
      <c r="K81" s="40"/>
      <c r="L81" s="40"/>
      <c r="M81" s="40"/>
    </row>
    <row r="82" spans="1:13" hidden="1" x14ac:dyDescent="0.25">
      <c r="A82" s="57">
        <v>32</v>
      </c>
      <c r="B82" s="37"/>
      <c r="C82" s="58"/>
      <c r="D82" s="33"/>
      <c r="E82" s="33"/>
      <c r="F82" s="33"/>
      <c r="G82" s="33"/>
      <c r="H82" s="36">
        <f>SUM(D82:G82)</f>
        <v>0</v>
      </c>
      <c r="I82" s="40"/>
      <c r="J82" s="40"/>
      <c r="K82" s="40"/>
      <c r="L82" s="40"/>
      <c r="M82" s="40"/>
    </row>
    <row r="83" spans="1:13" hidden="1" x14ac:dyDescent="0.25">
      <c r="A83" s="57">
        <v>33</v>
      </c>
      <c r="B83" s="37"/>
      <c r="C83" s="58"/>
      <c r="D83" s="33"/>
      <c r="E83" s="33"/>
      <c r="F83" s="33"/>
      <c r="G83" s="33"/>
      <c r="H83" s="36">
        <f>SUM(D83:G83)</f>
        <v>0</v>
      </c>
      <c r="I83" s="40"/>
      <c r="J83" s="40"/>
      <c r="K83" s="40"/>
      <c r="L83" s="40"/>
      <c r="M83" s="40"/>
    </row>
    <row r="84" spans="1:13" hidden="1" x14ac:dyDescent="0.25">
      <c r="A84" s="108" t="s">
        <v>674</v>
      </c>
      <c r="B84" s="109"/>
      <c r="C84" s="110"/>
      <c r="D84" s="51">
        <f>SUM(D81:D83)</f>
        <v>0</v>
      </c>
      <c r="E84" s="51">
        <f>SUM(E81:E83)</f>
        <v>0</v>
      </c>
      <c r="F84" s="51">
        <f>SUM(F81:F83)</f>
        <v>0</v>
      </c>
      <c r="G84" s="51">
        <f>SUM(G81:G83)</f>
        <v>0</v>
      </c>
      <c r="H84" s="51">
        <f>SUM(D84:G84)</f>
        <v>0</v>
      </c>
      <c r="I84" s="40"/>
      <c r="J84" s="40"/>
      <c r="K84" s="40"/>
      <c r="L84" s="40"/>
      <c r="M84" s="40"/>
    </row>
    <row r="85" spans="1:13" hidden="1" x14ac:dyDescent="0.25">
      <c r="A85" s="104" t="s">
        <v>677</v>
      </c>
      <c r="B85" s="105"/>
      <c r="C85" s="106"/>
      <c r="D85" s="52">
        <f>D79+D84</f>
        <v>102.49106999999999</v>
      </c>
      <c r="E85" s="52">
        <f>E79+E84</f>
        <v>0</v>
      </c>
      <c r="F85" s="52">
        <f>F79+F84</f>
        <v>0</v>
      </c>
      <c r="G85" s="52">
        <f>G79+G84</f>
        <v>6.3505200000000004</v>
      </c>
      <c r="H85" s="52">
        <f>H79+H84</f>
        <v>108.84159</v>
      </c>
      <c r="I85" s="40"/>
      <c r="J85" s="40"/>
      <c r="K85" s="40"/>
      <c r="L85" s="40"/>
      <c r="M85" s="40"/>
    </row>
    <row r="86" spans="1:13" x14ac:dyDescent="0.25">
      <c r="A86" s="53"/>
      <c r="B86" s="107" t="s">
        <v>678</v>
      </c>
      <c r="C86" s="107"/>
      <c r="D86" s="107"/>
      <c r="E86" s="107"/>
      <c r="F86" s="107"/>
      <c r="G86" s="107"/>
      <c r="H86" s="31"/>
      <c r="I86" s="40"/>
      <c r="J86" s="40"/>
      <c r="K86" s="40"/>
      <c r="L86" s="40"/>
      <c r="M86" s="40"/>
    </row>
    <row r="87" spans="1:13" ht="27" customHeight="1" x14ac:dyDescent="0.25">
      <c r="A87" s="31">
        <v>7</v>
      </c>
      <c r="B87" s="65" t="str">
        <f>D19</f>
        <v>Договор № 98-Ст от 29.12.2025г</v>
      </c>
      <c r="C87" s="66" t="s">
        <v>679</v>
      </c>
      <c r="D87" s="59"/>
      <c r="E87" s="59"/>
      <c r="F87" s="59"/>
      <c r="G87" s="55">
        <f>K87/1000/1.2</f>
        <v>3.2904100000000001</v>
      </c>
      <c r="H87" s="56">
        <f>SUM(D87:G87)</f>
        <v>3.2904100000000001</v>
      </c>
      <c r="I87" s="40"/>
      <c r="J87" s="40"/>
      <c r="K87" s="40">
        <v>3948.49</v>
      </c>
      <c r="L87" s="40"/>
      <c r="M87" s="40"/>
    </row>
    <row r="88" spans="1:13" hidden="1" x14ac:dyDescent="0.25">
      <c r="A88" s="57">
        <v>36</v>
      </c>
      <c r="B88" s="31"/>
      <c r="C88" s="67"/>
      <c r="D88" s="59"/>
      <c r="E88" s="59"/>
      <c r="F88" s="59"/>
      <c r="G88" s="59"/>
      <c r="H88" s="44">
        <f>SUM(D88:G88)</f>
        <v>0</v>
      </c>
      <c r="I88" s="47"/>
      <c r="J88" s="47"/>
      <c r="K88" s="47"/>
      <c r="L88" s="47"/>
    </row>
    <row r="89" spans="1:13" x14ac:dyDescent="0.25">
      <c r="A89" s="108" t="s">
        <v>680</v>
      </c>
      <c r="B89" s="109"/>
      <c r="C89" s="110"/>
      <c r="D89" s="46">
        <f>SUM(D87:D88)</f>
        <v>0</v>
      </c>
      <c r="E89" s="46">
        <f>SUM(E87:E88)</f>
        <v>0</v>
      </c>
      <c r="F89" s="46">
        <f>SUM(F87:F88)</f>
        <v>0</v>
      </c>
      <c r="G89" s="46">
        <f>SUM(G87:G88)</f>
        <v>3.2904100000000001</v>
      </c>
      <c r="H89" s="46">
        <f>SUM(H87:H88)</f>
        <v>3.2904100000000001</v>
      </c>
      <c r="I89" s="47"/>
      <c r="J89" s="47"/>
      <c r="K89" s="47"/>
      <c r="L89" s="47"/>
    </row>
    <row r="90" spans="1:13" x14ac:dyDescent="0.25">
      <c r="A90" s="104" t="s">
        <v>681</v>
      </c>
      <c r="B90" s="105"/>
      <c r="C90" s="106"/>
      <c r="D90" s="48">
        <f>D79</f>
        <v>102.49106999999999</v>
      </c>
      <c r="E90" s="48">
        <f>E79</f>
        <v>0</v>
      </c>
      <c r="F90" s="48">
        <f>F79</f>
        <v>0</v>
      </c>
      <c r="G90" s="48">
        <f>G89+G79</f>
        <v>9.6409300000000009</v>
      </c>
      <c r="H90" s="48">
        <f>H89+H79</f>
        <v>112.13200000000001</v>
      </c>
      <c r="I90" s="47"/>
      <c r="J90" s="47"/>
      <c r="K90" s="47"/>
      <c r="L90" s="47"/>
    </row>
    <row r="91" spans="1:13" x14ac:dyDescent="0.25">
      <c r="A91" s="53"/>
      <c r="B91" s="107" t="s">
        <v>682</v>
      </c>
      <c r="C91" s="107"/>
      <c r="D91" s="107"/>
      <c r="E91" s="107"/>
      <c r="F91" s="107"/>
      <c r="G91" s="107"/>
      <c r="H91" s="31"/>
    </row>
    <row r="92" spans="1:13" ht="16.5" customHeight="1" x14ac:dyDescent="0.25">
      <c r="A92" s="31">
        <v>8</v>
      </c>
      <c r="B92" s="37" t="s">
        <v>683</v>
      </c>
      <c r="C92" s="32" t="s">
        <v>684</v>
      </c>
      <c r="D92" s="44">
        <f>D90*0.03</f>
        <v>3.0747300000000002</v>
      </c>
      <c r="E92" s="44">
        <f>E90*0.03</f>
        <v>0</v>
      </c>
      <c r="F92" s="44">
        <f>F90*0.03</f>
        <v>0</v>
      </c>
      <c r="G92" s="44">
        <f>G90*0.03</f>
        <v>0.28922999999999999</v>
      </c>
      <c r="H92" s="45">
        <f>SUM(D92:G92)</f>
        <v>3.3639600000000001</v>
      </c>
    </row>
    <row r="93" spans="1:13" hidden="1" x14ac:dyDescent="0.25">
      <c r="A93" s="31">
        <v>38</v>
      </c>
      <c r="B93" s="37"/>
      <c r="C93" s="32"/>
      <c r="D93" s="59"/>
      <c r="E93" s="59"/>
      <c r="F93" s="59"/>
      <c r="G93" s="59"/>
      <c r="H93" s="44">
        <f>SUM(D93:G93)</f>
        <v>0</v>
      </c>
    </row>
    <row r="94" spans="1:13" hidden="1" x14ac:dyDescent="0.25">
      <c r="A94" s="31">
        <v>39</v>
      </c>
      <c r="B94" s="37"/>
      <c r="C94" s="32"/>
      <c r="D94" s="59"/>
      <c r="E94" s="59"/>
      <c r="F94" s="59"/>
      <c r="G94" s="59"/>
      <c r="H94" s="44">
        <f>SUM(D94:G94)</f>
        <v>0</v>
      </c>
    </row>
    <row r="95" spans="1:13" x14ac:dyDescent="0.25">
      <c r="A95" s="68"/>
      <c r="B95" s="68"/>
      <c r="C95" s="69" t="s">
        <v>685</v>
      </c>
      <c r="D95" s="70">
        <f>SUM(D92:D94)</f>
        <v>3.0747300000000002</v>
      </c>
      <c r="E95" s="70">
        <f>SUM(E92:E94)</f>
        <v>0</v>
      </c>
      <c r="F95" s="70">
        <f>SUM(F92:F94)</f>
        <v>0</v>
      </c>
      <c r="G95" s="70">
        <f>SUM(G92:G94)</f>
        <v>0.28922999999999999</v>
      </c>
      <c r="H95" s="70">
        <f>SUM(H92:H94)</f>
        <v>3.3639600000000001</v>
      </c>
      <c r="J95" s="7" t="s">
        <v>686</v>
      </c>
    </row>
    <row r="96" spans="1:13" x14ac:dyDescent="0.25">
      <c r="A96" s="68"/>
      <c r="B96" s="68"/>
      <c r="C96" s="68" t="s">
        <v>687</v>
      </c>
      <c r="D96" s="48">
        <f>D90+D95</f>
        <v>105.5658</v>
      </c>
      <c r="E96" s="48">
        <f>E90+E95</f>
        <v>0</v>
      </c>
      <c r="F96" s="48">
        <f>F90+F95</f>
        <v>0</v>
      </c>
      <c r="G96" s="48">
        <f>G90+G95</f>
        <v>9.9301600000000008</v>
      </c>
      <c r="H96" s="48">
        <f>H90+H95</f>
        <v>115.49596</v>
      </c>
      <c r="J96" s="7">
        <v>117.43411</v>
      </c>
      <c r="K96" s="47"/>
      <c r="L96" s="71"/>
    </row>
    <row r="97" spans="1:13" x14ac:dyDescent="0.25">
      <c r="A97" s="68"/>
      <c r="B97" s="107" t="s">
        <v>688</v>
      </c>
      <c r="C97" s="107"/>
      <c r="D97" s="107"/>
      <c r="E97" s="107"/>
      <c r="F97" s="107"/>
      <c r="G97" s="107"/>
      <c r="H97" s="38"/>
      <c r="K97" s="71"/>
    </row>
    <row r="98" spans="1:13" x14ac:dyDescent="0.25">
      <c r="A98" s="31">
        <v>9</v>
      </c>
      <c r="B98" s="68"/>
      <c r="C98" s="72" t="s">
        <v>689</v>
      </c>
      <c r="D98" s="44">
        <f>ROUND(D96*0.22,5)</f>
        <v>23.22448</v>
      </c>
      <c r="E98" s="44">
        <f>ROUND(E96*0.22,5)</f>
        <v>0</v>
      </c>
      <c r="F98" s="44">
        <f>ROUND(F96*0.22,5)</f>
        <v>0</v>
      </c>
      <c r="G98" s="44">
        <f>ROUND(G96*0.22,5)</f>
        <v>2.1846399999999999</v>
      </c>
      <c r="H98" s="48">
        <f>SUM(D98:G98)</f>
        <v>25.409120000000001</v>
      </c>
      <c r="I98" s="71"/>
      <c r="J98" s="71"/>
    </row>
    <row r="99" spans="1:13" ht="25.5" hidden="1" x14ac:dyDescent="0.25">
      <c r="A99" s="31">
        <v>14</v>
      </c>
      <c r="B99" s="68"/>
      <c r="C99" s="72" t="s">
        <v>690</v>
      </c>
      <c r="D99" s="44"/>
      <c r="E99" s="44"/>
      <c r="F99" s="44"/>
      <c r="G99" s="44"/>
      <c r="H99" s="48">
        <f>SUM(D99:G99)</f>
        <v>0</v>
      </c>
    </row>
    <row r="100" spans="1:13" ht="25.5" hidden="1" x14ac:dyDescent="0.25">
      <c r="A100" s="31">
        <v>11</v>
      </c>
      <c r="B100" s="68"/>
      <c r="C100" s="72" t="s">
        <v>691</v>
      </c>
      <c r="D100" s="44"/>
      <c r="E100" s="44"/>
      <c r="F100" s="44"/>
      <c r="G100" s="44"/>
      <c r="H100" s="48">
        <f>SUM(D100:G100)</f>
        <v>0</v>
      </c>
    </row>
    <row r="101" spans="1:13" x14ac:dyDescent="0.25">
      <c r="A101" s="28">
        <v>10</v>
      </c>
      <c r="B101" s="68"/>
      <c r="C101" s="73" t="s">
        <v>692</v>
      </c>
      <c r="D101" s="48">
        <f>SUM(D98:D100)</f>
        <v>23.22448</v>
      </c>
      <c r="E101" s="48">
        <f>SUM(E98:E100)</f>
        <v>0</v>
      </c>
      <c r="F101" s="48">
        <f>SUM(F98:F100)</f>
        <v>0</v>
      </c>
      <c r="G101" s="48">
        <f>SUM(G98:G100)</f>
        <v>2.1846399999999999</v>
      </c>
      <c r="H101" s="48">
        <f>SUM(H98:H100)</f>
        <v>25.409120000000001</v>
      </c>
    </row>
    <row r="102" spans="1:13" ht="25.5" x14ac:dyDescent="0.25">
      <c r="A102" s="28">
        <v>11</v>
      </c>
      <c r="B102" s="68"/>
      <c r="C102" s="73" t="s">
        <v>693</v>
      </c>
      <c r="D102" s="48">
        <f>D96+D101</f>
        <v>128.79028</v>
      </c>
      <c r="E102" s="48">
        <f>E96+E101</f>
        <v>0</v>
      </c>
      <c r="F102" s="48">
        <f>F96+F101</f>
        <v>0</v>
      </c>
      <c r="G102" s="48">
        <f>G96+G101</f>
        <v>12.114800000000001</v>
      </c>
      <c r="H102" s="48">
        <f>H96+H101</f>
        <v>140.90508</v>
      </c>
      <c r="I102" s="40"/>
      <c r="J102" s="40">
        <v>129053.41</v>
      </c>
      <c r="K102" s="71">
        <f>J102/1.2/1000</f>
        <v>107.54451</v>
      </c>
      <c r="L102" s="74"/>
      <c r="M102" s="71"/>
    </row>
    <row r="103" spans="1:13" x14ac:dyDescent="0.25">
      <c r="A103" s="75"/>
      <c r="B103" s="75"/>
      <c r="D103" s="76"/>
      <c r="E103" s="76"/>
      <c r="F103" s="76"/>
      <c r="G103" s="76"/>
      <c r="H103" s="76"/>
      <c r="J103" s="47"/>
      <c r="K103" s="77"/>
    </row>
    <row r="104" spans="1:13" x14ac:dyDescent="0.25">
      <c r="A104" s="75"/>
      <c r="B104" s="75"/>
      <c r="D104" s="76"/>
      <c r="E104" s="76"/>
      <c r="F104" s="76"/>
      <c r="G104" s="76"/>
      <c r="H104" s="76"/>
      <c r="I104" s="78"/>
      <c r="J104" s="47">
        <f>J102/1.22/1000</f>
        <v>105.78148</v>
      </c>
      <c r="K104" s="77"/>
    </row>
    <row r="105" spans="1:13" x14ac:dyDescent="0.25">
      <c r="A105" s="75"/>
      <c r="B105" s="75"/>
      <c r="D105" s="76"/>
      <c r="E105" s="76"/>
      <c r="F105" s="76"/>
      <c r="G105" s="76"/>
      <c r="H105" s="76"/>
      <c r="J105" s="47"/>
      <c r="K105" s="77"/>
    </row>
    <row r="106" spans="1:13" x14ac:dyDescent="0.25">
      <c r="A106" s="75"/>
      <c r="B106" s="75"/>
      <c r="D106" s="76"/>
      <c r="E106" s="76"/>
      <c r="F106" s="76"/>
      <c r="G106" s="76"/>
      <c r="H106" s="76"/>
      <c r="J106" s="47">
        <f>H73+G87</f>
        <v>105.78148</v>
      </c>
      <c r="K106" s="47">
        <f>J106-J104</f>
        <v>0</v>
      </c>
    </row>
    <row r="107" spans="1:13" x14ac:dyDescent="0.25">
      <c r="A107" s="75"/>
      <c r="B107" s="75"/>
      <c r="D107" s="76"/>
      <c r="E107" s="76"/>
      <c r="F107" s="76"/>
      <c r="G107" s="76"/>
      <c r="H107" s="76"/>
      <c r="J107" s="47"/>
      <c r="K107" s="77"/>
    </row>
    <row r="108" spans="1:13" ht="15.75" x14ac:dyDescent="0.25">
      <c r="A108" s="75"/>
      <c r="B108" s="79" t="s">
        <v>694</v>
      </c>
      <c r="D108" s="79"/>
      <c r="E108" s="76"/>
      <c r="F108" s="76" t="s">
        <v>695</v>
      </c>
      <c r="G108" s="76"/>
      <c r="J108" s="47"/>
      <c r="K108" s="47">
        <f>K106/1.025/1.019</f>
        <v>0</v>
      </c>
    </row>
    <row r="109" spans="1:13" x14ac:dyDescent="0.25">
      <c r="A109" s="75"/>
      <c r="B109" s="75"/>
      <c r="C109" s="76"/>
      <c r="E109" s="76"/>
      <c r="F109" s="76"/>
      <c r="G109" s="76"/>
      <c r="H109" s="76"/>
      <c r="J109" s="47"/>
      <c r="K109" s="77"/>
    </row>
    <row r="110" spans="1:13" x14ac:dyDescent="0.25">
      <c r="A110" s="75"/>
      <c r="B110" s="75"/>
      <c r="C110" s="76"/>
      <c r="E110" s="76"/>
      <c r="F110" s="76"/>
      <c r="G110" s="76"/>
      <c r="H110" s="76"/>
      <c r="J110" s="47"/>
      <c r="K110" s="77"/>
    </row>
    <row r="111" spans="1:13" x14ac:dyDescent="0.25">
      <c r="A111" s="80"/>
      <c r="I111" s="81"/>
      <c r="J111" s="82"/>
    </row>
  </sheetData>
  <mergeCells count="54">
    <mergeCell ref="A85:C85"/>
    <mergeCell ref="B86:G86"/>
    <mergeCell ref="A89:C89"/>
    <mergeCell ref="A90:C90"/>
    <mergeCell ref="B91:G91"/>
    <mergeCell ref="B97:G97"/>
    <mergeCell ref="A73:C73"/>
    <mergeCell ref="B74:G74"/>
    <mergeCell ref="A78:C78"/>
    <mergeCell ref="A79:C79"/>
    <mergeCell ref="B80:G80"/>
    <mergeCell ref="A84:C84"/>
    <mergeCell ref="A62:C62"/>
    <mergeCell ref="B63:G63"/>
    <mergeCell ref="A67:C67"/>
    <mergeCell ref="A68:C68"/>
    <mergeCell ref="B69:G69"/>
    <mergeCell ref="A72:C72"/>
    <mergeCell ref="A50:C50"/>
    <mergeCell ref="B51:G51"/>
    <mergeCell ref="A55:C55"/>
    <mergeCell ref="A56:C56"/>
    <mergeCell ref="B57:G57"/>
    <mergeCell ref="A61:C61"/>
    <mergeCell ref="A38:C38"/>
    <mergeCell ref="B39:G39"/>
    <mergeCell ref="A43:C43"/>
    <mergeCell ref="A44:C44"/>
    <mergeCell ref="B45:G45"/>
    <mergeCell ref="A49:C49"/>
    <mergeCell ref="A28:C28"/>
    <mergeCell ref="B29:G29"/>
    <mergeCell ref="A31:C31"/>
    <mergeCell ref="A32:C32"/>
    <mergeCell ref="B33:G33"/>
    <mergeCell ref="A37:C37"/>
    <mergeCell ref="A21:A22"/>
    <mergeCell ref="B21:B22"/>
    <mergeCell ref="C21:C22"/>
    <mergeCell ref="D21:G21"/>
    <mergeCell ref="H21:H22"/>
    <mergeCell ref="B24:G24"/>
    <mergeCell ref="G4:H4"/>
    <mergeCell ref="G5:H5"/>
    <mergeCell ref="G6:H6"/>
    <mergeCell ref="B14:H14"/>
    <mergeCell ref="B16:H16"/>
    <mergeCell ref="B17:H17"/>
    <mergeCell ref="B1:E1"/>
    <mergeCell ref="G1:H1"/>
    <mergeCell ref="A2:D3"/>
    <mergeCell ref="G2:H2"/>
    <mergeCell ref="I2:L2"/>
    <mergeCell ref="G3:H3"/>
  </mergeCells>
  <pageMargins left="0.11811023622047245" right="0.11811023622047245" top="0" bottom="0" header="0.31496062992125984" footer="0.31496062992125984"/>
  <pageSetup paperSize="9" scale="7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111"/>
  <sheetViews>
    <sheetView tabSelected="1" view="pageBreakPreview" zoomScaleNormal="100" zoomScaleSheetLayoutView="100" workbookViewId="0">
      <selection activeCell="C10" sqref="C9:C10"/>
    </sheetView>
  </sheetViews>
  <sheetFormatPr defaultRowHeight="15" x14ac:dyDescent="0.25"/>
  <cols>
    <col min="1" max="1" width="6.5703125" style="7" customWidth="1"/>
    <col min="2" max="2" width="21.7109375" style="7" customWidth="1"/>
    <col min="3" max="3" width="34.42578125" style="7" customWidth="1"/>
    <col min="4" max="4" width="14.5703125" style="7" customWidth="1"/>
    <col min="5" max="5" width="14.140625" style="7" customWidth="1"/>
    <col min="6" max="6" width="14.7109375" style="7" customWidth="1"/>
    <col min="7" max="7" width="13.7109375" style="7" customWidth="1"/>
    <col min="8" max="8" width="14.140625" style="7" customWidth="1"/>
    <col min="9" max="9" width="16.42578125" style="7" customWidth="1"/>
    <col min="10" max="10" width="12.5703125" style="7" customWidth="1"/>
    <col min="11" max="11" width="16.42578125" style="7" customWidth="1"/>
    <col min="12" max="12" width="18.5703125" style="7" customWidth="1"/>
    <col min="13" max="13" width="11.7109375" style="7" customWidth="1"/>
    <col min="14" max="16384" width="9.140625" style="7"/>
  </cols>
  <sheetData>
    <row r="1" spans="1:14" x14ac:dyDescent="0.25">
      <c r="A1" s="4"/>
      <c r="B1" s="119" t="s">
        <v>620</v>
      </c>
      <c r="C1" s="119"/>
      <c r="D1" s="119"/>
      <c r="E1" s="119"/>
      <c r="F1" s="5"/>
      <c r="G1" s="119"/>
      <c r="H1" s="119"/>
      <c r="I1" s="6"/>
      <c r="J1" s="6"/>
      <c r="K1" s="6"/>
      <c r="L1" s="6"/>
      <c r="M1" s="6"/>
      <c r="N1" s="6"/>
    </row>
    <row r="2" spans="1:14" ht="15" customHeight="1" x14ac:dyDescent="0.25">
      <c r="A2" s="120" t="s">
        <v>621</v>
      </c>
      <c r="B2" s="120"/>
      <c r="C2" s="120"/>
      <c r="D2" s="120"/>
      <c r="E2" s="8"/>
      <c r="F2" s="9"/>
      <c r="G2" s="114"/>
      <c r="H2" s="114"/>
      <c r="I2" s="121"/>
      <c r="J2" s="121"/>
      <c r="K2" s="121"/>
      <c r="L2" s="121"/>
      <c r="M2" s="10"/>
      <c r="N2" s="11"/>
    </row>
    <row r="3" spans="1:14" x14ac:dyDescent="0.25">
      <c r="A3" s="120"/>
      <c r="B3" s="120"/>
      <c r="C3" s="120"/>
      <c r="D3" s="120"/>
      <c r="E3" s="12"/>
      <c r="F3" s="12"/>
      <c r="G3" s="122"/>
      <c r="H3" s="122"/>
      <c r="I3" s="6"/>
      <c r="J3" s="6"/>
      <c r="K3" s="6"/>
      <c r="L3" s="13"/>
      <c r="M3" s="14"/>
      <c r="N3" s="6"/>
    </row>
    <row r="4" spans="1:14" x14ac:dyDescent="0.25">
      <c r="A4" s="4"/>
      <c r="B4" s="12"/>
      <c r="C4" s="15"/>
      <c r="D4" s="12"/>
      <c r="E4" s="12"/>
      <c r="F4" s="9"/>
      <c r="G4" s="114"/>
      <c r="H4" s="114"/>
      <c r="I4" s="6"/>
      <c r="J4" s="6"/>
      <c r="K4" s="6"/>
      <c r="L4" s="13"/>
      <c r="M4" s="14"/>
      <c r="N4" s="6"/>
    </row>
    <row r="5" spans="1:14" x14ac:dyDescent="0.25">
      <c r="A5" s="4"/>
      <c r="B5" s="8"/>
      <c r="C5" s="15"/>
      <c r="D5" s="8"/>
      <c r="E5" s="8"/>
      <c r="F5" s="9"/>
      <c r="G5" s="114"/>
      <c r="H5" s="114"/>
      <c r="I5" s="6"/>
      <c r="J5" s="6"/>
      <c r="K5" s="6"/>
      <c r="L5" s="13"/>
      <c r="M5" s="14"/>
      <c r="N5" s="6"/>
    </row>
    <row r="6" spans="1:14" x14ac:dyDescent="0.25">
      <c r="A6" s="4"/>
      <c r="B6" s="16"/>
      <c r="C6" s="19" t="s">
        <v>622</v>
      </c>
      <c r="D6" s="16"/>
      <c r="E6" s="16"/>
      <c r="F6" s="16"/>
      <c r="G6" s="115" t="s">
        <v>893</v>
      </c>
      <c r="H6" s="115"/>
      <c r="I6" s="6"/>
      <c r="J6" s="6"/>
      <c r="K6" s="6"/>
      <c r="L6" s="6"/>
      <c r="M6" s="14"/>
      <c r="N6" s="6"/>
    </row>
    <row r="7" spans="1:14" x14ac:dyDescent="0.25">
      <c r="A7" s="4"/>
      <c r="B7" s="18"/>
      <c r="D7" s="4"/>
      <c r="E7" s="4"/>
      <c r="F7" s="18"/>
      <c r="G7" s="4"/>
      <c r="H7" s="4"/>
      <c r="I7" s="6"/>
      <c r="J7" s="6"/>
      <c r="K7" s="6"/>
      <c r="L7" s="6"/>
      <c r="M7" s="14"/>
      <c r="N7" s="6"/>
    </row>
    <row r="8" spans="1:14" x14ac:dyDescent="0.25">
      <c r="A8" s="4"/>
    </row>
    <row r="9" spans="1:14" x14ac:dyDescent="0.25">
      <c r="A9" s="4"/>
    </row>
    <row r="10" spans="1:14" x14ac:dyDescent="0.25">
      <c r="A10" s="4"/>
    </row>
    <row r="11" spans="1:14" x14ac:dyDescent="0.25">
      <c r="A11" s="4"/>
    </row>
    <row r="12" spans="1:14" x14ac:dyDescent="0.25">
      <c r="A12" s="4"/>
    </row>
    <row r="13" spans="1:14" x14ac:dyDescent="0.25">
      <c r="A13" s="4"/>
    </row>
    <row r="14" spans="1:14" x14ac:dyDescent="0.25">
      <c r="A14" s="4"/>
      <c r="B14" s="116" t="s">
        <v>623</v>
      </c>
      <c r="C14" s="116"/>
      <c r="D14" s="116"/>
      <c r="E14" s="116"/>
      <c r="F14" s="116"/>
      <c r="G14" s="116"/>
      <c r="H14" s="116"/>
    </row>
    <row r="15" spans="1:14" ht="8.25" customHeight="1" x14ac:dyDescent="0.25">
      <c r="A15" s="4"/>
      <c r="B15" s="19"/>
      <c r="C15" s="19"/>
      <c r="D15" s="19"/>
      <c r="E15" s="19"/>
      <c r="F15" s="19"/>
      <c r="G15" s="19"/>
      <c r="H15" s="19"/>
    </row>
    <row r="16" spans="1:14" ht="40.5" customHeight="1" x14ac:dyDescent="0.25">
      <c r="A16" s="16"/>
      <c r="B16" s="117" t="s">
        <v>14</v>
      </c>
      <c r="C16" s="117"/>
      <c r="D16" s="117"/>
      <c r="E16" s="117"/>
      <c r="F16" s="117"/>
      <c r="G16" s="117"/>
      <c r="H16" s="117"/>
    </row>
    <row r="17" spans="1:15" x14ac:dyDescent="0.25">
      <c r="A17" s="12"/>
      <c r="B17" s="118" t="s">
        <v>624</v>
      </c>
      <c r="C17" s="118"/>
      <c r="D17" s="118"/>
      <c r="E17" s="118"/>
      <c r="F17" s="118"/>
      <c r="G17" s="118"/>
      <c r="H17" s="118"/>
    </row>
    <row r="18" spans="1:15" ht="9.75" customHeight="1" x14ac:dyDescent="0.25">
      <c r="A18" s="12"/>
      <c r="B18" s="20"/>
      <c r="C18" s="20"/>
      <c r="D18" s="20"/>
      <c r="E18" s="20"/>
      <c r="F18" s="20"/>
      <c r="G18" s="20"/>
      <c r="H18" s="20"/>
    </row>
    <row r="19" spans="1:15" x14ac:dyDescent="0.25">
      <c r="A19" s="12"/>
      <c r="B19" s="20"/>
      <c r="C19" s="4"/>
      <c r="D19" s="21" t="s">
        <v>889</v>
      </c>
      <c r="E19" s="20"/>
      <c r="F19" s="20"/>
      <c r="G19" s="20"/>
      <c r="H19" s="20"/>
    </row>
    <row r="20" spans="1:15" ht="15.75" x14ac:dyDescent="0.25">
      <c r="A20" s="22" t="s">
        <v>625</v>
      </c>
      <c r="B20" s="4"/>
      <c r="C20" s="23"/>
      <c r="D20" s="24" t="s">
        <v>891</v>
      </c>
      <c r="E20" s="25"/>
      <c r="F20" s="4"/>
      <c r="G20" s="19"/>
      <c r="H20" s="26" t="s">
        <v>890</v>
      </c>
    </row>
    <row r="21" spans="1:15" x14ac:dyDescent="0.25">
      <c r="A21" s="113" t="s">
        <v>626</v>
      </c>
      <c r="B21" s="113" t="s">
        <v>627</v>
      </c>
      <c r="C21" s="113" t="s">
        <v>628</v>
      </c>
      <c r="D21" s="113" t="s">
        <v>629</v>
      </c>
      <c r="E21" s="113"/>
      <c r="F21" s="113"/>
      <c r="G21" s="113"/>
      <c r="H21" s="113" t="s">
        <v>630</v>
      </c>
    </row>
    <row r="22" spans="1:15" ht="31.5" customHeight="1" x14ac:dyDescent="0.25">
      <c r="A22" s="113"/>
      <c r="B22" s="113"/>
      <c r="C22" s="113"/>
      <c r="D22" s="27" t="s">
        <v>631</v>
      </c>
      <c r="E22" s="28" t="s">
        <v>632</v>
      </c>
      <c r="F22" s="27" t="s">
        <v>633</v>
      </c>
      <c r="G22" s="27" t="s">
        <v>634</v>
      </c>
      <c r="H22" s="113"/>
    </row>
    <row r="23" spans="1:15" x14ac:dyDescent="0.25">
      <c r="A23" s="27">
        <v>1</v>
      </c>
      <c r="B23" s="27">
        <v>2</v>
      </c>
      <c r="C23" s="27">
        <v>3</v>
      </c>
      <c r="D23" s="28">
        <v>4</v>
      </c>
      <c r="E23" s="28">
        <v>5</v>
      </c>
      <c r="F23" s="28">
        <v>6</v>
      </c>
      <c r="G23" s="28">
        <v>7</v>
      </c>
      <c r="H23" s="28">
        <v>8</v>
      </c>
    </row>
    <row r="24" spans="1:15" hidden="1" x14ac:dyDescent="0.25">
      <c r="A24" s="29"/>
      <c r="B24" s="112" t="s">
        <v>635</v>
      </c>
      <c r="C24" s="112"/>
      <c r="D24" s="112"/>
      <c r="E24" s="112"/>
      <c r="F24" s="112"/>
      <c r="G24" s="112"/>
      <c r="H24" s="30"/>
    </row>
    <row r="25" spans="1:15" ht="38.25" hidden="1" x14ac:dyDescent="0.25">
      <c r="A25" s="31">
        <v>1</v>
      </c>
      <c r="B25" s="32" t="s">
        <v>636</v>
      </c>
      <c r="C25" s="32" t="s">
        <v>637</v>
      </c>
      <c r="D25" s="33"/>
      <c r="E25" s="33"/>
      <c r="F25" s="33"/>
      <c r="G25" s="34">
        <f>L25/1000</f>
        <v>0</v>
      </c>
      <c r="H25" s="35">
        <f>G25</f>
        <v>0</v>
      </c>
      <c r="L25" s="7">
        <v>0</v>
      </c>
    </row>
    <row r="26" spans="1:15" hidden="1" x14ac:dyDescent="0.25">
      <c r="A26" s="31"/>
      <c r="B26" s="32"/>
      <c r="C26" s="32"/>
      <c r="D26" s="33"/>
      <c r="E26" s="33"/>
      <c r="F26" s="33"/>
      <c r="G26" s="36"/>
      <c r="H26" s="35"/>
    </row>
    <row r="27" spans="1:15" hidden="1" x14ac:dyDescent="0.25">
      <c r="A27" s="31"/>
      <c r="B27" s="37"/>
      <c r="C27" s="32"/>
      <c r="D27" s="33"/>
      <c r="E27" s="33"/>
      <c r="F27" s="33"/>
      <c r="G27" s="36"/>
      <c r="H27" s="35"/>
    </row>
    <row r="28" spans="1:15" hidden="1" x14ac:dyDescent="0.25">
      <c r="A28" s="104" t="s">
        <v>638</v>
      </c>
      <c r="B28" s="105"/>
      <c r="C28" s="106"/>
      <c r="D28" s="38">
        <f>SUM(D25:D27)</f>
        <v>0</v>
      </c>
      <c r="E28" s="38">
        <f>SUM(E25:E27)</f>
        <v>0</v>
      </c>
      <c r="F28" s="38">
        <f>SUM(F25:F27)</f>
        <v>0</v>
      </c>
      <c r="G28" s="39">
        <f>SUM(G25:G27)</f>
        <v>0</v>
      </c>
      <c r="H28" s="39">
        <f>SUM(H25:H27)</f>
        <v>0</v>
      </c>
      <c r="I28" s="40"/>
      <c r="J28" s="40"/>
      <c r="K28" s="40"/>
      <c r="L28" s="40"/>
      <c r="M28" s="40"/>
    </row>
    <row r="29" spans="1:15" x14ac:dyDescent="0.25">
      <c r="A29" s="29"/>
      <c r="B29" s="112" t="s">
        <v>639</v>
      </c>
      <c r="C29" s="112"/>
      <c r="D29" s="112"/>
      <c r="E29" s="112"/>
      <c r="F29" s="112"/>
      <c r="G29" s="112"/>
      <c r="H29" s="30"/>
      <c r="I29" s="40"/>
      <c r="J29" s="40"/>
      <c r="K29" s="40"/>
      <c r="L29" s="40"/>
      <c r="M29" s="40"/>
      <c r="N29" s="40"/>
    </row>
    <row r="30" spans="1:15" x14ac:dyDescent="0.25">
      <c r="A30" s="41">
        <v>1</v>
      </c>
      <c r="B30" s="42" t="s">
        <v>640</v>
      </c>
      <c r="C30" s="43" t="s">
        <v>20</v>
      </c>
      <c r="D30" s="44">
        <f t="shared" ref="D30:F30" si="0">I30/1000</f>
        <v>71.45881</v>
      </c>
      <c r="E30" s="44">
        <f t="shared" si="0"/>
        <v>17.7608</v>
      </c>
      <c r="F30" s="44">
        <f t="shared" si="0"/>
        <v>0</v>
      </c>
      <c r="G30" s="44">
        <f>L32/1000</f>
        <v>0</v>
      </c>
      <c r="H30" s="45">
        <f>SUM(D30:G30)</f>
        <v>89.219610000000003</v>
      </c>
      <c r="I30" s="40">
        <f>'ССРТ-общий'!I30-'ССРТ-1 этап'!I30</f>
        <v>71458.81</v>
      </c>
      <c r="J30" s="40">
        <f>'ВЛ-0,4++'!AD312</f>
        <v>17760.8</v>
      </c>
      <c r="K30" s="40"/>
      <c r="L30" s="40"/>
      <c r="M30" s="40"/>
      <c r="N30" s="40"/>
    </row>
    <row r="31" spans="1:15" x14ac:dyDescent="0.25">
      <c r="A31" s="108" t="s">
        <v>641</v>
      </c>
      <c r="B31" s="109"/>
      <c r="C31" s="110"/>
      <c r="D31" s="46">
        <f>SUM(D30:D30)</f>
        <v>71.45881</v>
      </c>
      <c r="E31" s="46">
        <f>SUM(E30:E30)</f>
        <v>17.7608</v>
      </c>
      <c r="F31" s="44">
        <f>SUM(F30:F30)</f>
        <v>0</v>
      </c>
      <c r="G31" s="46">
        <f>SUM(G30:G30)</f>
        <v>0</v>
      </c>
      <c r="H31" s="46">
        <f>SUM(H30:H30)</f>
        <v>89.219610000000003</v>
      </c>
      <c r="I31" s="40"/>
      <c r="L31" s="40"/>
      <c r="M31" s="40"/>
      <c r="N31" s="47"/>
      <c r="O31" s="47"/>
    </row>
    <row r="32" spans="1:15" x14ac:dyDescent="0.25">
      <c r="A32" s="104" t="s">
        <v>642</v>
      </c>
      <c r="B32" s="105"/>
      <c r="C32" s="106"/>
      <c r="D32" s="48">
        <f>D31</f>
        <v>71.45881</v>
      </c>
      <c r="E32" s="48">
        <f>E31</f>
        <v>17.7608</v>
      </c>
      <c r="F32" s="48">
        <f>F31</f>
        <v>0</v>
      </c>
      <c r="G32" s="48">
        <f>G28+G31</f>
        <v>0</v>
      </c>
      <c r="H32" s="48">
        <f>H31+H28</f>
        <v>89.219610000000003</v>
      </c>
      <c r="I32" s="40"/>
      <c r="J32" s="40"/>
      <c r="K32" s="40"/>
      <c r="L32" s="40"/>
      <c r="M32" s="40"/>
      <c r="N32" s="47"/>
      <c r="O32" s="47"/>
    </row>
    <row r="33" spans="1:13" hidden="1" x14ac:dyDescent="0.25">
      <c r="A33" s="49"/>
      <c r="B33" s="107" t="s">
        <v>643</v>
      </c>
      <c r="C33" s="107"/>
      <c r="D33" s="107"/>
      <c r="E33" s="107"/>
      <c r="F33" s="107"/>
      <c r="G33" s="111"/>
      <c r="H33" s="50"/>
      <c r="I33" s="40"/>
      <c r="J33" s="40"/>
      <c r="K33" s="40"/>
      <c r="L33" s="40"/>
      <c r="M33" s="40"/>
    </row>
    <row r="34" spans="1:13" hidden="1" x14ac:dyDescent="0.25">
      <c r="A34" s="31">
        <v>3</v>
      </c>
      <c r="B34" s="31"/>
      <c r="C34" s="31"/>
      <c r="D34" s="33"/>
      <c r="E34" s="33"/>
      <c r="F34" s="33"/>
      <c r="G34" s="33"/>
      <c r="H34" s="36">
        <f>SUM(D34:G34)</f>
        <v>0</v>
      </c>
      <c r="I34" s="40"/>
      <c r="J34" s="40"/>
      <c r="K34" s="40"/>
      <c r="L34" s="40"/>
      <c r="M34" s="40"/>
    </row>
    <row r="35" spans="1:13" hidden="1" x14ac:dyDescent="0.25">
      <c r="A35" s="31">
        <v>8</v>
      </c>
      <c r="B35" s="31"/>
      <c r="C35" s="31"/>
      <c r="D35" s="33"/>
      <c r="E35" s="33"/>
      <c r="F35" s="33"/>
      <c r="G35" s="33"/>
      <c r="H35" s="36">
        <f>SUM(D35:G35)</f>
        <v>0</v>
      </c>
      <c r="I35" s="40"/>
      <c r="J35" s="40"/>
      <c r="K35" s="40"/>
      <c r="L35" s="40"/>
      <c r="M35" s="40"/>
    </row>
    <row r="36" spans="1:13" hidden="1" x14ac:dyDescent="0.25">
      <c r="A36" s="31">
        <v>9</v>
      </c>
      <c r="B36" s="31"/>
      <c r="C36" s="31"/>
      <c r="D36" s="33"/>
      <c r="E36" s="33"/>
      <c r="F36" s="33"/>
      <c r="G36" s="33"/>
      <c r="H36" s="36">
        <f>SUM(D36:G36)</f>
        <v>0</v>
      </c>
      <c r="I36" s="40"/>
      <c r="J36" s="40"/>
      <c r="K36" s="40"/>
      <c r="L36" s="40"/>
      <c r="M36" s="40"/>
    </row>
    <row r="37" spans="1:13" hidden="1" x14ac:dyDescent="0.25">
      <c r="A37" s="108" t="s">
        <v>644</v>
      </c>
      <c r="B37" s="109"/>
      <c r="C37" s="110"/>
      <c r="D37" s="51">
        <f>SUM(D34:D36)</f>
        <v>0</v>
      </c>
      <c r="E37" s="51">
        <f>SUM(E34:E36)</f>
        <v>0</v>
      </c>
      <c r="F37" s="51">
        <f>SUM(F34:F36)</f>
        <v>0</v>
      </c>
      <c r="G37" s="51">
        <f>SUM(G34:G36)</f>
        <v>0</v>
      </c>
      <c r="H37" s="51">
        <f>SUM(H34:H36)</f>
        <v>0</v>
      </c>
      <c r="I37" s="40"/>
      <c r="J37" s="40"/>
      <c r="K37" s="40"/>
      <c r="L37" s="40"/>
      <c r="M37" s="40"/>
    </row>
    <row r="38" spans="1:13" hidden="1" x14ac:dyDescent="0.25">
      <c r="A38" s="104" t="s">
        <v>645</v>
      </c>
      <c r="B38" s="105"/>
      <c r="C38" s="106"/>
      <c r="D38" s="52">
        <f>D32+D37</f>
        <v>71.45881</v>
      </c>
      <c r="E38" s="52">
        <f>E32+E37</f>
        <v>17.7608</v>
      </c>
      <c r="F38" s="52">
        <f>F32+F37</f>
        <v>0</v>
      </c>
      <c r="G38" s="38">
        <f>G32+G37</f>
        <v>0</v>
      </c>
      <c r="H38" s="52">
        <f>H32+H37</f>
        <v>89.219610000000003</v>
      </c>
      <c r="I38" s="40"/>
      <c r="J38" s="40"/>
      <c r="K38" s="40"/>
      <c r="L38" s="40"/>
      <c r="M38" s="40"/>
    </row>
    <row r="39" spans="1:13" hidden="1" x14ac:dyDescent="0.25">
      <c r="A39" s="49"/>
      <c r="B39" s="107" t="s">
        <v>646</v>
      </c>
      <c r="C39" s="107"/>
      <c r="D39" s="107"/>
      <c r="E39" s="107"/>
      <c r="F39" s="107"/>
      <c r="G39" s="111"/>
      <c r="H39" s="50"/>
      <c r="I39" s="40"/>
      <c r="J39" s="40"/>
      <c r="K39" s="40"/>
      <c r="L39" s="40"/>
      <c r="M39" s="40"/>
    </row>
    <row r="40" spans="1:13" hidden="1" x14ac:dyDescent="0.25">
      <c r="A40" s="31">
        <v>4</v>
      </c>
      <c r="B40" s="31"/>
      <c r="C40" s="31"/>
      <c r="D40" s="33"/>
      <c r="E40" s="33"/>
      <c r="F40" s="33"/>
      <c r="G40" s="33"/>
      <c r="H40" s="36">
        <f>SUM(D40:G40)</f>
        <v>0</v>
      </c>
      <c r="I40" s="40"/>
      <c r="J40" s="40"/>
      <c r="K40" s="40"/>
      <c r="L40" s="40"/>
      <c r="M40" s="40"/>
    </row>
    <row r="41" spans="1:13" hidden="1" x14ac:dyDescent="0.25">
      <c r="A41" s="31">
        <v>11</v>
      </c>
      <c r="B41" s="31"/>
      <c r="C41" s="31"/>
      <c r="D41" s="33"/>
      <c r="E41" s="33"/>
      <c r="F41" s="33"/>
      <c r="G41" s="33"/>
      <c r="H41" s="36">
        <f>SUM(D41:G41)</f>
        <v>0</v>
      </c>
      <c r="I41" s="40"/>
      <c r="J41" s="40"/>
      <c r="K41" s="40"/>
      <c r="L41" s="40"/>
      <c r="M41" s="40"/>
    </row>
    <row r="42" spans="1:13" hidden="1" x14ac:dyDescent="0.25">
      <c r="A42" s="31">
        <v>12</v>
      </c>
      <c r="B42" s="31"/>
      <c r="C42" s="31"/>
      <c r="D42" s="33"/>
      <c r="E42" s="33"/>
      <c r="F42" s="33"/>
      <c r="G42" s="33"/>
      <c r="H42" s="36">
        <f>SUM(D42:G42)</f>
        <v>0</v>
      </c>
      <c r="I42" s="40"/>
      <c r="J42" s="40"/>
      <c r="K42" s="40"/>
      <c r="L42" s="40"/>
      <c r="M42" s="40"/>
    </row>
    <row r="43" spans="1:13" hidden="1" x14ac:dyDescent="0.25">
      <c r="A43" s="108" t="s">
        <v>647</v>
      </c>
      <c r="B43" s="109"/>
      <c r="C43" s="110"/>
      <c r="D43" s="51">
        <f>SUM(D40:D42)</f>
        <v>0</v>
      </c>
      <c r="E43" s="51">
        <f>SUM(E40:E42)</f>
        <v>0</v>
      </c>
      <c r="F43" s="51">
        <f>SUM(F40:F42)</f>
        <v>0</v>
      </c>
      <c r="G43" s="51">
        <f>SUM(G40:G42)</f>
        <v>0</v>
      </c>
      <c r="H43" s="51">
        <f>SUM(H40:H42)</f>
        <v>0</v>
      </c>
      <c r="I43" s="40"/>
      <c r="J43" s="40"/>
      <c r="K43" s="40"/>
      <c r="L43" s="40"/>
      <c r="M43" s="40"/>
    </row>
    <row r="44" spans="1:13" hidden="1" x14ac:dyDescent="0.25">
      <c r="A44" s="104" t="s">
        <v>648</v>
      </c>
      <c r="B44" s="105"/>
      <c r="C44" s="106"/>
      <c r="D44" s="52">
        <f>D38+D43</f>
        <v>71.45881</v>
      </c>
      <c r="E44" s="52">
        <f>E38+E43</f>
        <v>17.7608</v>
      </c>
      <c r="F44" s="52">
        <f>F38+F43</f>
        <v>0</v>
      </c>
      <c r="G44" s="38">
        <f>G38+G43</f>
        <v>0</v>
      </c>
      <c r="H44" s="52">
        <f>H38+H43</f>
        <v>89.219610000000003</v>
      </c>
      <c r="I44" s="40"/>
      <c r="J44" s="40"/>
      <c r="K44" s="40"/>
      <c r="L44" s="40"/>
      <c r="M44" s="40"/>
    </row>
    <row r="45" spans="1:13" hidden="1" x14ac:dyDescent="0.25">
      <c r="A45" s="49"/>
      <c r="B45" s="107" t="s">
        <v>649</v>
      </c>
      <c r="C45" s="107"/>
      <c r="D45" s="107"/>
      <c r="E45" s="107"/>
      <c r="F45" s="107"/>
      <c r="G45" s="111"/>
      <c r="H45" s="50"/>
      <c r="I45" s="40"/>
      <c r="J45" s="40"/>
      <c r="K45" s="40"/>
      <c r="L45" s="40"/>
      <c r="M45" s="40"/>
    </row>
    <row r="46" spans="1:13" hidden="1" x14ac:dyDescent="0.25">
      <c r="A46" s="31">
        <v>5</v>
      </c>
      <c r="B46" s="31"/>
      <c r="C46" s="31"/>
      <c r="D46" s="33"/>
      <c r="E46" s="33"/>
      <c r="F46" s="33"/>
      <c r="G46" s="33"/>
      <c r="H46" s="36">
        <f>SUM(D46:G46)</f>
        <v>0</v>
      </c>
      <c r="I46" s="40"/>
      <c r="J46" s="40"/>
      <c r="K46" s="40"/>
      <c r="L46" s="40"/>
      <c r="M46" s="40"/>
    </row>
    <row r="47" spans="1:13" hidden="1" x14ac:dyDescent="0.25">
      <c r="A47" s="31">
        <v>14</v>
      </c>
      <c r="B47" s="31"/>
      <c r="C47" s="31"/>
      <c r="D47" s="33"/>
      <c r="E47" s="33"/>
      <c r="F47" s="33"/>
      <c r="G47" s="33"/>
      <c r="H47" s="36">
        <f>SUM(D47:G47)</f>
        <v>0</v>
      </c>
      <c r="I47" s="40"/>
      <c r="J47" s="40"/>
      <c r="K47" s="40"/>
      <c r="L47" s="40"/>
      <c r="M47" s="40"/>
    </row>
    <row r="48" spans="1:13" hidden="1" x14ac:dyDescent="0.25">
      <c r="A48" s="31">
        <v>15</v>
      </c>
      <c r="B48" s="31"/>
      <c r="C48" s="31"/>
      <c r="D48" s="33"/>
      <c r="E48" s="33"/>
      <c r="F48" s="33"/>
      <c r="G48" s="33"/>
      <c r="H48" s="36">
        <f>SUM(D48:G48)</f>
        <v>0</v>
      </c>
      <c r="I48" s="40"/>
      <c r="J48" s="40"/>
      <c r="K48" s="40"/>
      <c r="L48" s="40"/>
      <c r="M48" s="40"/>
    </row>
    <row r="49" spans="1:13" hidden="1" x14ac:dyDescent="0.25">
      <c r="A49" s="108" t="s">
        <v>650</v>
      </c>
      <c r="B49" s="109"/>
      <c r="C49" s="110"/>
      <c r="D49" s="51">
        <f>SUM(D46:D48)</f>
        <v>0</v>
      </c>
      <c r="E49" s="51">
        <f>SUM(E46:E48)</f>
        <v>0</v>
      </c>
      <c r="F49" s="51">
        <f>SUM(F46:F48)</f>
        <v>0</v>
      </c>
      <c r="G49" s="51">
        <f>SUM(G46:G48)</f>
        <v>0</v>
      </c>
      <c r="H49" s="51">
        <f>SUM(H46:H48)</f>
        <v>0</v>
      </c>
      <c r="I49" s="40"/>
      <c r="J49" s="40"/>
      <c r="K49" s="40"/>
      <c r="L49" s="40"/>
      <c r="M49" s="40"/>
    </row>
    <row r="50" spans="1:13" hidden="1" x14ac:dyDescent="0.25">
      <c r="A50" s="104" t="s">
        <v>651</v>
      </c>
      <c r="B50" s="105"/>
      <c r="C50" s="106"/>
      <c r="D50" s="52">
        <f>D44+D49</f>
        <v>71.45881</v>
      </c>
      <c r="E50" s="52">
        <f>E44+E49</f>
        <v>17.7608</v>
      </c>
      <c r="F50" s="52">
        <f>F44+F49</f>
        <v>0</v>
      </c>
      <c r="G50" s="38">
        <f>G44+G49</f>
        <v>0</v>
      </c>
      <c r="H50" s="52">
        <f>H44+H49</f>
        <v>89.219610000000003</v>
      </c>
      <c r="I50" s="40"/>
      <c r="J50" s="40"/>
      <c r="K50" s="40"/>
      <c r="L50" s="40"/>
      <c r="M50" s="40"/>
    </row>
    <row r="51" spans="1:13" hidden="1" x14ac:dyDescent="0.25">
      <c r="A51" s="49"/>
      <c r="B51" s="107" t="s">
        <v>652</v>
      </c>
      <c r="C51" s="107"/>
      <c r="D51" s="107"/>
      <c r="E51" s="107"/>
      <c r="F51" s="107"/>
      <c r="G51" s="111"/>
      <c r="H51" s="50"/>
      <c r="I51" s="40"/>
      <c r="J51" s="40"/>
      <c r="K51" s="40"/>
      <c r="L51" s="40"/>
      <c r="M51" s="40"/>
    </row>
    <row r="52" spans="1:13" hidden="1" x14ac:dyDescent="0.25">
      <c r="A52" s="31">
        <v>6</v>
      </c>
      <c r="B52" s="31"/>
      <c r="C52" s="31"/>
      <c r="D52" s="33"/>
      <c r="E52" s="33"/>
      <c r="F52" s="33"/>
      <c r="G52" s="33"/>
      <c r="H52" s="36">
        <f>SUM(D52:G52)</f>
        <v>0</v>
      </c>
      <c r="I52" s="40"/>
      <c r="J52" s="40"/>
      <c r="K52" s="40"/>
      <c r="L52" s="40"/>
      <c r="M52" s="40"/>
    </row>
    <row r="53" spans="1:13" hidden="1" x14ac:dyDescent="0.25">
      <c r="A53" s="31">
        <v>17</v>
      </c>
      <c r="B53" s="31"/>
      <c r="C53" s="31"/>
      <c r="D53" s="33"/>
      <c r="E53" s="33"/>
      <c r="F53" s="33"/>
      <c r="G53" s="33"/>
      <c r="H53" s="36">
        <f>SUM(D53:G53)</f>
        <v>0</v>
      </c>
      <c r="I53" s="40"/>
      <c r="J53" s="40"/>
      <c r="K53" s="40"/>
      <c r="L53" s="40"/>
      <c r="M53" s="40"/>
    </row>
    <row r="54" spans="1:13" hidden="1" x14ac:dyDescent="0.25">
      <c r="A54" s="31">
        <v>18</v>
      </c>
      <c r="B54" s="31"/>
      <c r="C54" s="31"/>
      <c r="D54" s="33"/>
      <c r="E54" s="33"/>
      <c r="F54" s="33"/>
      <c r="G54" s="33"/>
      <c r="H54" s="36">
        <f>SUM(D54:G54)</f>
        <v>0</v>
      </c>
      <c r="I54" s="40"/>
      <c r="J54" s="40"/>
      <c r="K54" s="40"/>
      <c r="L54" s="40"/>
      <c r="M54" s="40"/>
    </row>
    <row r="55" spans="1:13" hidden="1" x14ac:dyDescent="0.25">
      <c r="A55" s="108" t="s">
        <v>653</v>
      </c>
      <c r="B55" s="109"/>
      <c r="C55" s="110"/>
      <c r="D55" s="51">
        <f>SUM(D52:D54)</f>
        <v>0</v>
      </c>
      <c r="E55" s="51">
        <f>SUM(E52:E54)</f>
        <v>0</v>
      </c>
      <c r="F55" s="51">
        <f>SUM(F52:F54)</f>
        <v>0</v>
      </c>
      <c r="G55" s="51">
        <f>SUM(G52:G54)</f>
        <v>0</v>
      </c>
      <c r="H55" s="51">
        <f>SUM(H52:H54)</f>
        <v>0</v>
      </c>
      <c r="I55" s="40"/>
      <c r="J55" s="40"/>
      <c r="K55" s="40"/>
      <c r="L55" s="40"/>
      <c r="M55" s="40"/>
    </row>
    <row r="56" spans="1:13" hidden="1" x14ac:dyDescent="0.25">
      <c r="A56" s="104" t="s">
        <v>654</v>
      </c>
      <c r="B56" s="105"/>
      <c r="C56" s="106"/>
      <c r="D56" s="52">
        <f>D50+D55</f>
        <v>71.45881</v>
      </c>
      <c r="E56" s="52">
        <f>E50+E55</f>
        <v>17.7608</v>
      </c>
      <c r="F56" s="52">
        <f>F50+F55</f>
        <v>0</v>
      </c>
      <c r="G56" s="38">
        <f>G50+G55</f>
        <v>0</v>
      </c>
      <c r="H56" s="52">
        <f>H50+H55</f>
        <v>89.219610000000003</v>
      </c>
      <c r="I56" s="40"/>
      <c r="J56" s="40"/>
      <c r="K56" s="40"/>
      <c r="L56" s="40"/>
      <c r="M56" s="40"/>
    </row>
    <row r="57" spans="1:13" hidden="1" x14ac:dyDescent="0.25">
      <c r="A57" s="49"/>
      <c r="B57" s="107" t="s">
        <v>655</v>
      </c>
      <c r="C57" s="107"/>
      <c r="D57" s="107"/>
      <c r="E57" s="107"/>
      <c r="F57" s="107"/>
      <c r="G57" s="111"/>
      <c r="H57" s="50"/>
      <c r="I57" s="40"/>
      <c r="J57" s="40"/>
      <c r="K57" s="40"/>
      <c r="L57" s="40"/>
      <c r="M57" s="40"/>
    </row>
    <row r="58" spans="1:13" hidden="1" x14ac:dyDescent="0.25">
      <c r="A58" s="31">
        <v>7</v>
      </c>
      <c r="B58" s="31"/>
      <c r="C58" s="31"/>
      <c r="D58" s="33"/>
      <c r="E58" s="33"/>
      <c r="F58" s="33"/>
      <c r="G58" s="33"/>
      <c r="H58" s="36">
        <f>SUM(D58:G58)</f>
        <v>0</v>
      </c>
      <c r="I58" s="40"/>
      <c r="J58" s="40"/>
      <c r="K58" s="40"/>
      <c r="L58" s="40"/>
      <c r="M58" s="40"/>
    </row>
    <row r="59" spans="1:13" hidden="1" x14ac:dyDescent="0.25">
      <c r="A59" s="31">
        <v>20</v>
      </c>
      <c r="B59" s="31"/>
      <c r="C59" s="31"/>
      <c r="D59" s="33"/>
      <c r="E59" s="33"/>
      <c r="F59" s="33"/>
      <c r="G59" s="33"/>
      <c r="H59" s="36">
        <f>SUM(D59:G59)</f>
        <v>0</v>
      </c>
      <c r="I59" s="40"/>
      <c r="J59" s="40"/>
      <c r="K59" s="40"/>
      <c r="L59" s="40"/>
      <c r="M59" s="40"/>
    </row>
    <row r="60" spans="1:13" hidden="1" x14ac:dyDescent="0.25">
      <c r="A60" s="31">
        <v>21</v>
      </c>
      <c r="B60" s="31"/>
      <c r="C60" s="31"/>
      <c r="D60" s="33"/>
      <c r="E60" s="33"/>
      <c r="F60" s="33"/>
      <c r="G60" s="33"/>
      <c r="H60" s="36">
        <f>SUM(D60:G60)</f>
        <v>0</v>
      </c>
      <c r="I60" s="40"/>
      <c r="J60" s="40"/>
      <c r="K60" s="40"/>
      <c r="L60" s="40"/>
      <c r="M60" s="40"/>
    </row>
    <row r="61" spans="1:13" hidden="1" x14ac:dyDescent="0.25">
      <c r="A61" s="108" t="s">
        <v>656</v>
      </c>
      <c r="B61" s="109"/>
      <c r="C61" s="110"/>
      <c r="D61" s="51">
        <f>SUM(D58:D60)</f>
        <v>0</v>
      </c>
      <c r="E61" s="51">
        <f>SUM(E58:E60)</f>
        <v>0</v>
      </c>
      <c r="F61" s="51">
        <f>SUM(F58:F60)</f>
        <v>0</v>
      </c>
      <c r="G61" s="51">
        <f>SUM(G58:G60)</f>
        <v>0</v>
      </c>
      <c r="H61" s="51">
        <f>SUM(H58:H60)</f>
        <v>0</v>
      </c>
      <c r="I61" s="40"/>
      <c r="J61" s="40"/>
      <c r="K61" s="40"/>
      <c r="L61" s="40"/>
      <c r="M61" s="40"/>
    </row>
    <row r="62" spans="1:13" hidden="1" x14ac:dyDescent="0.25">
      <c r="A62" s="104" t="s">
        <v>657</v>
      </c>
      <c r="B62" s="105"/>
      <c r="C62" s="106"/>
      <c r="D62" s="52">
        <f>D56+D61</f>
        <v>71.45881</v>
      </c>
      <c r="E62" s="52">
        <f>E56+E61</f>
        <v>17.7608</v>
      </c>
      <c r="F62" s="52">
        <f>F56+F61</f>
        <v>0</v>
      </c>
      <c r="G62" s="38">
        <f>G56+G61</f>
        <v>0</v>
      </c>
      <c r="H62" s="52">
        <f>H56+H61</f>
        <v>89.219610000000003</v>
      </c>
      <c r="I62" s="40"/>
      <c r="J62" s="40"/>
      <c r="K62" s="40"/>
      <c r="L62" s="40"/>
      <c r="M62" s="40"/>
    </row>
    <row r="63" spans="1:13" x14ac:dyDescent="0.25">
      <c r="A63" s="53"/>
      <c r="B63" s="107" t="s">
        <v>658</v>
      </c>
      <c r="C63" s="107"/>
      <c r="D63" s="107"/>
      <c r="E63" s="107"/>
      <c r="F63" s="107"/>
      <c r="G63" s="107"/>
      <c r="H63" s="30"/>
      <c r="I63" s="40"/>
      <c r="J63" s="40"/>
      <c r="K63" s="40"/>
      <c r="L63" s="40"/>
      <c r="M63" s="40"/>
    </row>
    <row r="64" spans="1:13" ht="45.75" customHeight="1" x14ac:dyDescent="0.25">
      <c r="A64" s="31">
        <v>2</v>
      </c>
      <c r="B64" s="54" t="s">
        <v>659</v>
      </c>
      <c r="C64" s="54" t="s">
        <v>660</v>
      </c>
      <c r="D64" s="55">
        <f>D32*0.025</f>
        <v>1.78647</v>
      </c>
      <c r="E64" s="55">
        <f>E32*0.025</f>
        <v>0.44402000000000003</v>
      </c>
      <c r="F64" s="55">
        <v>0</v>
      </c>
      <c r="G64" s="55">
        <v>0</v>
      </c>
      <c r="H64" s="56">
        <f>SUM(D64:G64)</f>
        <v>2.2304900000000001</v>
      </c>
      <c r="I64" s="40"/>
      <c r="J64" s="40"/>
      <c r="K64" s="40"/>
      <c r="L64" s="40"/>
      <c r="M64" s="40"/>
    </row>
    <row r="65" spans="1:13" hidden="1" x14ac:dyDescent="0.25">
      <c r="A65" s="57">
        <v>23</v>
      </c>
      <c r="B65" s="37"/>
      <c r="C65" s="58"/>
      <c r="D65" s="59"/>
      <c r="E65" s="59"/>
      <c r="F65" s="59"/>
      <c r="G65" s="59"/>
      <c r="H65" s="44">
        <f>SUM(D65:G65)</f>
        <v>0</v>
      </c>
      <c r="I65" s="47"/>
      <c r="J65" s="47"/>
      <c r="K65" s="47"/>
      <c r="L65" s="47"/>
      <c r="M65" s="47"/>
    </row>
    <row r="66" spans="1:13" hidden="1" x14ac:dyDescent="0.25">
      <c r="A66" s="57">
        <v>24</v>
      </c>
      <c r="B66" s="37"/>
      <c r="C66" s="58"/>
      <c r="D66" s="59"/>
      <c r="E66" s="59"/>
      <c r="F66" s="59"/>
      <c r="G66" s="59"/>
      <c r="H66" s="44">
        <f>SUM(D66:G66)</f>
        <v>0</v>
      </c>
      <c r="I66" s="47"/>
      <c r="J66" s="47"/>
      <c r="K66" s="47"/>
      <c r="L66" s="47"/>
      <c r="M66" s="47"/>
    </row>
    <row r="67" spans="1:13" x14ac:dyDescent="0.25">
      <c r="A67" s="108" t="s">
        <v>661</v>
      </c>
      <c r="B67" s="109"/>
      <c r="C67" s="110"/>
      <c r="D67" s="46">
        <f>SUM(D64:D66)</f>
        <v>1.78647</v>
      </c>
      <c r="E67" s="46">
        <f>SUM(E64:E66)</f>
        <v>0.44402000000000003</v>
      </c>
      <c r="F67" s="46">
        <f>SUM(F64:F66)</f>
        <v>0</v>
      </c>
      <c r="G67" s="46">
        <f>SUM(G64:G66)</f>
        <v>0</v>
      </c>
      <c r="H67" s="46">
        <f>SUM(H64:H66)</f>
        <v>2.2304900000000001</v>
      </c>
      <c r="I67" s="47"/>
      <c r="J67" s="47"/>
      <c r="K67" s="47"/>
      <c r="L67" s="47"/>
      <c r="M67" s="47"/>
    </row>
    <row r="68" spans="1:13" x14ac:dyDescent="0.25">
      <c r="A68" s="104" t="s">
        <v>662</v>
      </c>
      <c r="B68" s="105"/>
      <c r="C68" s="106"/>
      <c r="D68" s="48">
        <f>D62+D67</f>
        <v>73.245279999999994</v>
      </c>
      <c r="E68" s="48">
        <f>E62+E67</f>
        <v>18.204820000000002</v>
      </c>
      <c r="F68" s="48">
        <f>F62+F67</f>
        <v>0</v>
      </c>
      <c r="G68" s="48">
        <f>G32</f>
        <v>0</v>
      </c>
      <c r="H68" s="48">
        <f>H67+H32</f>
        <v>91.450100000000006</v>
      </c>
      <c r="I68" s="47"/>
      <c r="J68" s="47"/>
      <c r="K68" s="47"/>
      <c r="L68" s="47"/>
      <c r="M68" s="47"/>
    </row>
    <row r="69" spans="1:13" x14ac:dyDescent="0.25">
      <c r="A69" s="53"/>
      <c r="B69" s="107" t="s">
        <v>663</v>
      </c>
      <c r="C69" s="107"/>
      <c r="D69" s="107"/>
      <c r="E69" s="107"/>
      <c r="F69" s="107"/>
      <c r="G69" s="107"/>
      <c r="H69" s="30"/>
    </row>
    <row r="70" spans="1:13" ht="41.25" customHeight="1" x14ac:dyDescent="0.25">
      <c r="A70" s="31">
        <v>3</v>
      </c>
      <c r="B70" s="54" t="s">
        <v>664</v>
      </c>
      <c r="C70" s="54" t="s">
        <v>665</v>
      </c>
      <c r="D70" s="55">
        <f>D68*0.019</f>
        <v>1.3916599999999999</v>
      </c>
      <c r="E70" s="55">
        <f>E68*0.019</f>
        <v>0.34588999999999998</v>
      </c>
      <c r="F70" s="55">
        <v>0</v>
      </c>
      <c r="G70" s="55">
        <v>0</v>
      </c>
      <c r="H70" s="56">
        <f>SUM(D70:G70)</f>
        <v>1.7375499999999999</v>
      </c>
      <c r="I70" s="40"/>
      <c r="J70" s="40"/>
      <c r="K70" s="40"/>
      <c r="L70" s="40"/>
      <c r="M70" s="40"/>
    </row>
    <row r="71" spans="1:13" ht="20.25" customHeight="1" x14ac:dyDescent="0.25">
      <c r="A71" s="31">
        <v>4</v>
      </c>
      <c r="B71" s="42" t="s">
        <v>666</v>
      </c>
      <c r="C71" s="60" t="s">
        <v>552</v>
      </c>
      <c r="D71" s="59"/>
      <c r="E71" s="59"/>
      <c r="F71" s="59"/>
      <c r="G71" s="44">
        <f>I71/1000</f>
        <v>5.3373200000000001</v>
      </c>
      <c r="H71" s="44">
        <f>SUM(D71:G71)</f>
        <v>5.3373200000000001</v>
      </c>
      <c r="I71" s="40">
        <f>'ПНР  ВЛ-0,4++'!X92</f>
        <v>5337.32</v>
      </c>
      <c r="J71" s="40"/>
      <c r="K71" s="40"/>
      <c r="L71" s="40"/>
      <c r="M71" s="40"/>
    </row>
    <row r="72" spans="1:13" x14ac:dyDescent="0.25">
      <c r="A72" s="108" t="s">
        <v>667</v>
      </c>
      <c r="B72" s="109"/>
      <c r="C72" s="110"/>
      <c r="D72" s="46">
        <f>D70</f>
        <v>1.3916599999999999</v>
      </c>
      <c r="E72" s="46">
        <f>E70</f>
        <v>0.34588999999999998</v>
      </c>
      <c r="F72" s="46">
        <f>F70</f>
        <v>0</v>
      </c>
      <c r="G72" s="46">
        <f>SUM(G70:G71)</f>
        <v>5.3373200000000001</v>
      </c>
      <c r="H72" s="46">
        <f>SUM(H70:H71)</f>
        <v>7.0748699999999998</v>
      </c>
      <c r="I72" s="40"/>
      <c r="J72" s="40"/>
      <c r="K72" s="40"/>
      <c r="L72" s="40"/>
      <c r="M72" s="40"/>
    </row>
    <row r="73" spans="1:13" x14ac:dyDescent="0.25">
      <c r="A73" s="104" t="s">
        <v>668</v>
      </c>
      <c r="B73" s="105"/>
      <c r="C73" s="106"/>
      <c r="D73" s="48">
        <f>D68+D72</f>
        <v>74.636939999999996</v>
      </c>
      <c r="E73" s="48">
        <f>E68+E72</f>
        <v>18.550709999999999</v>
      </c>
      <c r="F73" s="48">
        <f>F68+F72</f>
        <v>0</v>
      </c>
      <c r="G73" s="48">
        <f>G68+G72</f>
        <v>5.3373200000000001</v>
      </c>
      <c r="H73" s="48">
        <f>H68+H72</f>
        <v>98.524969999999996</v>
      </c>
      <c r="I73" s="40"/>
      <c r="J73" s="40"/>
      <c r="K73" s="61"/>
      <c r="L73" s="62"/>
      <c r="M73" s="61"/>
    </row>
    <row r="74" spans="1:13" x14ac:dyDescent="0.25">
      <c r="A74" s="53"/>
      <c r="B74" s="107" t="s">
        <v>669</v>
      </c>
      <c r="C74" s="107"/>
      <c r="D74" s="107"/>
      <c r="E74" s="107"/>
      <c r="F74" s="107"/>
      <c r="G74" s="107"/>
      <c r="H74" s="31"/>
      <c r="I74" s="40"/>
      <c r="J74" s="40"/>
      <c r="K74" s="40"/>
      <c r="L74" s="40"/>
      <c r="M74" s="40"/>
    </row>
    <row r="75" spans="1:13" ht="39.75" customHeight="1" x14ac:dyDescent="0.25">
      <c r="A75" s="31">
        <v>5</v>
      </c>
      <c r="B75" s="37" t="s">
        <v>670</v>
      </c>
      <c r="C75" s="32" t="s">
        <v>671</v>
      </c>
      <c r="D75" s="59"/>
      <c r="E75" s="59"/>
      <c r="F75" s="59"/>
      <c r="G75" s="44">
        <f>ROUND(H73*0.0214,5)</f>
        <v>2.1084299999999998</v>
      </c>
      <c r="H75" s="45">
        <f>SUM(D75:G75)</f>
        <v>2.1084299999999998</v>
      </c>
      <c r="I75" s="40"/>
      <c r="J75" s="40"/>
      <c r="K75" s="40"/>
      <c r="L75" s="40"/>
      <c r="M75" s="40"/>
    </row>
    <row r="76" spans="1:13" ht="44.25" customHeight="1" x14ac:dyDescent="0.25">
      <c r="A76" s="57">
        <v>6</v>
      </c>
      <c r="B76" s="63" t="s">
        <v>672</v>
      </c>
      <c r="C76" s="64" t="s">
        <v>673</v>
      </c>
      <c r="D76" s="59"/>
      <c r="E76" s="59"/>
      <c r="F76" s="59"/>
      <c r="G76" s="44">
        <f>ROUND((H73+H89)*0.0393,5)</f>
        <v>3.8720300000000001</v>
      </c>
      <c r="H76" s="45">
        <f>SUM(D76:G76)</f>
        <v>3.8720300000000001</v>
      </c>
      <c r="I76" s="40"/>
      <c r="J76" s="40"/>
      <c r="K76" s="40"/>
      <c r="L76" s="40"/>
      <c r="M76" s="40"/>
    </row>
    <row r="77" spans="1:13" hidden="1" x14ac:dyDescent="0.25">
      <c r="A77" s="57">
        <v>30</v>
      </c>
      <c r="B77" s="37"/>
      <c r="C77" s="58"/>
      <c r="D77" s="59"/>
      <c r="E77" s="59"/>
      <c r="F77" s="59"/>
      <c r="G77" s="59"/>
      <c r="H77" s="44">
        <f>SUM(D77:G77)</f>
        <v>0</v>
      </c>
      <c r="I77" s="40"/>
      <c r="J77" s="40"/>
      <c r="K77" s="40"/>
      <c r="L77" s="40"/>
      <c r="M77" s="40"/>
    </row>
    <row r="78" spans="1:13" x14ac:dyDescent="0.25">
      <c r="A78" s="108" t="s">
        <v>674</v>
      </c>
      <c r="B78" s="109"/>
      <c r="C78" s="110"/>
      <c r="D78" s="46">
        <f>SUM(D75:D77)</f>
        <v>0</v>
      </c>
      <c r="E78" s="46">
        <f>SUM(E75:E77)</f>
        <v>0</v>
      </c>
      <c r="F78" s="46">
        <f>SUM(F75:F77)</f>
        <v>0</v>
      </c>
      <c r="G78" s="46">
        <f>SUM(G75:G77)</f>
        <v>5.9804599999999999</v>
      </c>
      <c r="H78" s="46">
        <f>SUM(D78:G78)</f>
        <v>5.9804599999999999</v>
      </c>
      <c r="I78" s="40"/>
      <c r="J78" s="40"/>
      <c r="K78" s="40"/>
      <c r="L78" s="40"/>
      <c r="M78" s="40"/>
    </row>
    <row r="79" spans="1:13" x14ac:dyDescent="0.25">
      <c r="A79" s="104" t="s">
        <v>675</v>
      </c>
      <c r="B79" s="105"/>
      <c r="C79" s="106"/>
      <c r="D79" s="48">
        <f>D73+D78</f>
        <v>74.636939999999996</v>
      </c>
      <c r="E79" s="48">
        <f>E73+E78</f>
        <v>18.550709999999999</v>
      </c>
      <c r="F79" s="48">
        <f>F73+F78</f>
        <v>0</v>
      </c>
      <c r="G79" s="48">
        <f>G73+G78</f>
        <v>11.317780000000001</v>
      </c>
      <c r="H79" s="48">
        <f>H73+H78</f>
        <v>104.50543</v>
      </c>
      <c r="I79" s="40"/>
      <c r="J79" s="40"/>
      <c r="K79" s="40"/>
      <c r="L79" s="40"/>
      <c r="M79" s="40"/>
    </row>
    <row r="80" spans="1:13" hidden="1" x14ac:dyDescent="0.25">
      <c r="A80" s="53"/>
      <c r="B80" s="107" t="s">
        <v>676</v>
      </c>
      <c r="C80" s="107"/>
      <c r="D80" s="107"/>
      <c r="E80" s="107"/>
      <c r="F80" s="107"/>
      <c r="G80" s="107"/>
      <c r="H80" s="31"/>
      <c r="I80" s="40"/>
      <c r="J80" s="40"/>
      <c r="K80" s="40"/>
      <c r="L80" s="40"/>
      <c r="M80" s="40"/>
    </row>
    <row r="81" spans="1:13" hidden="1" x14ac:dyDescent="0.25">
      <c r="A81" s="57">
        <v>13</v>
      </c>
      <c r="B81" s="37"/>
      <c r="C81" s="58"/>
      <c r="D81" s="33"/>
      <c r="E81" s="33"/>
      <c r="F81" s="33"/>
      <c r="G81" s="33"/>
      <c r="H81" s="36">
        <f>SUM(D81:G81)</f>
        <v>0</v>
      </c>
      <c r="I81" s="40"/>
      <c r="J81" s="40"/>
      <c r="K81" s="40"/>
      <c r="L81" s="40"/>
      <c r="M81" s="40"/>
    </row>
    <row r="82" spans="1:13" hidden="1" x14ac:dyDescent="0.25">
      <c r="A82" s="57">
        <v>32</v>
      </c>
      <c r="B82" s="37"/>
      <c r="C82" s="58"/>
      <c r="D82" s="33"/>
      <c r="E82" s="33"/>
      <c r="F82" s="33"/>
      <c r="G82" s="33"/>
      <c r="H82" s="36">
        <f>SUM(D82:G82)</f>
        <v>0</v>
      </c>
      <c r="I82" s="40"/>
      <c r="J82" s="40"/>
      <c r="K82" s="40"/>
      <c r="L82" s="40"/>
      <c r="M82" s="40"/>
    </row>
    <row r="83" spans="1:13" hidden="1" x14ac:dyDescent="0.25">
      <c r="A83" s="57">
        <v>33</v>
      </c>
      <c r="B83" s="37"/>
      <c r="C83" s="58"/>
      <c r="D83" s="33"/>
      <c r="E83" s="33"/>
      <c r="F83" s="33"/>
      <c r="G83" s="33"/>
      <c r="H83" s="36">
        <f>SUM(D83:G83)</f>
        <v>0</v>
      </c>
      <c r="I83" s="40"/>
      <c r="J83" s="40"/>
      <c r="K83" s="40"/>
      <c r="L83" s="40"/>
      <c r="M83" s="40"/>
    </row>
    <row r="84" spans="1:13" hidden="1" x14ac:dyDescent="0.25">
      <c r="A84" s="108" t="s">
        <v>674</v>
      </c>
      <c r="B84" s="109"/>
      <c r="C84" s="110"/>
      <c r="D84" s="51">
        <f>SUM(D81:D83)</f>
        <v>0</v>
      </c>
      <c r="E84" s="51">
        <f>SUM(E81:E83)</f>
        <v>0</v>
      </c>
      <c r="F84" s="51">
        <f>SUM(F81:F83)</f>
        <v>0</v>
      </c>
      <c r="G84" s="51">
        <f>SUM(G81:G83)</f>
        <v>0</v>
      </c>
      <c r="H84" s="51">
        <f>SUM(D84:G84)</f>
        <v>0</v>
      </c>
      <c r="I84" s="40"/>
      <c r="J84" s="40"/>
      <c r="K84" s="40"/>
      <c r="L84" s="40"/>
      <c r="M84" s="40"/>
    </row>
    <row r="85" spans="1:13" hidden="1" x14ac:dyDescent="0.25">
      <c r="A85" s="104" t="s">
        <v>677</v>
      </c>
      <c r="B85" s="105"/>
      <c r="C85" s="106"/>
      <c r="D85" s="52">
        <f>D79+D84</f>
        <v>74.636939999999996</v>
      </c>
      <c r="E85" s="52">
        <f>E79+E84</f>
        <v>18.550709999999999</v>
      </c>
      <c r="F85" s="52">
        <f>F79+F84</f>
        <v>0</v>
      </c>
      <c r="G85" s="52">
        <f>G79+G84</f>
        <v>11.317780000000001</v>
      </c>
      <c r="H85" s="52">
        <f>H79+H84</f>
        <v>104.50543</v>
      </c>
      <c r="I85" s="40"/>
      <c r="J85" s="40"/>
      <c r="K85" s="40"/>
      <c r="L85" s="40"/>
      <c r="M85" s="40"/>
    </row>
    <row r="86" spans="1:13" x14ac:dyDescent="0.25">
      <c r="A86" s="53"/>
      <c r="B86" s="107" t="s">
        <v>678</v>
      </c>
      <c r="C86" s="107"/>
      <c r="D86" s="107"/>
      <c r="E86" s="107"/>
      <c r="F86" s="107"/>
      <c r="G86" s="107"/>
      <c r="H86" s="31"/>
      <c r="I86" s="40"/>
      <c r="J86" s="40"/>
      <c r="K86" s="40"/>
      <c r="L86" s="40"/>
      <c r="M86" s="40"/>
    </row>
    <row r="87" spans="1:13" ht="27" customHeight="1" x14ac:dyDescent="0.25">
      <c r="A87" s="31">
        <v>7</v>
      </c>
      <c r="B87" s="65" t="str">
        <f>D19</f>
        <v>Договор № 98-Ст от 29.12.2025г</v>
      </c>
      <c r="C87" s="66" t="s">
        <v>679</v>
      </c>
      <c r="D87" s="59"/>
      <c r="E87" s="59"/>
      <c r="F87" s="59"/>
      <c r="G87" s="55">
        <f>K87/1000/1.2</f>
        <v>0</v>
      </c>
      <c r="H87" s="56">
        <f>SUM(D87:G87)</f>
        <v>0</v>
      </c>
      <c r="I87" s="40"/>
      <c r="J87" s="40"/>
      <c r="K87" s="40">
        <v>0</v>
      </c>
      <c r="L87" s="40"/>
      <c r="M87" s="40"/>
    </row>
    <row r="88" spans="1:13" hidden="1" x14ac:dyDescent="0.25">
      <c r="A88" s="57">
        <v>36</v>
      </c>
      <c r="B88" s="31"/>
      <c r="C88" s="67"/>
      <c r="D88" s="59"/>
      <c r="E88" s="59"/>
      <c r="F88" s="59"/>
      <c r="G88" s="59"/>
      <c r="H88" s="44">
        <f>SUM(D88:G88)</f>
        <v>0</v>
      </c>
      <c r="I88" s="47"/>
      <c r="J88" s="47"/>
      <c r="K88" s="47"/>
      <c r="L88" s="47"/>
    </row>
    <row r="89" spans="1:13" x14ac:dyDescent="0.25">
      <c r="A89" s="108" t="s">
        <v>680</v>
      </c>
      <c r="B89" s="109"/>
      <c r="C89" s="110"/>
      <c r="D89" s="46">
        <f>SUM(D87:D88)</f>
        <v>0</v>
      </c>
      <c r="E89" s="46">
        <f>SUM(E87:E88)</f>
        <v>0</v>
      </c>
      <c r="F89" s="46">
        <f>SUM(F87:F88)</f>
        <v>0</v>
      </c>
      <c r="G89" s="46">
        <f>SUM(G87:G88)</f>
        <v>0</v>
      </c>
      <c r="H89" s="46">
        <f>SUM(H87:H88)</f>
        <v>0</v>
      </c>
      <c r="I89" s="47"/>
      <c r="J89" s="47"/>
      <c r="K89" s="47"/>
      <c r="L89" s="47"/>
    </row>
    <row r="90" spans="1:13" x14ac:dyDescent="0.25">
      <c r="A90" s="104" t="s">
        <v>681</v>
      </c>
      <c r="B90" s="105"/>
      <c r="C90" s="106"/>
      <c r="D90" s="48">
        <f>D79</f>
        <v>74.636939999999996</v>
      </c>
      <c r="E90" s="48">
        <f>E79</f>
        <v>18.550709999999999</v>
      </c>
      <c r="F90" s="48">
        <f>F79</f>
        <v>0</v>
      </c>
      <c r="G90" s="48">
        <f>G89+G79</f>
        <v>11.317780000000001</v>
      </c>
      <c r="H90" s="48">
        <f>H89+H79</f>
        <v>104.50543</v>
      </c>
      <c r="I90" s="47"/>
      <c r="J90" s="47"/>
      <c r="K90" s="47"/>
      <c r="L90" s="47"/>
    </row>
    <row r="91" spans="1:13" x14ac:dyDescent="0.25">
      <c r="A91" s="53"/>
      <c r="B91" s="107" t="s">
        <v>682</v>
      </c>
      <c r="C91" s="107"/>
      <c r="D91" s="107"/>
      <c r="E91" s="107"/>
      <c r="F91" s="107"/>
      <c r="G91" s="107"/>
      <c r="H91" s="31"/>
    </row>
    <row r="92" spans="1:13" ht="16.5" customHeight="1" x14ac:dyDescent="0.25">
      <c r="A92" s="31">
        <v>8</v>
      </c>
      <c r="B92" s="37" t="s">
        <v>683</v>
      </c>
      <c r="C92" s="32" t="s">
        <v>684</v>
      </c>
      <c r="D92" s="44">
        <f>D90*0.03</f>
        <v>2.2391100000000002</v>
      </c>
      <c r="E92" s="44">
        <f>E90*0.03</f>
        <v>0.55652000000000001</v>
      </c>
      <c r="F92" s="44">
        <f>F90*0.03</f>
        <v>0</v>
      </c>
      <c r="G92" s="44">
        <f>G90*0.03</f>
        <v>0.33953</v>
      </c>
      <c r="H92" s="45">
        <f>SUM(D92:G92)</f>
        <v>3.1351599999999999</v>
      </c>
    </row>
    <row r="93" spans="1:13" hidden="1" x14ac:dyDescent="0.25">
      <c r="A93" s="31">
        <v>38</v>
      </c>
      <c r="B93" s="37"/>
      <c r="C93" s="32"/>
      <c r="D93" s="59"/>
      <c r="E93" s="59"/>
      <c r="F93" s="59"/>
      <c r="G93" s="59"/>
      <c r="H93" s="44">
        <f>SUM(D93:G93)</f>
        <v>0</v>
      </c>
    </row>
    <row r="94" spans="1:13" hidden="1" x14ac:dyDescent="0.25">
      <c r="A94" s="31">
        <v>39</v>
      </c>
      <c r="B94" s="37"/>
      <c r="C94" s="32"/>
      <c r="D94" s="59"/>
      <c r="E94" s="59"/>
      <c r="F94" s="59"/>
      <c r="G94" s="59"/>
      <c r="H94" s="44">
        <f>SUM(D94:G94)</f>
        <v>0</v>
      </c>
    </row>
    <row r="95" spans="1:13" x14ac:dyDescent="0.25">
      <c r="A95" s="68"/>
      <c r="B95" s="68"/>
      <c r="C95" s="69" t="s">
        <v>685</v>
      </c>
      <c r="D95" s="70">
        <f>SUM(D92:D94)</f>
        <v>2.2391100000000002</v>
      </c>
      <c r="E95" s="70">
        <f>SUM(E92:E94)</f>
        <v>0.55652000000000001</v>
      </c>
      <c r="F95" s="70">
        <f>SUM(F92:F94)</f>
        <v>0</v>
      </c>
      <c r="G95" s="70">
        <f>SUM(G92:G94)</f>
        <v>0.33953</v>
      </c>
      <c r="H95" s="70">
        <f>SUM(H92:H94)</f>
        <v>3.1351599999999999</v>
      </c>
    </row>
    <row r="96" spans="1:13" x14ac:dyDescent="0.25">
      <c r="A96" s="68"/>
      <c r="B96" s="68"/>
      <c r="C96" s="68" t="s">
        <v>687</v>
      </c>
      <c r="D96" s="48">
        <f>D90+D95</f>
        <v>76.876050000000006</v>
      </c>
      <c r="E96" s="48">
        <f>E90+E95</f>
        <v>19.107230000000001</v>
      </c>
      <c r="F96" s="48">
        <f>F90+F95</f>
        <v>0</v>
      </c>
      <c r="G96" s="48">
        <f>G90+G95</f>
        <v>11.657310000000001</v>
      </c>
      <c r="H96" s="48">
        <f>H90+H95</f>
        <v>107.64059</v>
      </c>
      <c r="J96" s="7">
        <f>'ССРТ-общий'!H96-'ССРТ-1 этап'!H96</f>
        <v>107.64059</v>
      </c>
      <c r="K96" s="47">
        <f>J96-H96</f>
        <v>0</v>
      </c>
      <c r="L96" s="71"/>
    </row>
    <row r="97" spans="1:13" x14ac:dyDescent="0.25">
      <c r="A97" s="68"/>
      <c r="B97" s="107" t="s">
        <v>688</v>
      </c>
      <c r="C97" s="107"/>
      <c r="D97" s="107"/>
      <c r="E97" s="107"/>
      <c r="F97" s="107"/>
      <c r="G97" s="107"/>
      <c r="H97" s="38"/>
      <c r="K97" s="71"/>
    </row>
    <row r="98" spans="1:13" x14ac:dyDescent="0.25">
      <c r="A98" s="31">
        <v>9</v>
      </c>
      <c r="B98" s="68"/>
      <c r="C98" s="72" t="s">
        <v>689</v>
      </c>
      <c r="D98" s="44">
        <f>ROUND(D96*0.22,5)</f>
        <v>16.91273</v>
      </c>
      <c r="E98" s="44">
        <f>ROUND(E96*0.22,5)</f>
        <v>4.2035900000000002</v>
      </c>
      <c r="F98" s="44">
        <f>ROUND(F96*0.22,5)</f>
        <v>0</v>
      </c>
      <c r="G98" s="44">
        <f>ROUND(G96*0.22,5)</f>
        <v>2.5646100000000001</v>
      </c>
      <c r="H98" s="48">
        <f>SUM(D98:G98)</f>
        <v>23.68093</v>
      </c>
      <c r="I98" s="71"/>
      <c r="J98" s="71"/>
    </row>
    <row r="99" spans="1:13" ht="25.5" hidden="1" x14ac:dyDescent="0.25">
      <c r="A99" s="31">
        <v>14</v>
      </c>
      <c r="B99" s="68"/>
      <c r="C99" s="72" t="s">
        <v>690</v>
      </c>
      <c r="D99" s="44"/>
      <c r="E99" s="44"/>
      <c r="F99" s="44"/>
      <c r="G99" s="44"/>
      <c r="H99" s="48">
        <f>SUM(D99:G99)</f>
        <v>0</v>
      </c>
    </row>
    <row r="100" spans="1:13" ht="25.5" hidden="1" x14ac:dyDescent="0.25">
      <c r="A100" s="31">
        <v>11</v>
      </c>
      <c r="B100" s="68"/>
      <c r="C100" s="72" t="s">
        <v>691</v>
      </c>
      <c r="D100" s="44"/>
      <c r="E100" s="44"/>
      <c r="F100" s="44"/>
      <c r="G100" s="44"/>
      <c r="H100" s="48">
        <f>SUM(D100:G100)</f>
        <v>0</v>
      </c>
    </row>
    <row r="101" spans="1:13" x14ac:dyDescent="0.25">
      <c r="A101" s="28">
        <v>10</v>
      </c>
      <c r="B101" s="68"/>
      <c r="C101" s="73" t="s">
        <v>692</v>
      </c>
      <c r="D101" s="48">
        <f>SUM(D98:D100)</f>
        <v>16.91273</v>
      </c>
      <c r="E101" s="48">
        <f>SUM(E98:E100)</f>
        <v>4.2035900000000002</v>
      </c>
      <c r="F101" s="48">
        <f>SUM(F98:F100)</f>
        <v>0</v>
      </c>
      <c r="G101" s="48">
        <f>SUM(G98:G100)</f>
        <v>2.5646100000000001</v>
      </c>
      <c r="H101" s="48">
        <f>SUM(H98:H100)</f>
        <v>23.68093</v>
      </c>
      <c r="J101" s="7">
        <f>J96*1.22</f>
        <v>131.3215198</v>
      </c>
    </row>
    <row r="102" spans="1:13" ht="25.5" x14ac:dyDescent="0.25">
      <c r="A102" s="28">
        <v>11</v>
      </c>
      <c r="B102" s="68"/>
      <c r="C102" s="73" t="s">
        <v>693</v>
      </c>
      <c r="D102" s="48">
        <f>D96+D101</f>
        <v>93.788780000000003</v>
      </c>
      <c r="E102" s="48">
        <f>E96+E101</f>
        <v>23.31082</v>
      </c>
      <c r="F102" s="48">
        <f>F96+F101</f>
        <v>0</v>
      </c>
      <c r="G102" s="48">
        <f>G96+G101</f>
        <v>14.221920000000001</v>
      </c>
      <c r="H102" s="48">
        <f>H96+H101</f>
        <v>131.32151999999999</v>
      </c>
      <c r="I102" s="40"/>
      <c r="J102" s="40"/>
      <c r="K102" s="71"/>
      <c r="L102" s="74"/>
      <c r="M102" s="71"/>
    </row>
    <row r="103" spans="1:13" x14ac:dyDescent="0.25">
      <c r="A103" s="75"/>
      <c r="B103" s="75"/>
      <c r="D103" s="76"/>
      <c r="E103" s="76"/>
      <c r="F103" s="76"/>
      <c r="G103" s="76"/>
      <c r="H103" s="76"/>
      <c r="J103" s="47"/>
      <c r="K103" s="77"/>
    </row>
    <row r="104" spans="1:13" x14ac:dyDescent="0.25">
      <c r="A104" s="75"/>
      <c r="B104" s="75"/>
      <c r="D104" s="76"/>
      <c r="E104" s="76"/>
      <c r="F104" s="76"/>
      <c r="G104" s="76"/>
      <c r="H104" s="76"/>
      <c r="I104" s="78"/>
      <c r="J104" s="47"/>
      <c r="K104" s="77"/>
    </row>
    <row r="105" spans="1:13" x14ac:dyDescent="0.25">
      <c r="A105" s="75"/>
      <c r="B105" s="75"/>
      <c r="D105" s="76"/>
      <c r="E105" s="76"/>
      <c r="F105" s="76"/>
      <c r="G105" s="76"/>
      <c r="H105" s="76"/>
      <c r="J105" s="47"/>
      <c r="K105" s="77"/>
    </row>
    <row r="106" spans="1:13" x14ac:dyDescent="0.25">
      <c r="A106" s="75"/>
      <c r="B106" s="75"/>
      <c r="D106" s="76"/>
      <c r="E106" s="76"/>
      <c r="F106" s="76"/>
      <c r="G106" s="76"/>
      <c r="H106" s="76"/>
      <c r="J106" s="47"/>
      <c r="K106" s="77"/>
    </row>
    <row r="107" spans="1:13" x14ac:dyDescent="0.25">
      <c r="A107" s="75"/>
      <c r="B107" s="75"/>
      <c r="D107" s="76"/>
      <c r="E107" s="76"/>
      <c r="F107" s="76"/>
      <c r="G107" s="76"/>
      <c r="H107" s="76"/>
      <c r="J107" s="47"/>
      <c r="K107" s="77"/>
    </row>
    <row r="108" spans="1:13" ht="15.75" x14ac:dyDescent="0.25">
      <c r="A108" s="75"/>
      <c r="B108" s="79" t="s">
        <v>694</v>
      </c>
      <c r="D108" s="79"/>
      <c r="E108" s="76"/>
      <c r="F108" s="76" t="s">
        <v>695</v>
      </c>
      <c r="G108" s="76"/>
      <c r="J108" s="47"/>
      <c r="K108" s="77"/>
    </row>
    <row r="109" spans="1:13" x14ac:dyDescent="0.25">
      <c r="A109" s="75"/>
      <c r="B109" s="75"/>
      <c r="C109" s="76"/>
      <c r="E109" s="76"/>
      <c r="F109" s="76"/>
      <c r="G109" s="76"/>
      <c r="H109" s="76"/>
      <c r="J109" s="47"/>
      <c r="K109" s="77"/>
    </row>
    <row r="110" spans="1:13" x14ac:dyDescent="0.25">
      <c r="A110" s="75"/>
      <c r="B110" s="75"/>
      <c r="C110" s="76"/>
      <c r="E110" s="76"/>
      <c r="F110" s="76"/>
      <c r="G110" s="76"/>
      <c r="H110" s="76"/>
      <c r="J110" s="47"/>
      <c r="K110" s="77"/>
    </row>
    <row r="111" spans="1:13" x14ac:dyDescent="0.25">
      <c r="A111" s="80"/>
      <c r="I111" s="81"/>
      <c r="J111" s="82"/>
    </row>
  </sheetData>
  <mergeCells count="54">
    <mergeCell ref="A85:C85"/>
    <mergeCell ref="B86:G86"/>
    <mergeCell ref="A89:C89"/>
    <mergeCell ref="A90:C90"/>
    <mergeCell ref="B91:G91"/>
    <mergeCell ref="B97:G97"/>
    <mergeCell ref="A73:C73"/>
    <mergeCell ref="B74:G74"/>
    <mergeCell ref="A78:C78"/>
    <mergeCell ref="A79:C79"/>
    <mergeCell ref="B80:G80"/>
    <mergeCell ref="A84:C84"/>
    <mergeCell ref="A62:C62"/>
    <mergeCell ref="B63:G63"/>
    <mergeCell ref="A67:C67"/>
    <mergeCell ref="A68:C68"/>
    <mergeCell ref="B69:G69"/>
    <mergeCell ref="A72:C72"/>
    <mergeCell ref="A50:C50"/>
    <mergeCell ref="B51:G51"/>
    <mergeCell ref="A55:C55"/>
    <mergeCell ref="A56:C56"/>
    <mergeCell ref="B57:G57"/>
    <mergeCell ref="A61:C61"/>
    <mergeCell ref="A38:C38"/>
    <mergeCell ref="B39:G39"/>
    <mergeCell ref="A43:C43"/>
    <mergeCell ref="A44:C44"/>
    <mergeCell ref="B45:G45"/>
    <mergeCell ref="A49:C49"/>
    <mergeCell ref="A28:C28"/>
    <mergeCell ref="B29:G29"/>
    <mergeCell ref="A31:C31"/>
    <mergeCell ref="A32:C32"/>
    <mergeCell ref="B33:G33"/>
    <mergeCell ref="A37:C37"/>
    <mergeCell ref="A21:A22"/>
    <mergeCell ref="B21:B22"/>
    <mergeCell ref="C21:C22"/>
    <mergeCell ref="D21:G21"/>
    <mergeCell ref="H21:H22"/>
    <mergeCell ref="B24:G24"/>
    <mergeCell ref="G4:H4"/>
    <mergeCell ref="G5:H5"/>
    <mergeCell ref="G6:H6"/>
    <mergeCell ref="B14:H14"/>
    <mergeCell ref="B16:H16"/>
    <mergeCell ref="B17:H17"/>
    <mergeCell ref="B1:E1"/>
    <mergeCell ref="G1:H1"/>
    <mergeCell ref="A2:D3"/>
    <mergeCell ref="G2:H2"/>
    <mergeCell ref="I2:L2"/>
    <mergeCell ref="G3:H3"/>
  </mergeCells>
  <pageMargins left="0.11811023622047245" right="0.11811023622047245" top="0" bottom="0" header="0.31496062992125984" footer="0.31496062992125984"/>
  <pageSetup paperSize="9" scale="7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ВЛ-0,4++</vt:lpstr>
      <vt:lpstr>ПНР  ВЛ-0,4++</vt:lpstr>
      <vt:lpstr>ССРТ-общий</vt:lpstr>
      <vt:lpstr>ССРТ-1 этап</vt:lpstr>
      <vt:lpstr>ССРТ-2 этап</vt:lpstr>
      <vt:lpstr>'ССРТ-1 этап'!Область_печати</vt:lpstr>
      <vt:lpstr>'ССРТ-2 этап'!Область_печати</vt:lpstr>
      <vt:lpstr>'ССРТ-общий'!Область_печати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MPahomova</dc:creator>
  <cp:lastModifiedBy>MPahomova</cp:lastModifiedBy>
  <cp:lastPrinted>2026-06-02T04:11:44Z</cp:lastPrinted>
  <dcterms:created xsi:type="dcterms:W3CDTF">2026-03-12T07:05:54Z</dcterms:created>
  <dcterms:modified xsi:type="dcterms:W3CDTF">2026-06-02T04:11:49Z</dcterms:modified>
</cp:coreProperties>
</file>