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palovPs\Desktop\ЗШО ПЗД ЗАМЕЧАНИЯ\"/>
    </mc:Choice>
  </mc:AlternateContent>
  <bookViews>
    <workbookView xWindow="0" yWindow="0" windowWidth="18195" windowHeight="11085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1" l="1"/>
  <c r="M15" i="1"/>
  <c r="J15" i="1"/>
  <c r="I15" i="1"/>
  <c r="K15" i="1" s="1"/>
  <c r="H15" i="1"/>
  <c r="D15" i="1"/>
  <c r="C15" i="1"/>
  <c r="L15" i="1" l="1"/>
  <c r="N15" i="1" s="1"/>
  <c r="I18" i="1" l="1"/>
  <c r="Z17" i="1" l="1"/>
  <c r="D14" i="1"/>
  <c r="D16" i="1"/>
  <c r="D17" i="1"/>
  <c r="M21" i="1" l="1"/>
  <c r="K18" i="1"/>
  <c r="H18" i="1"/>
  <c r="D18" i="1"/>
  <c r="C18" i="1"/>
  <c r="M17" i="1"/>
  <c r="J17" i="1"/>
  <c r="I17" i="1"/>
  <c r="K17" i="1" s="1"/>
  <c r="H17" i="1"/>
  <c r="C17" i="1"/>
  <c r="Z16" i="1"/>
  <c r="M16" i="1"/>
  <c r="J16" i="1"/>
  <c r="I16" i="1"/>
  <c r="K16" i="1" s="1"/>
  <c r="H16" i="1"/>
  <c r="C16" i="1"/>
  <c r="Z14" i="1"/>
  <c r="M14" i="1"/>
  <c r="J14" i="1"/>
  <c r="I14" i="1"/>
  <c r="K14" i="1" s="1"/>
  <c r="H14" i="1"/>
  <c r="C14" i="1"/>
  <c r="X18" i="1" l="1"/>
  <c r="L17" i="1"/>
  <c r="N17" i="1" s="1"/>
  <c r="L16" i="1"/>
  <c r="N16" i="1" s="1"/>
  <c r="L14" i="1"/>
  <c r="N14" i="1" s="1"/>
  <c r="J18" i="1" l="1"/>
  <c r="L18" i="1" s="1"/>
  <c r="N18" i="1" s="1"/>
  <c r="Z18" i="1"/>
  <c r="Z20" i="1" s="1"/>
  <c r="Z21" i="1" s="1"/>
  <c r="Z22" i="1" s="1"/>
  <c r="N20" i="1"/>
  <c r="N21" i="1" l="1"/>
  <c r="N22" i="1" s="1"/>
</calcChain>
</file>

<file path=xl/sharedStrings.xml><?xml version="1.0" encoding="utf-8"?>
<sst xmlns="http://schemas.openxmlformats.org/spreadsheetml/2006/main" count="76" uniqueCount="44">
  <si>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</si>
  <si>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</si>
  <si>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</si>
  <si>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</si>
  <si>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</si>
  <si>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</si>
  <si>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</si>
  <si>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</si>
  <si>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</si>
  <si>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</si>
  <si>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</si>
  <si>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</si>
  <si>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</si>
  <si>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</si>
  <si>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</si>
  <si>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</si>
  <si>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</si>
  <si>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</si>
  <si>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</si>
  <si>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</si>
  <si>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</si>
  <si>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</si>
  <si>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</si>
  <si>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</si>
  <si>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</si>
  <si>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Стоимость заявки (цена Договора) с учетом понижающего коэффициента:</t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</si>
  <si>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  <r>
      <rPr>
        <b/>
        <sz val="12"/>
        <color theme="1"/>
        <rFont val="Times New Roman"/>
        <family val="1"/>
      </rPr>
      <t>:</t>
    </r>
  </si>
  <si>
    <t>Предлагаемая цена одной единицы продукции
с учетом понижающего коэффициента,
руб. без НДС</t>
  </si>
  <si>
    <r>
      <t xml:space="preserve">НМЦ единицы продукции </t>
    </r>
    <r>
      <rPr>
        <b/>
        <sz val="12"/>
        <color theme="4"/>
        <rFont val="Times New Roman"/>
        <family val="1"/>
      </rPr>
      <t>(Nед)</t>
    </r>
    <r>
      <rPr>
        <b/>
        <sz val="12"/>
        <color theme="1"/>
        <rFont val="Times New Roman"/>
        <family val="1"/>
      </rPr>
      <t>,
руб. без НДС</t>
    </r>
  </si>
  <si>
    <r>
      <t xml:space="preserve">Понижающий коэффициент </t>
    </r>
    <r>
      <rPr>
        <b/>
        <sz val="12"/>
        <color theme="4"/>
        <rFont val="Times New Roman"/>
        <family val="1"/>
      </rPr>
      <t>(К)</t>
    </r>
  </si>
  <si>
    <t>да</t>
  </si>
  <si>
    <t>от «___» __________ 202__ г. № _____</t>
  </si>
  <si>
    <t>Применение понижающего коэффициента
(да / нет)</t>
  </si>
  <si>
    <t>(должность подписавшего)</t>
  </si>
  <si>
    <t>Применение законодательства о национальном режиме</t>
  </si>
  <si>
    <t xml:space="preserve">Непредвиденные затраты </t>
  </si>
  <si>
    <t xml:space="preserve">усл. ед. </t>
  </si>
  <si>
    <t>Национальный режим предоставляется</t>
  </si>
  <si>
    <r>
      <t>Итого без НДС</t>
    </r>
    <r>
      <rPr>
        <b/>
        <sz val="12"/>
        <color theme="1"/>
        <rFont val="Times New Roman"/>
        <family val="1"/>
      </rPr>
      <t>:</t>
    </r>
  </si>
  <si>
    <t>Затраты, связанные с предоставлением обязательной банковкой гарантии в качестве обеспечения исполнения договора</t>
  </si>
  <si>
    <t>Прочие работы и затраты
(командировочные, вахтовые, проживание, перебазировка, снегоборьба)</t>
  </si>
  <si>
    <t>Временные здания и сооружения</t>
  </si>
  <si>
    <t>Строительно монтажные работы
(в т.ч. Зимнее удорожание)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</si>
  <si>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/>
        <sz val="12"/>
        <color theme="4"/>
        <rFont val="Times New Roman"/>
        <family val="1"/>
      </rPr>
      <t>(К)</t>
    </r>
    <r>
      <rPr>
        <i/>
        <sz val="12"/>
        <color theme="1"/>
        <rFont val="Times New Roman"/>
        <family val="1"/>
      </rPr>
      <t xml:space="preserve"> должен быть в диапазоне более 0,00 и до 1,00 (1,00 - означает, что Участник не снижает НМЦ позиции).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</si>
</sst>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00000"/>
  </numFmts>
  <fonts count="12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name val="Times New Roman"/>
      <family val="1"/>
    </font>
    <font>
      <i/>
      <sz val="12"/>
      <color theme="9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name val="Times New Roman"/>
      <family val="1"/>
    </font>
    <font>
      <sz val="10"/>
      <color theme="1"/>
      <name val="PT Mono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9" fontId="1" fillId="0" borderId="1" xfId="1" applyFont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>
      <alignment horizontal="right" vertical="center"/>
    </xf>
    <xf numFmtId="43" fontId="1" fillId="0" borderId="0" xfId="2" applyFont="1" applyAlignment="1">
      <alignment horizontal="left" vertical="top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top"/>
    </xf>
    <xf numFmtId="0" fontId="2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0" xfId="0" applyFont="1" applyFill="1" applyAlignment="1" applyProtection="1">
      <alignment horizontal="left" vertical="top" wrapText="1"/>
      <protection locked="0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8"/>
  <sheetViews>
    <sheetView showGridLines="0" tabSelected="1" topLeftCell="A14" zoomScale="70" zoomScaleNormal="70" workbookViewId="0">
      <selection activeCell="J38" sqref="J38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55.5703125" style="1" customWidth="1"/>
    <col min="5" max="7" width="18.5703125" style="1"/>
    <col min="8" max="8" width="12.7109375" style="1" customWidth="1"/>
    <col min="9" max="9" width="18.5703125" style="1" customWidth="1"/>
    <col min="10" max="11" width="18.5703125" style="1"/>
    <col min="12" max="12" width="30.140625" style="1" customWidth="1"/>
    <col min="13" max="13" width="14.5703125" style="1" customWidth="1"/>
    <col min="14" max="14" width="18.5703125" style="1"/>
    <col min="15" max="18" width="4.5703125" style="1" customWidth="1"/>
    <col min="19" max="19" width="6.5703125" style="1" customWidth="1"/>
    <col min="20" max="20" width="62" style="1" customWidth="1"/>
    <col min="21" max="21" width="21.42578125" style="1" customWidth="1"/>
    <col min="22" max="22" width="11.85546875" style="1" customWidth="1"/>
    <col min="23" max="23" width="18.28515625" style="1" customWidth="1"/>
    <col min="24" max="24" width="21.5703125" style="1" customWidth="1"/>
    <col min="25" max="25" width="14.5703125" style="1" customWidth="1"/>
    <col min="26" max="26" width="18.5703125" style="1"/>
    <col min="27" max="28" width="4.5703125" style="1" customWidth="1"/>
    <col min="29" max="29" width="20.5703125" style="1" bestFit="1" customWidth="1"/>
    <col min="30" max="16384" width="18.5703125" style="1"/>
  </cols>
  <sheetData>
    <row r="1" spans="2:29" ht="35.1" customHeight="1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9" ht="16.5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2:29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S3" s="62"/>
      <c r="T3" s="62"/>
      <c r="U3" s="62"/>
      <c r="V3" s="62"/>
      <c r="W3" s="62"/>
      <c r="X3" s="62"/>
      <c r="Y3" s="62"/>
      <c r="Z3" s="62"/>
    </row>
    <row r="4" spans="2:29" ht="15.75" customHeight="1">
      <c r="B4" s="11"/>
      <c r="C4" s="26" t="s">
        <v>0</v>
      </c>
      <c r="D4" s="26"/>
      <c r="E4" s="26"/>
      <c r="F4" s="26"/>
      <c r="O4" s="12"/>
      <c r="S4" s="62"/>
      <c r="T4" s="62"/>
      <c r="U4" s="62"/>
      <c r="V4" s="62"/>
      <c r="W4" s="62"/>
      <c r="X4" s="62"/>
      <c r="Y4" s="62"/>
      <c r="Z4" s="62"/>
    </row>
    <row r="5" spans="2:29" ht="15.75" customHeight="1">
      <c r="B5" s="11"/>
      <c r="C5" s="27" t="s">
        <v>31</v>
      </c>
      <c r="D5" s="27"/>
      <c r="E5" s="26"/>
      <c r="F5" s="26"/>
      <c r="O5" s="12"/>
      <c r="S5" s="62"/>
      <c r="T5" s="62"/>
      <c r="U5" s="62"/>
      <c r="V5" s="62"/>
      <c r="W5" s="62"/>
      <c r="X5" s="62"/>
      <c r="Y5" s="62"/>
      <c r="Z5" s="62"/>
    </row>
    <row r="6" spans="2:29" ht="24" customHeight="1">
      <c r="B6" s="11"/>
      <c r="O6" s="12"/>
      <c r="S6" s="19"/>
      <c r="T6" s="19"/>
      <c r="U6" s="19"/>
      <c r="V6" s="19"/>
      <c r="W6" s="19"/>
      <c r="X6" s="19"/>
      <c r="Y6" s="19"/>
      <c r="Z6" s="19"/>
    </row>
    <row r="7" spans="2:29">
      <c r="B7" s="11"/>
      <c r="C7" s="44" t="s">
        <v>12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2"/>
      <c r="S7" s="65" t="s">
        <v>18</v>
      </c>
      <c r="T7" s="65"/>
      <c r="U7" s="65"/>
      <c r="V7" s="65"/>
      <c r="W7" s="65"/>
      <c r="X7" s="65"/>
      <c r="Y7" s="65"/>
      <c r="Z7" s="65"/>
    </row>
    <row r="8" spans="2:29" ht="24" customHeight="1">
      <c r="B8" s="11"/>
      <c r="O8" s="12"/>
      <c r="S8" s="19"/>
      <c r="T8" s="19"/>
      <c r="U8" s="19"/>
      <c r="V8" s="19"/>
      <c r="W8" s="19"/>
      <c r="X8" s="19"/>
      <c r="Y8" s="19"/>
      <c r="Z8" s="19"/>
    </row>
    <row r="9" spans="2:29" ht="24" customHeight="1">
      <c r="B9" s="11"/>
      <c r="C9" s="58" t="s">
        <v>1</v>
      </c>
      <c r="D9" s="58"/>
      <c r="E9" s="59"/>
      <c r="F9" s="59"/>
      <c r="G9" s="59"/>
      <c r="H9" s="59"/>
      <c r="I9" s="59"/>
      <c r="J9" s="59"/>
      <c r="K9" s="19"/>
      <c r="O9" s="12"/>
      <c r="S9" s="19"/>
      <c r="T9" s="19"/>
      <c r="U9" s="19"/>
      <c r="V9" s="19"/>
      <c r="W9" s="19"/>
      <c r="X9" s="19"/>
      <c r="Y9" s="19"/>
      <c r="Z9" s="19"/>
    </row>
    <row r="10" spans="2:29" ht="24" customHeight="1">
      <c r="B10" s="11"/>
      <c r="C10" s="58" t="s">
        <v>2</v>
      </c>
      <c r="D10" s="58"/>
      <c r="E10" s="60"/>
      <c r="F10" s="60"/>
      <c r="G10" s="60"/>
      <c r="H10" s="60"/>
      <c r="I10" s="60"/>
      <c r="J10" s="60"/>
      <c r="K10" s="19"/>
      <c r="O10" s="12"/>
      <c r="S10" s="19"/>
      <c r="T10" s="19"/>
      <c r="U10" s="19"/>
      <c r="V10" s="19"/>
      <c r="W10" s="19"/>
      <c r="X10" s="19"/>
      <c r="Y10" s="19"/>
      <c r="Z10" s="19"/>
    </row>
    <row r="11" spans="2:29" ht="24" customHeight="1">
      <c r="B11" s="11"/>
      <c r="C11" s="58" t="s">
        <v>3</v>
      </c>
      <c r="D11" s="58"/>
      <c r="E11" s="60"/>
      <c r="F11" s="60"/>
      <c r="G11" s="60"/>
      <c r="H11" s="60"/>
      <c r="I11" s="60"/>
      <c r="J11" s="60"/>
      <c r="K11" s="19"/>
      <c r="O11" s="12"/>
      <c r="S11" s="19"/>
      <c r="T11" s="19"/>
      <c r="U11" s="19"/>
      <c r="V11" s="19"/>
      <c r="W11" s="19"/>
      <c r="X11" s="19"/>
      <c r="Y11" s="19"/>
      <c r="Z11" s="19"/>
    </row>
    <row r="12" spans="2:29">
      <c r="B12" s="11"/>
      <c r="O12" s="12"/>
      <c r="S12" s="19"/>
      <c r="T12" s="19"/>
      <c r="U12" s="19"/>
      <c r="V12" s="19"/>
      <c r="W12" s="19"/>
      <c r="X12" s="19"/>
      <c r="Y12" s="19"/>
      <c r="Z12" s="19"/>
    </row>
    <row r="13" spans="2:29" ht="102" customHeight="1">
      <c r="B13" s="11"/>
      <c r="C13" s="5" t="s">
        <v>10</v>
      </c>
      <c r="D13" s="5" t="s">
        <v>4</v>
      </c>
      <c r="E13" s="5" t="s">
        <v>5</v>
      </c>
      <c r="F13" s="5" t="s">
        <v>6</v>
      </c>
      <c r="G13" s="5" t="s">
        <v>20</v>
      </c>
      <c r="H13" s="5" t="s">
        <v>7</v>
      </c>
      <c r="I13" s="5" t="s">
        <v>32</v>
      </c>
      <c r="J13" s="5" t="s">
        <v>28</v>
      </c>
      <c r="K13" s="5" t="s">
        <v>29</v>
      </c>
      <c r="L13" s="5" t="s">
        <v>27</v>
      </c>
      <c r="M13" s="5" t="s">
        <v>8</v>
      </c>
      <c r="N13" s="5" t="s">
        <v>9</v>
      </c>
      <c r="O13" s="12"/>
      <c r="S13" s="5" t="s">
        <v>10</v>
      </c>
      <c r="T13" s="5" t="s">
        <v>15</v>
      </c>
      <c r="U13" s="5" t="s">
        <v>34</v>
      </c>
      <c r="V13" s="5" t="s">
        <v>7</v>
      </c>
      <c r="W13" s="5" t="s">
        <v>32</v>
      </c>
      <c r="X13" s="5" t="s">
        <v>11</v>
      </c>
      <c r="Y13" s="5" t="s">
        <v>8</v>
      </c>
      <c r="Z13" s="5" t="s">
        <v>16</v>
      </c>
      <c r="AC13" s="38"/>
    </row>
    <row r="14" spans="2:29" ht="47.25">
      <c r="B14" s="11"/>
      <c r="C14" s="2">
        <f t="shared" ref="C14:C18" si="0">S14</f>
        <v>1</v>
      </c>
      <c r="D14" s="32" t="str">
        <f t="shared" ref="D14:D18" si="1">T14</f>
        <v>Строительно монтажные работы
(в т.ч. Зимнее удорожание)</v>
      </c>
      <c r="E14" s="36" t="s">
        <v>24</v>
      </c>
      <c r="F14" s="36" t="s">
        <v>24</v>
      </c>
      <c r="G14" s="36" t="s">
        <v>24</v>
      </c>
      <c r="H14" s="2" t="str">
        <f t="shared" ref="H14:H18" si="2">V14</f>
        <v xml:space="preserve">усл. ед. </v>
      </c>
      <c r="I14" s="2" t="str">
        <f t="shared" ref="I14:I18" si="3">W14</f>
        <v>да</v>
      </c>
      <c r="J14" s="3">
        <f t="shared" ref="J14:J18" si="4">X14</f>
        <v>503194263.19</v>
      </c>
      <c r="K14" s="34">
        <f>IF(I14="да",$N$19,1)</f>
        <v>0</v>
      </c>
      <c r="L14" s="3">
        <f>J14*K14</f>
        <v>0</v>
      </c>
      <c r="M14" s="4">
        <f t="shared" ref="M14:M17" si="5">Y14</f>
        <v>1</v>
      </c>
      <c r="N14" s="3">
        <f>L14*M14</f>
        <v>0</v>
      </c>
      <c r="O14" s="12"/>
      <c r="S14" s="20">
        <v>1</v>
      </c>
      <c r="T14" s="29" t="s">
        <v>42</v>
      </c>
      <c r="U14" s="33" t="s">
        <v>37</v>
      </c>
      <c r="V14" s="20" t="s">
        <v>36</v>
      </c>
      <c r="W14" s="20" t="s">
        <v>30</v>
      </c>
      <c r="X14" s="21">
        <v>503194263.19</v>
      </c>
      <c r="Y14" s="22">
        <v>1</v>
      </c>
      <c r="Z14" s="21">
        <f>X14*Y14</f>
        <v>503194263.19</v>
      </c>
      <c r="AC14" s="38"/>
    </row>
    <row r="15" spans="2:29" s="40" customFormat="1" ht="47.25">
      <c r="B15" s="11"/>
      <c r="C15" s="2">
        <f t="shared" ref="C15" si="6">S15</f>
        <v>2</v>
      </c>
      <c r="D15" s="32" t="str">
        <f t="shared" ref="D15" si="7">T15</f>
        <v>Временные здания и сооружения</v>
      </c>
      <c r="E15" s="36" t="s">
        <v>24</v>
      </c>
      <c r="F15" s="36" t="s">
        <v>24</v>
      </c>
      <c r="G15" s="36" t="s">
        <v>24</v>
      </c>
      <c r="H15" s="2" t="str">
        <f t="shared" ref="H15" si="8">V15</f>
        <v xml:space="preserve">усл. ед. </v>
      </c>
      <c r="I15" s="2" t="str">
        <f t="shared" ref="I15" si="9">W15</f>
        <v>да</v>
      </c>
      <c r="J15" s="3">
        <f t="shared" ref="J15" si="10">X15</f>
        <v>3739818.14</v>
      </c>
      <c r="K15" s="34">
        <f>IF(I15="да",$N$19,1)</f>
        <v>0</v>
      </c>
      <c r="L15" s="3">
        <f t="shared" ref="L15" si="11">J15*K15</f>
        <v>0</v>
      </c>
      <c r="M15" s="4">
        <f t="shared" ref="M15" si="12">Y15</f>
        <v>1</v>
      </c>
      <c r="N15" s="3">
        <f t="shared" ref="N15" si="13">L15*M15</f>
        <v>0</v>
      </c>
      <c r="O15" s="12"/>
      <c r="S15" s="20">
        <v>2</v>
      </c>
      <c r="T15" s="29" t="s">
        <v>41</v>
      </c>
      <c r="U15" s="33" t="s">
        <v>37</v>
      </c>
      <c r="V15" s="20" t="s">
        <v>36</v>
      </c>
      <c r="W15" s="20" t="s">
        <v>30</v>
      </c>
      <c r="X15" s="21">
        <v>3739818.14</v>
      </c>
      <c r="Y15" s="22">
        <v>1</v>
      </c>
      <c r="Z15" s="21">
        <f>X15*Y15</f>
        <v>3739818.14</v>
      </c>
      <c r="AC15" s="38"/>
    </row>
    <row r="16" spans="2:29" ht="47.25">
      <c r="B16" s="11"/>
      <c r="C16" s="2">
        <f t="shared" si="0"/>
        <v>3</v>
      </c>
      <c r="D16" s="32" t="str">
        <f t="shared" si="1"/>
        <v>Прочие работы и затраты
(командировочные, вахтовые, проживание, перебазировка, снегоборьба)</v>
      </c>
      <c r="E16" s="36" t="s">
        <v>24</v>
      </c>
      <c r="F16" s="36" t="s">
        <v>24</v>
      </c>
      <c r="G16" s="36" t="s">
        <v>24</v>
      </c>
      <c r="H16" s="2" t="str">
        <f t="shared" si="2"/>
        <v xml:space="preserve">усл. ед. </v>
      </c>
      <c r="I16" s="2" t="str">
        <f t="shared" si="3"/>
        <v>да</v>
      </c>
      <c r="J16" s="3">
        <f t="shared" si="4"/>
        <v>81246431.950000003</v>
      </c>
      <c r="K16" s="34">
        <f>IF(I16="да",$N$19,1)</f>
        <v>0</v>
      </c>
      <c r="L16" s="3">
        <f t="shared" ref="L16:L17" si="14">J16*K16</f>
        <v>0</v>
      </c>
      <c r="M16" s="4">
        <f t="shared" si="5"/>
        <v>1</v>
      </c>
      <c r="N16" s="3">
        <f t="shared" ref="N16:N17" si="15">L16*M16</f>
        <v>0</v>
      </c>
      <c r="O16" s="12"/>
      <c r="S16" s="20">
        <v>3</v>
      </c>
      <c r="T16" s="29" t="s">
        <v>40</v>
      </c>
      <c r="U16" s="33" t="s">
        <v>37</v>
      </c>
      <c r="V16" s="20" t="s">
        <v>36</v>
      </c>
      <c r="W16" s="20" t="s">
        <v>30</v>
      </c>
      <c r="X16" s="21">
        <v>81246431.950000003</v>
      </c>
      <c r="Y16" s="22">
        <v>1</v>
      </c>
      <c r="Z16" s="21">
        <f t="shared" ref="Z16" si="16">X16*Y16</f>
        <v>81246431.950000003</v>
      </c>
      <c r="AC16" s="38"/>
    </row>
    <row r="17" spans="2:29" ht="47.25">
      <c r="B17" s="11"/>
      <c r="C17" s="2">
        <f t="shared" si="0"/>
        <v>4</v>
      </c>
      <c r="D17" s="32" t="str">
        <f t="shared" si="1"/>
        <v>Затраты, связанные с предоставлением обязательной банковкой гарантии в качестве обеспечения исполнения договора</v>
      </c>
      <c r="E17" s="36" t="s">
        <v>24</v>
      </c>
      <c r="F17" s="36" t="s">
        <v>24</v>
      </c>
      <c r="G17" s="36" t="s">
        <v>24</v>
      </c>
      <c r="H17" s="2" t="str">
        <f t="shared" si="2"/>
        <v xml:space="preserve">усл. ед. </v>
      </c>
      <c r="I17" s="2" t="str">
        <f t="shared" si="3"/>
        <v>да</v>
      </c>
      <c r="J17" s="3">
        <f t="shared" si="4"/>
        <v>18769011.260000002</v>
      </c>
      <c r="K17" s="34">
        <f>IF(I17="да",$N$19,1)</f>
        <v>0</v>
      </c>
      <c r="L17" s="3">
        <f t="shared" si="14"/>
        <v>0</v>
      </c>
      <c r="M17" s="4">
        <f t="shared" si="5"/>
        <v>1</v>
      </c>
      <c r="N17" s="3">
        <f t="shared" si="15"/>
        <v>0</v>
      </c>
      <c r="O17" s="12"/>
      <c r="S17" s="20">
        <v>4</v>
      </c>
      <c r="T17" s="29" t="s">
        <v>39</v>
      </c>
      <c r="U17" s="33" t="s">
        <v>37</v>
      </c>
      <c r="V17" s="20" t="s">
        <v>36</v>
      </c>
      <c r="W17" s="20" t="s">
        <v>30</v>
      </c>
      <c r="X17" s="39">
        <v>18769011.260000002</v>
      </c>
      <c r="Y17" s="22">
        <v>1</v>
      </c>
      <c r="Z17" s="21">
        <f>X17*Y17</f>
        <v>18769011.260000002</v>
      </c>
      <c r="AC17" s="38"/>
    </row>
    <row r="18" spans="2:29" ht="47.25" customHeight="1">
      <c r="B18" s="11"/>
      <c r="C18" s="2">
        <f t="shared" si="0"/>
        <v>5</v>
      </c>
      <c r="D18" s="32" t="str">
        <f t="shared" si="1"/>
        <v xml:space="preserve">Непредвиденные затраты </v>
      </c>
      <c r="E18" s="36" t="s">
        <v>24</v>
      </c>
      <c r="F18" s="36" t="s">
        <v>24</v>
      </c>
      <c r="G18" s="36" t="s">
        <v>24</v>
      </c>
      <c r="H18" s="2" t="str">
        <f t="shared" si="2"/>
        <v xml:space="preserve">усл. ед. </v>
      </c>
      <c r="I18" s="2" t="str">
        <f t="shared" si="3"/>
        <v>да</v>
      </c>
      <c r="J18" s="3">
        <f t="shared" si="4"/>
        <v>18208485.736199997</v>
      </c>
      <c r="K18" s="34">
        <f>IF(I18="да",$N$19,1)</f>
        <v>0</v>
      </c>
      <c r="L18" s="3">
        <f t="shared" ref="L18" si="17">J18*K18</f>
        <v>0</v>
      </c>
      <c r="M18" s="4">
        <v>1</v>
      </c>
      <c r="N18" s="3">
        <f t="shared" ref="N18" si="18">L18*M18</f>
        <v>0</v>
      </c>
      <c r="O18" s="12"/>
      <c r="S18" s="20">
        <v>5</v>
      </c>
      <c r="T18" s="29" t="s">
        <v>35</v>
      </c>
      <c r="U18" s="33" t="s">
        <v>37</v>
      </c>
      <c r="V18" s="20" t="s">
        <v>36</v>
      </c>
      <c r="W18" s="20" t="s">
        <v>30</v>
      </c>
      <c r="X18" s="21">
        <f>SUM(Z14:Z17)*Y18</f>
        <v>18208485.736199997</v>
      </c>
      <c r="Y18" s="30">
        <v>0.03</v>
      </c>
      <c r="Z18" s="21">
        <f>X18</f>
        <v>18208485.736199997</v>
      </c>
      <c r="AC18" s="38"/>
    </row>
    <row r="19" spans="2:29" ht="24" customHeight="1">
      <c r="B19" s="11"/>
      <c r="C19" s="46" t="s">
        <v>26</v>
      </c>
      <c r="D19" s="47"/>
      <c r="E19" s="47"/>
      <c r="F19" s="47"/>
      <c r="G19" s="47"/>
      <c r="H19" s="47"/>
      <c r="I19" s="47"/>
      <c r="J19" s="47"/>
      <c r="K19" s="47"/>
      <c r="L19" s="47"/>
      <c r="M19" s="48"/>
      <c r="N19" s="37"/>
      <c r="O19" s="12"/>
      <c r="S19" s="66"/>
      <c r="T19" s="67"/>
      <c r="U19" s="67"/>
      <c r="V19" s="67"/>
      <c r="W19" s="67"/>
      <c r="X19" s="67"/>
      <c r="Y19" s="67"/>
      <c r="Z19" s="68"/>
      <c r="AC19" s="38"/>
    </row>
    <row r="20" spans="2:29" ht="24" customHeight="1">
      <c r="B20" s="11"/>
      <c r="C20" s="49" t="s">
        <v>25</v>
      </c>
      <c r="D20" s="50"/>
      <c r="E20" s="50"/>
      <c r="F20" s="50"/>
      <c r="G20" s="50"/>
      <c r="H20" s="50"/>
      <c r="I20" s="50"/>
      <c r="J20" s="50"/>
      <c r="K20" s="51"/>
      <c r="L20" s="45" t="s">
        <v>38</v>
      </c>
      <c r="M20" s="45"/>
      <c r="N20" s="6">
        <f>SUM(N14:N18)</f>
        <v>0</v>
      </c>
      <c r="O20" s="12"/>
      <c r="S20" s="49" t="s">
        <v>19</v>
      </c>
      <c r="T20" s="50"/>
      <c r="U20" s="50"/>
      <c r="V20" s="50"/>
      <c r="W20" s="51"/>
      <c r="X20" s="66" t="s">
        <v>13</v>
      </c>
      <c r="Y20" s="68"/>
      <c r="Z20" s="6">
        <f>SUM(Z14:Z18)</f>
        <v>625158010.27619994</v>
      </c>
      <c r="AC20" s="38"/>
    </row>
    <row r="21" spans="2:29" ht="24" customHeight="1">
      <c r="B21" s="11"/>
      <c r="C21" s="52"/>
      <c r="D21" s="53"/>
      <c r="E21" s="53"/>
      <c r="F21" s="53"/>
      <c r="G21" s="53"/>
      <c r="H21" s="53"/>
      <c r="I21" s="53"/>
      <c r="J21" s="53"/>
      <c r="K21" s="54"/>
      <c r="L21" s="7" t="s">
        <v>17</v>
      </c>
      <c r="M21" s="35">
        <f>Y21</f>
        <v>0.22</v>
      </c>
      <c r="N21" s="6">
        <f>M21*N20</f>
        <v>0</v>
      </c>
      <c r="O21" s="12"/>
      <c r="S21" s="52"/>
      <c r="T21" s="53"/>
      <c r="U21" s="53"/>
      <c r="V21" s="53"/>
      <c r="W21" s="54"/>
      <c r="X21" s="24" t="s">
        <v>17</v>
      </c>
      <c r="Y21" s="23">
        <v>0.22</v>
      </c>
      <c r="Z21" s="6">
        <f>Y21*Z20</f>
        <v>137534762.26076397</v>
      </c>
      <c r="AC21" s="38"/>
    </row>
    <row r="22" spans="2:29" ht="24" customHeight="1">
      <c r="B22" s="11"/>
      <c r="C22" s="55"/>
      <c r="D22" s="56"/>
      <c r="E22" s="56"/>
      <c r="F22" s="56"/>
      <c r="G22" s="56"/>
      <c r="H22" s="56"/>
      <c r="I22" s="56"/>
      <c r="J22" s="56"/>
      <c r="K22" s="57"/>
      <c r="L22" s="45" t="s">
        <v>14</v>
      </c>
      <c r="M22" s="45"/>
      <c r="N22" s="6">
        <f>SUM(N20:N21)</f>
        <v>0</v>
      </c>
      <c r="O22" s="12"/>
      <c r="S22" s="55"/>
      <c r="T22" s="56"/>
      <c r="U22" s="56"/>
      <c r="V22" s="56"/>
      <c r="W22" s="57"/>
      <c r="X22" s="66" t="s">
        <v>14</v>
      </c>
      <c r="Y22" s="68"/>
      <c r="Z22" s="6">
        <f>SUM(Z20:Z21)</f>
        <v>762692772.53696394</v>
      </c>
    </row>
    <row r="23" spans="2:29" ht="24" customHeight="1">
      <c r="B23" s="11"/>
      <c r="O23" s="12"/>
      <c r="S23" s="19"/>
      <c r="T23" s="19"/>
      <c r="U23" s="19"/>
      <c r="V23" s="19"/>
      <c r="W23" s="19"/>
      <c r="X23" s="19"/>
      <c r="Y23" s="19"/>
      <c r="Z23" s="19"/>
    </row>
    <row r="24" spans="2:29" ht="15.75" customHeight="1">
      <c r="B24" s="11"/>
      <c r="C24" s="59"/>
      <c r="D24" s="59"/>
      <c r="E24" s="59"/>
      <c r="F24" s="13"/>
      <c r="G24" s="28"/>
      <c r="H24" s="13"/>
      <c r="I24" s="13"/>
      <c r="J24" s="63"/>
      <c r="K24" s="63"/>
      <c r="L24" s="63"/>
      <c r="M24" s="63"/>
      <c r="N24" s="63"/>
      <c r="O24" s="12"/>
      <c r="S24" s="41"/>
      <c r="T24" s="69"/>
      <c r="U24" s="69"/>
      <c r="V24" s="69"/>
      <c r="W24" s="69"/>
      <c r="X24" s="69"/>
      <c r="Y24" s="69"/>
      <c r="Z24" s="69"/>
    </row>
    <row r="25" spans="2:29">
      <c r="B25" s="11"/>
      <c r="C25" s="64" t="s">
        <v>33</v>
      </c>
      <c r="D25" s="64"/>
      <c r="E25" s="64"/>
      <c r="F25" s="13"/>
      <c r="G25" s="18" t="s">
        <v>21</v>
      </c>
      <c r="H25" s="13" t="s">
        <v>22</v>
      </c>
      <c r="I25" s="13"/>
      <c r="J25" s="64" t="s">
        <v>23</v>
      </c>
      <c r="K25" s="64"/>
      <c r="L25" s="64"/>
      <c r="M25" s="64"/>
      <c r="N25" s="64"/>
      <c r="O25" s="12"/>
      <c r="S25" s="69"/>
      <c r="T25" s="69"/>
      <c r="U25" s="69"/>
      <c r="V25" s="69"/>
      <c r="W25" s="69"/>
      <c r="X25" s="69"/>
      <c r="Y25" s="69"/>
      <c r="Z25" s="69"/>
    </row>
    <row r="26" spans="2:29" ht="16.5" thickBot="1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/>
      <c r="S26" s="31"/>
      <c r="T26" s="31"/>
      <c r="U26" s="31"/>
      <c r="V26" s="31"/>
      <c r="W26" s="31"/>
      <c r="X26" s="31"/>
      <c r="Y26" s="31"/>
      <c r="Z26" s="31"/>
    </row>
    <row r="27" spans="2:29" ht="15.75" customHeight="1">
      <c r="S27" s="42"/>
      <c r="T27" s="43"/>
      <c r="U27" s="43"/>
      <c r="V27" s="43"/>
      <c r="W27" s="43"/>
      <c r="X27" s="43"/>
      <c r="Y27" s="43"/>
      <c r="Z27" s="43"/>
    </row>
    <row r="28" spans="2:29" ht="15.75" customHeight="1">
      <c r="B28" s="61" t="s">
        <v>43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S28" s="43"/>
      <c r="T28" s="43"/>
      <c r="U28" s="43"/>
      <c r="V28" s="43"/>
      <c r="W28" s="43"/>
      <c r="X28" s="43"/>
      <c r="Y28" s="43"/>
      <c r="Z28" s="43"/>
    </row>
    <row r="29" spans="2:29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S29" s="43"/>
      <c r="T29" s="43"/>
      <c r="U29" s="43"/>
      <c r="V29" s="43"/>
      <c r="W29" s="43"/>
      <c r="X29" s="43"/>
      <c r="Y29" s="43"/>
      <c r="Z29" s="43"/>
    </row>
    <row r="30" spans="2:29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S30" s="43"/>
      <c r="T30" s="43"/>
      <c r="U30" s="43"/>
      <c r="V30" s="43"/>
      <c r="W30" s="43"/>
      <c r="X30" s="43"/>
      <c r="Y30" s="43"/>
      <c r="Z30" s="43"/>
    </row>
    <row r="31" spans="2:29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S31" s="43"/>
      <c r="T31" s="43"/>
      <c r="U31" s="43"/>
      <c r="V31" s="43"/>
      <c r="W31" s="43"/>
      <c r="X31" s="43"/>
      <c r="Y31" s="43"/>
      <c r="Z31" s="43"/>
    </row>
    <row r="32" spans="2:29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S32" s="43"/>
      <c r="T32" s="43"/>
      <c r="U32" s="43"/>
      <c r="V32" s="43"/>
      <c r="W32" s="43"/>
      <c r="X32" s="43"/>
      <c r="Y32" s="43"/>
      <c r="Z32" s="43"/>
    </row>
    <row r="33" spans="2:26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S33" s="43"/>
      <c r="T33" s="43"/>
      <c r="U33" s="43"/>
      <c r="V33" s="43"/>
      <c r="W33" s="43"/>
      <c r="X33" s="43"/>
      <c r="Y33" s="43"/>
      <c r="Z33" s="43"/>
    </row>
    <row r="34" spans="2:26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S34" s="43"/>
      <c r="T34" s="43"/>
      <c r="U34" s="43"/>
      <c r="V34" s="43"/>
      <c r="W34" s="43"/>
      <c r="X34" s="43"/>
      <c r="Y34" s="43"/>
      <c r="Z34" s="43"/>
    </row>
    <row r="35" spans="2:26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S35" s="43"/>
      <c r="T35" s="43"/>
      <c r="U35" s="43"/>
      <c r="V35" s="43"/>
      <c r="W35" s="43"/>
      <c r="X35" s="43"/>
      <c r="Y35" s="43"/>
      <c r="Z35" s="43"/>
    </row>
    <row r="36" spans="2:26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S36" s="43"/>
      <c r="T36" s="43"/>
      <c r="U36" s="43"/>
      <c r="V36" s="43"/>
      <c r="W36" s="43"/>
      <c r="X36" s="43"/>
      <c r="Y36" s="43"/>
      <c r="Z36" s="43"/>
    </row>
    <row r="37" spans="2:26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S37" s="43"/>
      <c r="T37" s="43"/>
      <c r="U37" s="43"/>
      <c r="V37" s="43"/>
      <c r="W37" s="43"/>
      <c r="X37" s="43"/>
      <c r="Y37" s="43"/>
      <c r="Z37" s="43"/>
    </row>
    <row r="38" spans="2:26" ht="22.9" customHeigh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S38" s="43"/>
      <c r="T38" s="43"/>
      <c r="U38" s="43"/>
      <c r="V38" s="43"/>
      <c r="W38" s="43"/>
      <c r="X38" s="43"/>
      <c r="Y38" s="43"/>
      <c r="Z38" s="43"/>
    </row>
  </sheetData>
  <sheetProtection formatCells="0" formatColumns="0" formatRows="0" insertRows="0" deleteRows="0"/>
  <mergeCells count="25">
    <mergeCell ref="S7:Z7"/>
    <mergeCell ref="C9:D9"/>
    <mergeCell ref="S19:Z19"/>
    <mergeCell ref="S20:W22"/>
    <mergeCell ref="J25:N25"/>
    <mergeCell ref="S24:Z25"/>
    <mergeCell ref="C24:E24"/>
    <mergeCell ref="X20:Y20"/>
    <mergeCell ref="X22:Y22"/>
    <mergeCell ref="B1:Z1"/>
    <mergeCell ref="S27:Z38"/>
    <mergeCell ref="C7:N7"/>
    <mergeCell ref="L20:M20"/>
    <mergeCell ref="L22:M22"/>
    <mergeCell ref="C19:M19"/>
    <mergeCell ref="C20:K22"/>
    <mergeCell ref="C10:D10"/>
    <mergeCell ref="C11:D11"/>
    <mergeCell ref="E9:J9"/>
    <mergeCell ref="E10:J10"/>
    <mergeCell ref="E11:J11"/>
    <mergeCell ref="B28:O32"/>
    <mergeCell ref="S3:Z5"/>
    <mergeCell ref="J24:N24"/>
    <mergeCell ref="C25:E25"/>
  </mergeCells>
  <dataValidations disablePrompts="1" count="1">
    <dataValidation type="list" allowBlank="1" showInputMessage="1" showErrorMessage="1" sqref="W14:W18">
      <formula1>"да,нет"</formula1>
    </dataValidation>
  </dataValidations>
  <pageMargins left="0.25" right="0.25" top="0.75" bottom="0.75" header="0.3" footer="0.3"/>
  <pageSetup scale="36" fitToHeight="0" orientation="landscape" r:id="rId1"/>
  <ignoredErrors>
    <ignoredError sqref="Z14 Z16" unlockedFormula="1"/>
    <ignoredError sqref="M14 M16:M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Беспалов Петр Сергеевич</cp:lastModifiedBy>
  <cp:lastPrinted>2023-06-06T05:29:13Z</cp:lastPrinted>
  <dcterms:created xsi:type="dcterms:W3CDTF">2023-05-26T08:17:29Z</dcterms:created>
  <dcterms:modified xsi:type="dcterms:W3CDTF">2026-06-10T06:13:11Z</dcterms:modified>
</cp:coreProperties>
</file>