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547.1 УЗ Поставка технических газов АТЭЦ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16" i="1"/>
  <c r="H17" i="1"/>
  <c r="H18" i="1"/>
  <c r="C19" i="1"/>
  <c r="D17" i="1"/>
  <c r="I17" i="1"/>
  <c r="K17" i="1"/>
  <c r="L17" i="1" s="1"/>
  <c r="D18" i="1"/>
  <c r="I18" i="1"/>
  <c r="K18" i="1"/>
  <c r="L18" i="1"/>
  <c r="D20" i="1"/>
  <c r="I20" i="1"/>
  <c r="K20" i="1"/>
  <c r="L20" i="1" s="1"/>
  <c r="W17" i="1"/>
  <c r="W18" i="1"/>
  <c r="W20" i="1"/>
  <c r="D16" i="1"/>
  <c r="I16" i="1"/>
  <c r="K16" i="1"/>
  <c r="L16" i="1" s="1"/>
  <c r="W16" i="1"/>
  <c r="W15" i="1" l="1"/>
  <c r="W21" i="1" s="1"/>
  <c r="W22" i="1" s="1"/>
  <c r="D15" i="1"/>
  <c r="W23" i="1" l="1"/>
  <c r="C14" i="1"/>
  <c r="K22" i="1"/>
  <c r="K15" i="1"/>
  <c r="L15" i="1" s="1"/>
  <c r="I15" i="1"/>
  <c r="H15" i="1"/>
  <c r="C15" i="1"/>
  <c r="L21" i="1" l="1"/>
  <c r="L22" i="1" s="1"/>
  <c r="L23" i="1" l="1"/>
</calcChain>
</file>

<file path=xl/sharedStrings.xml><?xml version="1.0" encoding="utf-8"?>
<sst xmlns="http://schemas.openxmlformats.org/spreadsheetml/2006/main" count="57" uniqueCount="41">
  <si>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</si>
  <si>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</si>
  <si>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</si>
  <si>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</si>
  <si>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</si>
  <si>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</si>
  <si>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</si>
  <si>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</si>
  <si>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</si>
  <si>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</si>
  <si>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</si>
  <si>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</si>
  <si>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</si>
  <si>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</si>
  <si>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</si>
  <si>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</si>
  <si>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</si>
  <si>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</si>
  <si>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</si>
  <si>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</si>
  <si>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</si>
  <si>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</si>
  <si>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</si>
  <si>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</si>
  <si>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</si>
  <si>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</si>
  <si>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</si>
  <si>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</si>
  <si>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</si>
  <si>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</si>
  <si>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</si>
  <si>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Установлен режим преимущества Российской продукции (когда национальный режим не предоставляется)</t>
  </si>
  <si>
    <t>ГМ ТЭЦ</t>
  </si>
  <si>
    <t>Анадырская ТЭЦ</t>
  </si>
  <si>
    <t>Фреон 12 (хладон 12) в баллонах 13,6 кг</t>
  </si>
  <si>
    <t>Газ пропан в баллонах емкостью 50 литров, срок изготовления баллона не позже 2015 г.</t>
  </si>
  <si>
    <t>Газ в баллоне </t>
  </si>
  <si>
    <t>Газ пропан в баллонах емкостью 5 литров</t>
  </si>
  <si>
    <t>Фреон</t>
  </si>
  <si>
    <t>шт</t>
  </si>
  <si>
    <t>балл.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</si>
</sst>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21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165" fontId="2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164" fontId="13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4" fillId="0" borderId="0"/>
    <xf numFmtId="165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9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9" fillId="0" borderId="21" xfId="34" applyFont="1" applyBorder="1" applyAlignment="1">
      <alignment horizontal="left" vertical="center" wrapText="1"/>
    </xf>
    <xf numFmtId="0" fontId="9" fillId="0" borderId="21" xfId="3" applyFont="1" applyBorder="1" applyAlignment="1">
      <alignment horizontal="center" vertical="center" wrapText="1"/>
    </xf>
    <xf numFmtId="4" fontId="10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2" borderId="21" xfId="0" applyFont="1" applyFill="1" applyBorder="1" applyAlignment="1" applyProtection="1">
      <alignment horizontal="left" vertical="center"/>
      <protection locked="0"/>
    </xf>
    <xf numFmtId="4" fontId="3" fillId="0" borderId="21" xfId="0" applyNumberFormat="1" applyFont="1" applyBorder="1" applyAlignment="1">
      <alignment horizontal="right" vertical="center"/>
    </xf>
    <xf numFmtId="4" fontId="3" fillId="2" borderId="21" xfId="0" applyNumberFormat="1" applyFont="1" applyFill="1" applyBorder="1" applyAlignment="1" applyProtection="1">
      <alignment horizontal="right" vertical="center"/>
      <protection locked="0"/>
    </xf>
    <xf numFmtId="3" fontId="3" fillId="0" borderId="21" xfId="0" applyNumberFormat="1" applyFont="1" applyBorder="1" applyAlignment="1">
      <alignment horizontal="righ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/>
    </xf>
    <xf numFmtId="4" fontId="3" fillId="0" borderId="21" xfId="0" applyNumberFormat="1" applyFont="1" applyBorder="1" applyAlignment="1" applyProtection="1">
      <alignment horizontal="right" vertical="center"/>
      <protection locked="0"/>
    </xf>
    <xf numFmtId="4" fontId="5" fillId="0" borderId="2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/>
    </xf>
    <xf numFmtId="4" fontId="5" fillId="0" borderId="22" xfId="0" applyNumberFormat="1" applyFont="1" applyBorder="1" applyAlignment="1">
      <alignment horizontal="right" vertical="center"/>
    </xf>
    <xf numFmtId="9" fontId="5" fillId="2" borderId="1" xfId="0" applyNumberFormat="1" applyFont="1" applyFill="1" applyBorder="1" applyAlignment="1">
      <alignment horizontal="center"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59">
    <cellStyle name="Normal" xfId="7"/>
    <cellStyle name="Обычный" xfId="0" builtinId="0"/>
    <cellStyle name="Обычный 10" xfId="12"/>
    <cellStyle name="Обычный 11" xfId="3"/>
    <cellStyle name="Обычный 11 2" xfId="54"/>
    <cellStyle name="Обычный 12" xfId="34"/>
    <cellStyle name="Обычный 12 2" xfId="56"/>
    <cellStyle name="Обычный 13" xfId="1"/>
    <cellStyle name="Обычный 13 2" xfId="58"/>
    <cellStyle name="Обычный 14" xfId="36"/>
    <cellStyle name="Обычный 2" xfId="4"/>
    <cellStyle name="Обычный 2 10" xfId="8"/>
    <cellStyle name="Обычный 2 10 2" xfId="35"/>
    <cellStyle name="Обычный 2 10 2 2" xfId="57"/>
    <cellStyle name="Обычный 2 10 3" xfId="42"/>
    <cellStyle name="Обычный 2 2" xfId="9"/>
    <cellStyle name="Обычный 2 2 2" xfId="18"/>
    <cellStyle name="Обычный 2 2 2 2" xfId="47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3 2" xfId="44"/>
    <cellStyle name="Обычный 3 3" xfId="40"/>
    <cellStyle name="Обычный 3 4" xfId="39"/>
    <cellStyle name="Обычный 4" xfId="15"/>
    <cellStyle name="Обычный 4 2" xfId="45"/>
    <cellStyle name="Обычный 4 3" xfId="31"/>
    <cellStyle name="Обычный 4 4" xfId="43"/>
    <cellStyle name="Обычный 5" xfId="21"/>
    <cellStyle name="Обычный 5 2" xfId="29"/>
    <cellStyle name="Обычный 5 2 2" xfId="55"/>
    <cellStyle name="Обычный 5 3" xfId="41"/>
    <cellStyle name="Обычный 5 4" xfId="38"/>
    <cellStyle name="Обычный 50" xfId="32"/>
    <cellStyle name="Обычный 51" xfId="33"/>
    <cellStyle name="Обычный 6" xfId="20"/>
    <cellStyle name="Обычный 6 2" xfId="49"/>
    <cellStyle name="Обычный 7" xfId="25"/>
    <cellStyle name="Обычный 7 2" xfId="50"/>
    <cellStyle name="Обычный 8" xfId="16"/>
    <cellStyle name="Обычный 8 2" xfId="46"/>
    <cellStyle name="Обычный 8 3" xfId="37"/>
    <cellStyle name="Обычный 9" xfId="27"/>
    <cellStyle name="Обычный 9 2" xfId="52"/>
    <cellStyle name="Стиль 1" xfId="5"/>
    <cellStyle name="Финансовый 2" xfId="17"/>
    <cellStyle name="Финансовый 3" xfId="11"/>
    <cellStyle name="Финансовый 3 2" xfId="48"/>
    <cellStyle name="Финансовый 4" xfId="26"/>
    <cellStyle name="Финансовый 4 2" xfId="51"/>
    <cellStyle name="Финансовый 5" xfId="28"/>
    <cellStyle name="Финансовый 5 2" xfId="53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2"/>
  <sheetViews>
    <sheetView showGridLines="0" tabSelected="1" topLeftCell="A13" zoomScale="70" zoomScaleNormal="70" workbookViewId="0">
      <selection activeCell="U18" sqref="U1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20.5703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2:23" ht="16.5" thickBo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2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Q3" s="16"/>
      <c r="R3" s="16"/>
      <c r="S3" s="16"/>
      <c r="T3" s="16"/>
      <c r="U3" s="16"/>
      <c r="V3" s="16"/>
      <c r="W3" s="16"/>
    </row>
    <row r="4" spans="2:23" ht="15.75" customHeight="1">
      <c r="B4" s="8"/>
      <c r="C4" s="20" t="s">
        <v>0</v>
      </c>
      <c r="D4" s="20"/>
      <c r="E4" s="20"/>
      <c r="F4" s="20"/>
      <c r="M4" s="9"/>
      <c r="Q4" s="16"/>
      <c r="R4" s="16"/>
      <c r="S4" s="16"/>
      <c r="T4" s="16"/>
      <c r="U4" s="16"/>
      <c r="V4" s="16"/>
      <c r="W4" s="16"/>
    </row>
    <row r="5" spans="2:23" ht="15.75" customHeight="1">
      <c r="B5" s="8"/>
      <c r="C5" s="21" t="s">
        <v>28</v>
      </c>
      <c r="D5" s="21"/>
      <c r="E5" s="20"/>
      <c r="F5" s="20"/>
      <c r="M5" s="9"/>
      <c r="Q5" s="16"/>
      <c r="R5" s="16"/>
      <c r="S5" s="16"/>
      <c r="T5" s="16"/>
      <c r="U5" s="16"/>
      <c r="V5" s="16"/>
      <c r="W5" s="16"/>
    </row>
    <row r="6" spans="2:23" ht="24" customHeight="1">
      <c r="B6" s="8"/>
      <c r="M6" s="9"/>
      <c r="Q6" s="16"/>
      <c r="R6" s="16"/>
      <c r="S6" s="16"/>
      <c r="T6" s="16"/>
      <c r="U6" s="16"/>
      <c r="V6" s="16"/>
      <c r="W6" s="16"/>
    </row>
    <row r="7" spans="2:23">
      <c r="B7" s="8"/>
      <c r="C7" s="74" t="s">
        <v>13</v>
      </c>
      <c r="D7" s="74"/>
      <c r="E7" s="74"/>
      <c r="F7" s="74"/>
      <c r="G7" s="74"/>
      <c r="H7" s="74"/>
      <c r="I7" s="74"/>
      <c r="J7" s="74"/>
      <c r="K7" s="74"/>
      <c r="L7" s="74"/>
      <c r="M7" s="9"/>
      <c r="Q7" s="68" t="s">
        <v>19</v>
      </c>
      <c r="R7" s="68"/>
      <c r="S7" s="68"/>
      <c r="T7" s="68"/>
      <c r="U7" s="68"/>
      <c r="V7" s="68"/>
      <c r="W7" s="68"/>
    </row>
    <row r="8" spans="2:23" ht="24" customHeight="1">
      <c r="B8" s="8"/>
      <c r="M8" s="9"/>
      <c r="Q8" s="16"/>
      <c r="R8" s="16"/>
      <c r="S8" s="16"/>
      <c r="T8" s="16"/>
      <c r="U8" s="16"/>
      <c r="V8" s="16"/>
      <c r="W8" s="16"/>
    </row>
    <row r="9" spans="2:23" ht="24" customHeight="1">
      <c r="B9" s="8"/>
      <c r="C9" s="69" t="s">
        <v>1</v>
      </c>
      <c r="D9" s="69"/>
      <c r="E9" s="65"/>
      <c r="F9" s="65"/>
      <c r="G9" s="65"/>
      <c r="H9" s="65"/>
      <c r="I9" s="65"/>
      <c r="M9" s="9"/>
      <c r="Q9" s="16"/>
      <c r="R9" s="16"/>
      <c r="S9" s="16"/>
      <c r="T9" s="16"/>
      <c r="U9" s="16"/>
      <c r="V9" s="16"/>
      <c r="W9" s="16"/>
    </row>
    <row r="10" spans="2:23" ht="24" customHeight="1">
      <c r="B10" s="8"/>
      <c r="C10" s="69" t="s">
        <v>2</v>
      </c>
      <c r="D10" s="69"/>
      <c r="E10" s="70"/>
      <c r="F10" s="70"/>
      <c r="G10" s="70"/>
      <c r="H10" s="70"/>
      <c r="I10" s="70"/>
      <c r="M10" s="9"/>
      <c r="Q10" s="16"/>
      <c r="R10" s="16"/>
      <c r="S10" s="16"/>
      <c r="T10" s="16"/>
      <c r="U10" s="16"/>
      <c r="V10" s="16"/>
      <c r="W10" s="16"/>
    </row>
    <row r="11" spans="2:23" ht="24" customHeight="1">
      <c r="B11" s="8"/>
      <c r="C11" s="69" t="s">
        <v>3</v>
      </c>
      <c r="D11" s="69"/>
      <c r="E11" s="70"/>
      <c r="F11" s="70"/>
      <c r="G11" s="70"/>
      <c r="H11" s="70"/>
      <c r="I11" s="70"/>
      <c r="M11" s="9"/>
      <c r="Q11" s="16"/>
      <c r="R11" s="16"/>
      <c r="S11" s="16"/>
      <c r="T11" s="16"/>
      <c r="U11" s="16"/>
      <c r="V11" s="16"/>
      <c r="W11" s="16"/>
    </row>
    <row r="12" spans="2:23">
      <c r="B12" s="8"/>
      <c r="M12" s="9"/>
      <c r="Q12" s="16"/>
      <c r="R12" s="16"/>
      <c r="S12" s="16"/>
      <c r="T12" s="16"/>
      <c r="U12" s="16"/>
      <c r="V12" s="16"/>
      <c r="W12" s="16"/>
    </row>
    <row r="13" spans="2:23" ht="84" customHeight="1">
      <c r="B13" s="8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9"/>
      <c r="Q13" s="2" t="s">
        <v>11</v>
      </c>
      <c r="R13" s="2" t="s">
        <v>16</v>
      </c>
      <c r="S13" s="2" t="s">
        <v>30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ht="24.75" customHeight="1">
      <c r="B14" s="8"/>
      <c r="C14" s="71" t="str">
        <f>Q14</f>
        <v>Анадырская ТЭЦ</v>
      </c>
      <c r="D14" s="72"/>
      <c r="E14" s="72"/>
      <c r="F14" s="72"/>
      <c r="G14" s="72"/>
      <c r="H14" s="72"/>
      <c r="I14" s="72"/>
      <c r="J14" s="72"/>
      <c r="K14" s="72"/>
      <c r="L14" s="73"/>
      <c r="M14" s="9"/>
      <c r="Q14" s="71" t="s">
        <v>33</v>
      </c>
      <c r="R14" s="72"/>
      <c r="S14" s="72"/>
      <c r="T14" s="72"/>
      <c r="U14" s="72"/>
      <c r="V14" s="72"/>
      <c r="W14" s="73"/>
    </row>
    <row r="15" spans="2:23" ht="115.5" customHeight="1">
      <c r="B15" s="8"/>
      <c r="C15" s="26">
        <f t="shared" ref="C15" si="0">Q15</f>
        <v>1</v>
      </c>
      <c r="D15" s="27" t="str">
        <f>R15</f>
        <v>Фреон 12 (хладон 12) в баллонах 13,6 кг</v>
      </c>
      <c r="E15" s="28" t="s">
        <v>26</v>
      </c>
      <c r="F15" s="28" t="s">
        <v>26</v>
      </c>
      <c r="G15" s="28" t="s">
        <v>26</v>
      </c>
      <c r="H15" s="26" t="str">
        <f t="shared" ref="H15:H20" si="1">T15</f>
        <v>шт</v>
      </c>
      <c r="I15" s="29">
        <f t="shared" ref="I15" si="2">U15</f>
        <v>15368.85</v>
      </c>
      <c r="J15" s="30">
        <v>0</v>
      </c>
      <c r="K15" s="31">
        <f t="shared" ref="K15" si="3">V15</f>
        <v>40</v>
      </c>
      <c r="L15" s="29">
        <f t="shared" ref="L15" si="4">J15*K15</f>
        <v>0</v>
      </c>
      <c r="M15" s="9"/>
      <c r="Q15" s="32">
        <v>1</v>
      </c>
      <c r="R15" s="23" t="s">
        <v>34</v>
      </c>
      <c r="S15" s="33" t="s">
        <v>31</v>
      </c>
      <c r="T15" s="24" t="s">
        <v>39</v>
      </c>
      <c r="U15" s="25">
        <v>15368.85</v>
      </c>
      <c r="V15" s="24">
        <v>40</v>
      </c>
      <c r="W15" s="34">
        <f>V15*U15</f>
        <v>614754</v>
      </c>
    </row>
    <row r="16" spans="2:23" ht="120.75" customHeight="1">
      <c r="B16" s="8"/>
      <c r="C16" s="26">
        <v>2</v>
      </c>
      <c r="D16" s="27" t="str">
        <f>R16</f>
        <v>Газ пропан в баллонах емкостью 50 литров, срок изготовления баллона не позже 2015 г.</v>
      </c>
      <c r="E16" s="28"/>
      <c r="F16" s="28"/>
      <c r="G16" s="28"/>
      <c r="H16" s="26" t="str">
        <f t="shared" si="1"/>
        <v>шт</v>
      </c>
      <c r="I16" s="29">
        <f t="shared" ref="I16" si="5">U16</f>
        <v>8760.66</v>
      </c>
      <c r="J16" s="30">
        <v>0</v>
      </c>
      <c r="K16" s="31">
        <f t="shared" ref="K16" si="6">V16</f>
        <v>60</v>
      </c>
      <c r="L16" s="29">
        <f t="shared" ref="L16" si="7">J16*K16</f>
        <v>0</v>
      </c>
      <c r="M16" s="9"/>
      <c r="Q16" s="32">
        <v>2</v>
      </c>
      <c r="R16" s="23" t="s">
        <v>35</v>
      </c>
      <c r="S16" s="33" t="s">
        <v>31</v>
      </c>
      <c r="T16" s="24" t="s">
        <v>39</v>
      </c>
      <c r="U16" s="25">
        <v>8760.66</v>
      </c>
      <c r="V16" s="24">
        <v>60</v>
      </c>
      <c r="W16" s="34">
        <f>V16*U16</f>
        <v>525639.6</v>
      </c>
    </row>
    <row r="17" spans="2:23" s="36" customFormat="1" ht="120.75" customHeight="1">
      <c r="B17" s="8"/>
      <c r="C17" s="26">
        <v>3</v>
      </c>
      <c r="D17" s="27" t="str">
        <f t="shared" ref="D17:D20" si="8">R17</f>
        <v>Газ в баллоне </v>
      </c>
      <c r="E17" s="28"/>
      <c r="F17" s="28"/>
      <c r="G17" s="28"/>
      <c r="H17" s="26" t="str">
        <f t="shared" si="1"/>
        <v>шт</v>
      </c>
      <c r="I17" s="29">
        <f t="shared" ref="I17:I20" si="9">U17</f>
        <v>134.43</v>
      </c>
      <c r="J17" s="30">
        <v>0</v>
      </c>
      <c r="K17" s="31">
        <f t="shared" ref="K17:K20" si="10">V17</f>
        <v>70</v>
      </c>
      <c r="L17" s="29">
        <f t="shared" ref="L17:L20" si="11">J17*K17</f>
        <v>0</v>
      </c>
      <c r="M17" s="9"/>
      <c r="Q17" s="32">
        <v>3</v>
      </c>
      <c r="R17" s="23" t="s">
        <v>36</v>
      </c>
      <c r="S17" s="33" t="s">
        <v>31</v>
      </c>
      <c r="T17" s="24" t="s">
        <v>39</v>
      </c>
      <c r="U17" s="25">
        <v>134.43</v>
      </c>
      <c r="V17" s="24">
        <v>70</v>
      </c>
      <c r="W17" s="34">
        <f t="shared" ref="W17:W20" si="12">V17*U17</f>
        <v>9410.1</v>
      </c>
    </row>
    <row r="18" spans="2:23" s="36" customFormat="1" ht="120.75" customHeight="1">
      <c r="B18" s="8"/>
      <c r="C18" s="26">
        <v>4</v>
      </c>
      <c r="D18" s="27" t="str">
        <f t="shared" si="8"/>
        <v>Газ пропан в баллонах емкостью 5 литров</v>
      </c>
      <c r="E18" s="28"/>
      <c r="F18" s="28"/>
      <c r="G18" s="28"/>
      <c r="H18" s="26" t="str">
        <f t="shared" si="1"/>
        <v>шт</v>
      </c>
      <c r="I18" s="29">
        <f t="shared" si="9"/>
        <v>4924.59</v>
      </c>
      <c r="J18" s="30">
        <v>0</v>
      </c>
      <c r="K18" s="31">
        <f t="shared" si="10"/>
        <v>15</v>
      </c>
      <c r="L18" s="29">
        <f t="shared" si="11"/>
        <v>0</v>
      </c>
      <c r="M18" s="9"/>
      <c r="Q18" s="32">
        <v>4</v>
      </c>
      <c r="R18" s="23" t="s">
        <v>37</v>
      </c>
      <c r="S18" s="33" t="s">
        <v>31</v>
      </c>
      <c r="T18" s="24" t="s">
        <v>39</v>
      </c>
      <c r="U18" s="25">
        <v>4924.59</v>
      </c>
      <c r="V18" s="24">
        <v>15</v>
      </c>
      <c r="W18" s="34">
        <f t="shared" si="12"/>
        <v>73868.850000000006</v>
      </c>
    </row>
    <row r="19" spans="2:23" s="36" customFormat="1" ht="33.75" customHeight="1">
      <c r="B19" s="8"/>
      <c r="C19" s="42" t="str">
        <f>Q19</f>
        <v>ГМ ТЭЦ</v>
      </c>
      <c r="D19" s="43"/>
      <c r="E19" s="43"/>
      <c r="F19" s="43"/>
      <c r="G19" s="43"/>
      <c r="H19" s="43"/>
      <c r="I19" s="43"/>
      <c r="J19" s="43"/>
      <c r="K19" s="43"/>
      <c r="L19" s="44"/>
      <c r="M19" s="9"/>
      <c r="Q19" s="39" t="s">
        <v>32</v>
      </c>
      <c r="R19" s="40"/>
      <c r="S19" s="40"/>
      <c r="T19" s="40"/>
      <c r="U19" s="40"/>
      <c r="V19" s="40"/>
      <c r="W19" s="41"/>
    </row>
    <row r="20" spans="2:23" s="36" customFormat="1" ht="120.75" customHeight="1">
      <c r="B20" s="8"/>
      <c r="C20" s="26">
        <v>6</v>
      </c>
      <c r="D20" s="27" t="str">
        <f t="shared" si="8"/>
        <v>Фреон</v>
      </c>
      <c r="E20" s="28"/>
      <c r="F20" s="28"/>
      <c r="G20" s="28"/>
      <c r="H20" s="26" t="str">
        <f t="shared" si="1"/>
        <v>балл.</v>
      </c>
      <c r="I20" s="29">
        <f t="shared" si="9"/>
        <v>12808.2</v>
      </c>
      <c r="J20" s="30">
        <v>0</v>
      </c>
      <c r="K20" s="31">
        <f t="shared" si="10"/>
        <v>1</v>
      </c>
      <c r="L20" s="29">
        <f t="shared" si="11"/>
        <v>0</v>
      </c>
      <c r="M20" s="9"/>
      <c r="Q20" s="32">
        <v>6</v>
      </c>
      <c r="R20" s="23" t="s">
        <v>38</v>
      </c>
      <c r="S20" s="33" t="s">
        <v>31</v>
      </c>
      <c r="T20" s="24" t="s">
        <v>40</v>
      </c>
      <c r="U20" s="25">
        <v>12808.2</v>
      </c>
      <c r="V20" s="24">
        <v>1</v>
      </c>
      <c r="W20" s="34">
        <f t="shared" si="12"/>
        <v>12808.2</v>
      </c>
    </row>
    <row r="21" spans="2:23" ht="24" customHeight="1">
      <c r="B21" s="8"/>
      <c r="C21" s="58" t="s">
        <v>21</v>
      </c>
      <c r="D21" s="59"/>
      <c r="E21" s="59"/>
      <c r="F21" s="59"/>
      <c r="G21" s="59"/>
      <c r="H21" s="59"/>
      <c r="I21" s="60"/>
      <c r="J21" s="66" t="s">
        <v>14</v>
      </c>
      <c r="K21" s="66"/>
      <c r="L21" s="37">
        <f>SUM(L15:L16)</f>
        <v>0</v>
      </c>
      <c r="M21" s="9"/>
      <c r="Q21" s="52" t="s">
        <v>20</v>
      </c>
      <c r="R21" s="53"/>
      <c r="S21" s="53"/>
      <c r="T21" s="54"/>
      <c r="U21" s="45" t="s">
        <v>14</v>
      </c>
      <c r="V21" s="46"/>
      <c r="W21" s="35">
        <f>SUM(W15:W20)</f>
        <v>1236480.7500000002</v>
      </c>
    </row>
    <row r="22" spans="2:23" ht="24" customHeight="1">
      <c r="B22" s="8"/>
      <c r="C22" s="58"/>
      <c r="D22" s="61"/>
      <c r="E22" s="61"/>
      <c r="F22" s="61"/>
      <c r="G22" s="61"/>
      <c r="H22" s="61"/>
      <c r="I22" s="60"/>
      <c r="J22" s="4" t="s">
        <v>18</v>
      </c>
      <c r="K22" s="38">
        <f>V22</f>
        <v>0.22</v>
      </c>
      <c r="L22" s="3">
        <f>K22*L21</f>
        <v>0</v>
      </c>
      <c r="M22" s="9"/>
      <c r="Q22" s="52"/>
      <c r="R22" s="53"/>
      <c r="S22" s="53"/>
      <c r="T22" s="54"/>
      <c r="U22" s="18" t="s">
        <v>18</v>
      </c>
      <c r="V22" s="19">
        <v>0.22</v>
      </c>
      <c r="W22" s="17">
        <f>V22*W21</f>
        <v>272025.76500000007</v>
      </c>
    </row>
    <row r="23" spans="2:23" ht="24" customHeight="1">
      <c r="B23" s="8"/>
      <c r="C23" s="62"/>
      <c r="D23" s="63"/>
      <c r="E23" s="63"/>
      <c r="F23" s="63"/>
      <c r="G23" s="63"/>
      <c r="H23" s="63"/>
      <c r="I23" s="64"/>
      <c r="J23" s="67" t="s">
        <v>15</v>
      </c>
      <c r="K23" s="67"/>
      <c r="L23" s="3">
        <f>SUM(L21:L22)</f>
        <v>0</v>
      </c>
      <c r="M23" s="9"/>
      <c r="Q23" s="55"/>
      <c r="R23" s="56"/>
      <c r="S23" s="56"/>
      <c r="T23" s="57"/>
      <c r="U23" s="47" t="s">
        <v>15</v>
      </c>
      <c r="V23" s="48"/>
      <c r="W23" s="17">
        <f>SUM(W21:W22)</f>
        <v>1508506.5150000004</v>
      </c>
    </row>
    <row r="24" spans="2:23" ht="24" customHeight="1">
      <c r="B24" s="8"/>
      <c r="M24" s="9"/>
      <c r="Q24" s="16"/>
      <c r="R24" s="16"/>
      <c r="S24" s="16"/>
      <c r="T24" s="16"/>
      <c r="U24" s="16"/>
      <c r="V24" s="16"/>
      <c r="W24" s="16"/>
    </row>
    <row r="25" spans="2:23" ht="15.75" customHeight="1">
      <c r="B25" s="8"/>
      <c r="C25" s="65"/>
      <c r="D25" s="65"/>
      <c r="E25" s="65"/>
      <c r="F25" s="10"/>
      <c r="G25" s="22"/>
      <c r="H25" s="10"/>
      <c r="I25" s="50"/>
      <c r="J25" s="50"/>
      <c r="K25" s="50"/>
      <c r="L25" s="50"/>
      <c r="M25" s="9"/>
    </row>
    <row r="26" spans="2:23">
      <c r="B26" s="8"/>
      <c r="C26" s="51" t="s">
        <v>29</v>
      </c>
      <c r="D26" s="51"/>
      <c r="E26" s="51"/>
      <c r="F26" s="10"/>
      <c r="G26" s="15" t="s">
        <v>23</v>
      </c>
      <c r="H26" s="10" t="s">
        <v>24</v>
      </c>
      <c r="I26" s="51" t="s">
        <v>25</v>
      </c>
      <c r="J26" s="51"/>
      <c r="K26" s="51"/>
      <c r="L26" s="51"/>
      <c r="M26" s="9"/>
    </row>
    <row r="27" spans="2:23" ht="16.5" thickBot="1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spans="2:23" ht="15.75" customHeight="1"/>
    <row r="29" spans="2:23" ht="15.75" customHeight="1">
      <c r="B29" s="49" t="s">
        <v>27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2:23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2:23">
      <c r="B31"/>
      <c r="C31"/>
      <c r="D31"/>
      <c r="E31"/>
      <c r="F31"/>
      <c r="G31"/>
      <c r="H31"/>
      <c r="I31"/>
      <c r="J31"/>
      <c r="K31"/>
      <c r="L31"/>
      <c r="M31"/>
    </row>
    <row r="32" spans="2:23">
      <c r="B32"/>
      <c r="C32"/>
      <c r="D32"/>
      <c r="E32"/>
      <c r="F32"/>
      <c r="G32"/>
      <c r="H32"/>
      <c r="I32"/>
      <c r="J32"/>
      <c r="K32"/>
      <c r="L32"/>
      <c r="M32"/>
    </row>
  </sheetData>
  <sheetProtection formatCells="0" formatColumns="0" formatRows="0" insertRows="0" deleteRows="0"/>
  <mergeCells count="23">
    <mergeCell ref="Q7:W7"/>
    <mergeCell ref="C9:D9"/>
    <mergeCell ref="E11:I11"/>
    <mergeCell ref="C14:L14"/>
    <mergeCell ref="Q14:W14"/>
    <mergeCell ref="C7:L7"/>
    <mergeCell ref="C10:D10"/>
    <mergeCell ref="C11:D11"/>
    <mergeCell ref="E9:I9"/>
    <mergeCell ref="E10:I10"/>
    <mergeCell ref="Q19:W19"/>
    <mergeCell ref="C19:L19"/>
    <mergeCell ref="U21:V21"/>
    <mergeCell ref="U23:V23"/>
    <mergeCell ref="B29:M30"/>
    <mergeCell ref="I25:L25"/>
    <mergeCell ref="C26:E26"/>
    <mergeCell ref="I26:L26"/>
    <mergeCell ref="Q21:T23"/>
    <mergeCell ref="C21:I23"/>
    <mergeCell ref="C25:E25"/>
    <mergeCell ref="J21:K21"/>
    <mergeCell ref="J23:K23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2026-06-19T03:03:00Z</dcterms:modified>
</cp:coreProperties>
</file>