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318.1 УЗ МСП Запасные части к вычислительной технике СЭС\На публикацию\"/>
    </mc:Choice>
  </mc:AlternateContent>
  <bookViews>
    <workbookView xWindow="0" yWindow="0" windowWidth="21390" windowHeight="1155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1" l="1"/>
  <c r="D80" i="1"/>
  <c r="H80" i="1"/>
  <c r="J80" i="1"/>
  <c r="K80" i="1"/>
  <c r="C81" i="1"/>
  <c r="D81" i="1"/>
  <c r="H81" i="1"/>
  <c r="J81" i="1"/>
  <c r="K81" i="1"/>
  <c r="C82" i="1"/>
  <c r="D82" i="1"/>
  <c r="H82" i="1"/>
  <c r="J82" i="1"/>
  <c r="K82" i="1"/>
  <c r="C83" i="1"/>
  <c r="D83" i="1"/>
  <c r="H83" i="1"/>
  <c r="J83" i="1"/>
  <c r="K83" i="1"/>
  <c r="C84" i="1"/>
  <c r="D84" i="1"/>
  <c r="H84" i="1"/>
  <c r="J84" i="1"/>
  <c r="K84" i="1"/>
  <c r="L84" i="1" s="1"/>
  <c r="C85" i="1"/>
  <c r="D85" i="1"/>
  <c r="H85" i="1"/>
  <c r="J85" i="1"/>
  <c r="K85" i="1"/>
  <c r="C86" i="1"/>
  <c r="D86" i="1"/>
  <c r="H86" i="1"/>
  <c r="J86" i="1"/>
  <c r="K86" i="1"/>
  <c r="C87" i="1"/>
  <c r="D87" i="1"/>
  <c r="H87" i="1"/>
  <c r="J87" i="1"/>
  <c r="K87" i="1"/>
  <c r="L87" i="1"/>
  <c r="C88" i="1"/>
  <c r="D88" i="1"/>
  <c r="H88" i="1"/>
  <c r="J88" i="1"/>
  <c r="K88" i="1"/>
  <c r="C89" i="1"/>
  <c r="D89" i="1"/>
  <c r="H89" i="1"/>
  <c r="K89" i="1"/>
  <c r="L89" i="1" s="1"/>
  <c r="C90" i="1"/>
  <c r="D90" i="1"/>
  <c r="H90" i="1"/>
  <c r="J90" i="1"/>
  <c r="K90" i="1"/>
  <c r="H79" i="1"/>
  <c r="D79" i="1"/>
  <c r="C53" i="1"/>
  <c r="D53" i="1"/>
  <c r="H53" i="1"/>
  <c r="J53" i="1"/>
  <c r="K53" i="1"/>
  <c r="C54" i="1"/>
  <c r="D54" i="1"/>
  <c r="H54" i="1"/>
  <c r="J54" i="1"/>
  <c r="K54" i="1"/>
  <c r="C55" i="1"/>
  <c r="D55" i="1"/>
  <c r="H55" i="1"/>
  <c r="J55" i="1"/>
  <c r="K55" i="1"/>
  <c r="C56" i="1"/>
  <c r="D56" i="1"/>
  <c r="H56" i="1"/>
  <c r="J56" i="1"/>
  <c r="K56" i="1"/>
  <c r="C57" i="1"/>
  <c r="D57" i="1"/>
  <c r="H57" i="1"/>
  <c r="J57" i="1"/>
  <c r="K57" i="1"/>
  <c r="C58" i="1"/>
  <c r="D58" i="1"/>
  <c r="H58" i="1"/>
  <c r="J58" i="1"/>
  <c r="K58" i="1"/>
  <c r="C59" i="1"/>
  <c r="D59" i="1"/>
  <c r="H59" i="1"/>
  <c r="J59" i="1"/>
  <c r="K59" i="1"/>
  <c r="C60" i="1"/>
  <c r="D60" i="1"/>
  <c r="H60" i="1"/>
  <c r="J60" i="1"/>
  <c r="K60" i="1"/>
  <c r="C61" i="1"/>
  <c r="D61" i="1"/>
  <c r="H61" i="1"/>
  <c r="J61" i="1"/>
  <c r="K61" i="1"/>
  <c r="C62" i="1"/>
  <c r="D62" i="1"/>
  <c r="H62" i="1"/>
  <c r="J62" i="1"/>
  <c r="K62" i="1"/>
  <c r="C63" i="1"/>
  <c r="D63" i="1"/>
  <c r="H63" i="1"/>
  <c r="J63" i="1"/>
  <c r="K63" i="1"/>
  <c r="C64" i="1"/>
  <c r="D64" i="1"/>
  <c r="H64" i="1"/>
  <c r="J64" i="1"/>
  <c r="K64" i="1"/>
  <c r="C65" i="1"/>
  <c r="D65" i="1"/>
  <c r="H65" i="1"/>
  <c r="J65" i="1"/>
  <c r="K65" i="1"/>
  <c r="L65" i="1" s="1"/>
  <c r="C66" i="1"/>
  <c r="D66" i="1"/>
  <c r="H66" i="1"/>
  <c r="J66" i="1"/>
  <c r="K66" i="1"/>
  <c r="C67" i="1"/>
  <c r="D67" i="1"/>
  <c r="H67" i="1"/>
  <c r="J67" i="1"/>
  <c r="K67" i="1"/>
  <c r="C68" i="1"/>
  <c r="D68" i="1"/>
  <c r="H68" i="1"/>
  <c r="J68" i="1"/>
  <c r="K68" i="1"/>
  <c r="C69" i="1"/>
  <c r="D69" i="1"/>
  <c r="H69" i="1"/>
  <c r="J69" i="1"/>
  <c r="K69" i="1"/>
  <c r="L69" i="1" s="1"/>
  <c r="C70" i="1"/>
  <c r="D70" i="1"/>
  <c r="H70" i="1"/>
  <c r="J70" i="1"/>
  <c r="K70" i="1"/>
  <c r="C71" i="1"/>
  <c r="D71" i="1"/>
  <c r="H71" i="1"/>
  <c r="J71" i="1"/>
  <c r="K71" i="1"/>
  <c r="C72" i="1"/>
  <c r="D72" i="1"/>
  <c r="H72" i="1"/>
  <c r="J72" i="1"/>
  <c r="K72" i="1"/>
  <c r="C73" i="1"/>
  <c r="D73" i="1"/>
  <c r="H73" i="1"/>
  <c r="J73" i="1"/>
  <c r="K73" i="1"/>
  <c r="C74" i="1"/>
  <c r="D74" i="1"/>
  <c r="H74" i="1"/>
  <c r="J74" i="1"/>
  <c r="K74" i="1"/>
  <c r="C75" i="1"/>
  <c r="D75" i="1"/>
  <c r="H75" i="1"/>
  <c r="J75" i="1"/>
  <c r="K75" i="1"/>
  <c r="C76" i="1"/>
  <c r="D76" i="1"/>
  <c r="H76" i="1"/>
  <c r="J76" i="1"/>
  <c r="K76" i="1"/>
  <c r="L76" i="1"/>
  <c r="C32" i="1"/>
  <c r="D32" i="1"/>
  <c r="H32" i="1"/>
  <c r="J32" i="1"/>
  <c r="K32" i="1"/>
  <c r="C33" i="1"/>
  <c r="D33" i="1"/>
  <c r="H33" i="1"/>
  <c r="J33" i="1"/>
  <c r="K33" i="1"/>
  <c r="C34" i="1"/>
  <c r="D34" i="1"/>
  <c r="H34" i="1"/>
  <c r="J34" i="1"/>
  <c r="K34" i="1"/>
  <c r="C35" i="1"/>
  <c r="D35" i="1"/>
  <c r="H35" i="1"/>
  <c r="J35" i="1"/>
  <c r="K35" i="1"/>
  <c r="L35" i="1" s="1"/>
  <c r="C36" i="1"/>
  <c r="D36" i="1"/>
  <c r="H36" i="1"/>
  <c r="J36" i="1"/>
  <c r="K36" i="1"/>
  <c r="C37" i="1"/>
  <c r="D37" i="1"/>
  <c r="H37" i="1"/>
  <c r="J37" i="1"/>
  <c r="K37" i="1"/>
  <c r="C38" i="1"/>
  <c r="D38" i="1"/>
  <c r="H38" i="1"/>
  <c r="J38" i="1"/>
  <c r="K38" i="1"/>
  <c r="C39" i="1"/>
  <c r="D39" i="1"/>
  <c r="H39" i="1"/>
  <c r="J39" i="1"/>
  <c r="K39" i="1"/>
  <c r="C40" i="1"/>
  <c r="D40" i="1"/>
  <c r="H40" i="1"/>
  <c r="J40" i="1"/>
  <c r="K40" i="1"/>
  <c r="C41" i="1"/>
  <c r="D41" i="1"/>
  <c r="H41" i="1"/>
  <c r="J41" i="1"/>
  <c r="K41" i="1"/>
  <c r="C42" i="1"/>
  <c r="D42" i="1"/>
  <c r="H42" i="1"/>
  <c r="J42" i="1"/>
  <c r="K42" i="1"/>
  <c r="C43" i="1"/>
  <c r="D43" i="1"/>
  <c r="H43" i="1"/>
  <c r="J43" i="1"/>
  <c r="K43" i="1"/>
  <c r="C44" i="1"/>
  <c r="D44" i="1"/>
  <c r="H44" i="1"/>
  <c r="J44" i="1"/>
  <c r="K44" i="1"/>
  <c r="C45" i="1"/>
  <c r="D45" i="1"/>
  <c r="H45" i="1"/>
  <c r="J45" i="1"/>
  <c r="K45" i="1"/>
  <c r="C46" i="1"/>
  <c r="D46" i="1"/>
  <c r="H46" i="1"/>
  <c r="J46" i="1"/>
  <c r="K46" i="1"/>
  <c r="C47" i="1"/>
  <c r="D47" i="1"/>
  <c r="H47" i="1"/>
  <c r="J47" i="1"/>
  <c r="K47" i="1"/>
  <c r="C48" i="1"/>
  <c r="C49" i="1"/>
  <c r="D49" i="1"/>
  <c r="H49" i="1"/>
  <c r="J49" i="1"/>
  <c r="K49" i="1"/>
  <c r="C16" i="1"/>
  <c r="D16" i="1"/>
  <c r="H16" i="1"/>
  <c r="J16" i="1"/>
  <c r="K16" i="1"/>
  <c r="C17" i="1"/>
  <c r="D17" i="1"/>
  <c r="H17" i="1"/>
  <c r="J17" i="1"/>
  <c r="K17" i="1"/>
  <c r="C18" i="1"/>
  <c r="D18" i="1"/>
  <c r="H18" i="1"/>
  <c r="J18" i="1"/>
  <c r="K18" i="1"/>
  <c r="C19" i="1"/>
  <c r="D19" i="1"/>
  <c r="H19" i="1"/>
  <c r="J19" i="1"/>
  <c r="K19" i="1"/>
  <c r="C20" i="1"/>
  <c r="D20" i="1"/>
  <c r="H20" i="1"/>
  <c r="J20" i="1"/>
  <c r="K20" i="1"/>
  <c r="C21" i="1"/>
  <c r="D21" i="1"/>
  <c r="H21" i="1"/>
  <c r="J21" i="1"/>
  <c r="K21" i="1"/>
  <c r="C22" i="1"/>
  <c r="D22" i="1"/>
  <c r="H22" i="1"/>
  <c r="J22" i="1"/>
  <c r="K22" i="1"/>
  <c r="C23" i="1"/>
  <c r="D23" i="1"/>
  <c r="H23" i="1"/>
  <c r="J23" i="1"/>
  <c r="K23" i="1"/>
  <c r="L23" i="1" s="1"/>
  <c r="C24" i="1"/>
  <c r="D24" i="1"/>
  <c r="H24" i="1"/>
  <c r="J24" i="1"/>
  <c r="K24" i="1"/>
  <c r="C25" i="1"/>
  <c r="D25" i="1"/>
  <c r="H25" i="1"/>
  <c r="J25" i="1"/>
  <c r="K25" i="1"/>
  <c r="C26" i="1"/>
  <c r="D26" i="1"/>
  <c r="H26" i="1"/>
  <c r="J26" i="1"/>
  <c r="K26" i="1"/>
  <c r="C27" i="1"/>
  <c r="D27" i="1"/>
  <c r="H27" i="1"/>
  <c r="J27" i="1"/>
  <c r="K27" i="1"/>
  <c r="C28" i="1"/>
  <c r="D28" i="1"/>
  <c r="H28" i="1"/>
  <c r="J28" i="1"/>
  <c r="K28" i="1"/>
  <c r="U53" i="1"/>
  <c r="I53" i="1" s="1"/>
  <c r="U54" i="1"/>
  <c r="I54" i="1" s="1"/>
  <c r="U55" i="1"/>
  <c r="I55" i="1" s="1"/>
  <c r="U56" i="1"/>
  <c r="I56" i="1" s="1"/>
  <c r="U57" i="1"/>
  <c r="I57" i="1" s="1"/>
  <c r="U58" i="1"/>
  <c r="I58" i="1" s="1"/>
  <c r="U59" i="1"/>
  <c r="I59" i="1" s="1"/>
  <c r="U60" i="1"/>
  <c r="I60" i="1" s="1"/>
  <c r="U61" i="1"/>
  <c r="I61" i="1" s="1"/>
  <c r="U62" i="1"/>
  <c r="I62" i="1" s="1"/>
  <c r="U63" i="1"/>
  <c r="I63" i="1" s="1"/>
  <c r="U64" i="1"/>
  <c r="I64" i="1" s="1"/>
  <c r="U65" i="1"/>
  <c r="I65" i="1" s="1"/>
  <c r="U66" i="1"/>
  <c r="I66" i="1" s="1"/>
  <c r="U67" i="1"/>
  <c r="I67" i="1" s="1"/>
  <c r="U68" i="1"/>
  <c r="I68" i="1" s="1"/>
  <c r="U69" i="1"/>
  <c r="I69" i="1" s="1"/>
  <c r="U70" i="1"/>
  <c r="I70" i="1" s="1"/>
  <c r="U71" i="1"/>
  <c r="I71" i="1" s="1"/>
  <c r="U72" i="1"/>
  <c r="I72" i="1" s="1"/>
  <c r="U73" i="1"/>
  <c r="I73" i="1" s="1"/>
  <c r="U74" i="1"/>
  <c r="I74" i="1" s="1"/>
  <c r="U75" i="1"/>
  <c r="I75" i="1" s="1"/>
  <c r="U76" i="1"/>
  <c r="I76" i="1" s="1"/>
  <c r="U49" i="1"/>
  <c r="I49" i="1" s="1"/>
  <c r="U32" i="1"/>
  <c r="I32" i="1" s="1"/>
  <c r="U33" i="1"/>
  <c r="I33" i="1" s="1"/>
  <c r="U34" i="1"/>
  <c r="I34" i="1" s="1"/>
  <c r="U35" i="1"/>
  <c r="I35" i="1" s="1"/>
  <c r="U36" i="1"/>
  <c r="I36" i="1" s="1"/>
  <c r="U37" i="1"/>
  <c r="I37" i="1" s="1"/>
  <c r="U38" i="1"/>
  <c r="I38" i="1" s="1"/>
  <c r="U39" i="1"/>
  <c r="I39" i="1" s="1"/>
  <c r="U40" i="1"/>
  <c r="I40" i="1" s="1"/>
  <c r="U41" i="1"/>
  <c r="I41" i="1" s="1"/>
  <c r="U42" i="1"/>
  <c r="I42" i="1" s="1"/>
  <c r="U43" i="1"/>
  <c r="I43" i="1" s="1"/>
  <c r="U44" i="1"/>
  <c r="I44" i="1" s="1"/>
  <c r="U45" i="1"/>
  <c r="I45" i="1" s="1"/>
  <c r="U46" i="1"/>
  <c r="I46" i="1" s="1"/>
  <c r="U47" i="1"/>
  <c r="I47" i="1" s="1"/>
  <c r="U31" i="1"/>
  <c r="U16" i="1"/>
  <c r="I16" i="1" s="1"/>
  <c r="U17" i="1"/>
  <c r="I17" i="1" s="1"/>
  <c r="U18" i="1"/>
  <c r="I18" i="1" s="1"/>
  <c r="U19" i="1"/>
  <c r="I19" i="1" s="1"/>
  <c r="U20" i="1"/>
  <c r="I20" i="1" s="1"/>
  <c r="U21" i="1"/>
  <c r="I21" i="1" s="1"/>
  <c r="U22" i="1"/>
  <c r="I22" i="1" s="1"/>
  <c r="U23" i="1"/>
  <c r="I23" i="1" s="1"/>
  <c r="U24" i="1"/>
  <c r="I24" i="1" s="1"/>
  <c r="U25" i="1"/>
  <c r="I25" i="1" s="1"/>
  <c r="U26" i="1"/>
  <c r="I26" i="1" s="1"/>
  <c r="U27" i="1"/>
  <c r="I27" i="1" s="1"/>
  <c r="U28" i="1"/>
  <c r="I28" i="1" s="1"/>
  <c r="L27" i="1" l="1"/>
  <c r="L25" i="1"/>
  <c r="L20" i="1"/>
  <c r="L44" i="1"/>
  <c r="L40" i="1"/>
  <c r="L60" i="1"/>
  <c r="L56" i="1"/>
  <c r="U50" i="1"/>
  <c r="L28" i="1"/>
  <c r="L19" i="1"/>
  <c r="L17" i="1"/>
  <c r="L49" i="1"/>
  <c r="L39" i="1"/>
  <c r="L37" i="1"/>
  <c r="L32" i="1"/>
  <c r="L72" i="1"/>
  <c r="L68" i="1"/>
  <c r="L66" i="1"/>
  <c r="L64" i="1"/>
  <c r="L62" i="1"/>
  <c r="L53" i="1"/>
  <c r="L83" i="1"/>
  <c r="L81" i="1"/>
  <c r="L24" i="1"/>
  <c r="L21" i="1"/>
  <c r="L16" i="1"/>
  <c r="L47" i="1"/>
  <c r="L45" i="1"/>
  <c r="L43" i="1"/>
  <c r="L41" i="1"/>
  <c r="L36" i="1"/>
  <c r="L33" i="1"/>
  <c r="L74" i="1"/>
  <c r="L73" i="1"/>
  <c r="L70" i="1"/>
  <c r="L61" i="1"/>
  <c r="L58" i="1"/>
  <c r="L57" i="1"/>
  <c r="L54" i="1"/>
  <c r="L88" i="1"/>
  <c r="L85" i="1"/>
  <c r="L80" i="1"/>
  <c r="L26" i="1"/>
  <c r="L22" i="1"/>
  <c r="L18" i="1"/>
  <c r="L46" i="1"/>
  <c r="L42" i="1"/>
  <c r="L38" i="1"/>
  <c r="L34" i="1"/>
  <c r="L75" i="1"/>
  <c r="L71" i="1"/>
  <c r="L67" i="1"/>
  <c r="L63" i="1"/>
  <c r="L59" i="1"/>
  <c r="L55" i="1"/>
  <c r="L90" i="1"/>
  <c r="L86" i="1"/>
  <c r="L82" i="1"/>
  <c r="U15" i="1"/>
  <c r="C91" i="1"/>
  <c r="K79" i="1"/>
  <c r="J79" i="1"/>
  <c r="C79" i="1"/>
  <c r="C78" i="1"/>
  <c r="U29" i="1" l="1"/>
  <c r="L79" i="1"/>
  <c r="L91" i="1" s="1"/>
  <c r="K52" i="1"/>
  <c r="K31" i="1"/>
  <c r="K15" i="1"/>
  <c r="C50" i="1"/>
  <c r="J31" i="1"/>
  <c r="H31" i="1"/>
  <c r="D31" i="1"/>
  <c r="C31" i="1"/>
  <c r="C30" i="1"/>
  <c r="H52" i="1"/>
  <c r="C29" i="1"/>
  <c r="C77" i="1"/>
  <c r="D52" i="1"/>
  <c r="J52" i="1"/>
  <c r="C52" i="1"/>
  <c r="C51" i="1"/>
  <c r="D15" i="1"/>
  <c r="H15" i="1"/>
  <c r="C15" i="1"/>
  <c r="C14" i="1"/>
  <c r="K93" i="1"/>
  <c r="L31" i="1" l="1"/>
  <c r="L50" i="1" s="1"/>
  <c r="L52" i="1"/>
  <c r="L77" i="1" s="1"/>
  <c r="U52" i="1" l="1"/>
  <c r="I52" i="1" l="1"/>
  <c r="U77" i="1"/>
  <c r="I15" i="1"/>
  <c r="J15" i="1" l="1"/>
  <c r="L15" i="1" s="1"/>
  <c r="L29" i="1" s="1"/>
  <c r="L92" i="1" s="1"/>
  <c r="L93" i="1" l="1"/>
  <c r="L94" i="1" s="1"/>
  <c r="I31" i="1"/>
  <c r="I79" i="1" l="1"/>
  <c r="U79" i="1"/>
  <c r="U91" i="1"/>
  <c r="U92" i="1" s="1"/>
  <c r="U81" i="1"/>
  <c r="I81" i="1"/>
  <c r="U83" i="1"/>
  <c r="I83" i="1"/>
  <c r="U85" i="1"/>
  <c r="I85" i="1"/>
  <c r="U87" i="1"/>
  <c r="I87" i="1"/>
  <c r="U89" i="1"/>
  <c r="I89" i="1"/>
  <c r="U80" i="1"/>
  <c r="I80" i="1"/>
  <c r="U82" i="1"/>
  <c r="I82" i="1"/>
  <c r="U84" i="1"/>
  <c r="I84" i="1"/>
  <c r="U86" i="1"/>
  <c r="I86" i="1"/>
  <c r="U88" i="1"/>
  <c r="I88" i="1"/>
  <c r="U90" i="1"/>
  <c r="I90" i="1"/>
  <c r="U93" i="1" l="1"/>
  <c r="U94" i="1" s="1"/>
</calcChain>
</file>

<file path=xl/sharedStrings.xml><?xml version="1.0" encoding="utf-8"?>
<sst xmlns="http://schemas.openxmlformats.org/spreadsheetml/2006/main" count="460" uniqueCount="109">
  <si>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</si>
  <si>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</si>
  <si>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</si>
  <si>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</si>
  <si>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</si>
  <si>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</si>
  <si>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</si>
  <si>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</si>
  <si>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</si>
  <si>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</si>
  <si>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</si>
  <si>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</si>
  <si>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</si>
  <si>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</si>
  <si>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</si>
  <si>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</si>
  <si>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</si>
  <si>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</si>
  <si>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</si>
  <si>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</si>
  <si>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</si>
  <si>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</si>
  <si>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t>шт.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</si>
  <si>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</si>
  <si>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</si>
  <si>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</si>
  <si>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</si>
  <si>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</si>
  <si>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</si>
  <si>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</si>
  <si>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</si>
  <si>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</si>
  <si>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Итого по СЭС (тех пресс) без НДС</t>
  </si>
  <si>
    <t xml:space="preserve">Исполнительный аппарат АО "Чукотэнерго" </t>
  </si>
  <si>
    <t xml:space="preserve">Установлен режим ограничения закупки иностранной продукции (когда национальный режим не предоставляется). </t>
  </si>
  <si>
    <t>Итого по Исполнительному аппарату АО "Чукотэнерго"  без НДС</t>
  </si>
  <si>
    <t xml:space="preserve"> Анадырская ТЭЦ </t>
  </si>
  <si>
    <t>Итого по Анадырской ТЭЦ без НДС</t>
  </si>
  <si>
    <t>ГМ ТЭЦ</t>
  </si>
  <si>
    <t xml:space="preserve">Эгвекинотская ГРЭС </t>
  </si>
  <si>
    <t>Итого по Эгвекинотская ГРЭС без НДС</t>
  </si>
  <si>
    <t xml:space="preserve">Северные электрические сети </t>
  </si>
  <si>
    <t xml:space="preserve">Неттоп </t>
  </si>
  <si>
    <t>Клавиатура проводная</t>
  </si>
  <si>
    <t>Монитор AOC Q32V4</t>
  </si>
  <si>
    <t xml:space="preserve">Неттоп IRU </t>
  </si>
  <si>
    <t>Неттоп IRU 310TLCN, Intel Core i5 1135G7, DDR4 16ГБ, SSD 512ГБ, Intel Iris Xe, Windows 11 Professional, черный (1975176)</t>
  </si>
  <si>
    <t>Клавиатура проводная Logitech K120 [920-002583] [мембранная, клавиш - 104, USB Type-A, черный]</t>
  </si>
  <si>
    <t>Мышь проводная Logitech B100 [910-005547] черный</t>
  </si>
  <si>
    <t>Сетевой фильтр, Гибридный удлинитель 2500 Вт 3 розетки 3 метра 4 USB 1 Type-C (Power strip F09U) с предохранителем, с единым выключателем</t>
  </si>
  <si>
    <t>IP телефон Yealink SIP-T31 Gigabit Ethernet</t>
  </si>
  <si>
    <t>IP телефон Yealink SIP-T43U Gigabit Ethernet</t>
  </si>
  <si>
    <t>Камера Web с микрофоном Hikvision DS-U02 2Mp черный</t>
  </si>
  <si>
    <t>USB-разветвитель DEXP MH4U USB 3.2 Gen 1 Type-A х 4</t>
  </si>
  <si>
    <t>CD-диск Mirex CD-R Slim Case</t>
  </si>
  <si>
    <t>CD-диск Mirex CD-RW Slim Case</t>
  </si>
  <si>
    <t>Перезаряжаемые аккумуляторы GP 100AAAHC, емкость 1000 мАч - 6шт. 100AAAHC4/2RGY-2CRCB6 15920387</t>
  </si>
  <si>
    <t>Аккумулятор GP AA 2700 мАч (4шт)</t>
  </si>
  <si>
    <t>Проводные наушники Edifier K800 USB черный 2021</t>
  </si>
  <si>
    <t>Сетевой фильтр «Гарнизон» EHB‑6</t>
  </si>
  <si>
    <t xml:space="preserve">SSD-диск Western Digital </t>
  </si>
  <si>
    <t>Кабель переходник DisplayPort</t>
  </si>
  <si>
    <t>Батарейка AA</t>
  </si>
  <si>
    <t>Батарейка AAA</t>
  </si>
  <si>
    <t>Кабель Cablexpert HDMI – DVI-D</t>
  </si>
  <si>
    <t>Сетевая карта</t>
  </si>
  <si>
    <t>Микрофон проводной MAONO AU-BM10</t>
  </si>
  <si>
    <t xml:space="preserve">Батарейка Крона Duracell </t>
  </si>
  <si>
    <t>Термопаста ARCTIC MX-7</t>
  </si>
  <si>
    <t>Сквозной коннектор RJ-45 UTP Cat.5e</t>
  </si>
  <si>
    <t>USB HUB разветвитель</t>
  </si>
  <si>
    <t>Колонки SVEN SPS-509</t>
  </si>
  <si>
    <t xml:space="preserve">Кулер Cooler Master </t>
  </si>
  <si>
    <t>Внутренний SSD-диск , M.2</t>
  </si>
  <si>
    <t xml:space="preserve">Монитор AOC Q32V4 </t>
  </si>
  <si>
    <t>уп.</t>
  </si>
  <si>
    <t>уп</t>
  </si>
  <si>
    <t>Монитор</t>
  </si>
  <si>
    <t>Блок питания</t>
  </si>
  <si>
    <t xml:space="preserve">POE адаптер питания </t>
  </si>
  <si>
    <t>Неуправляемый коммутатор</t>
  </si>
  <si>
    <t>Стяжки для эксплуатации вне помещений</t>
  </si>
  <si>
    <t>Кабель UTP 5bites</t>
  </si>
  <si>
    <t>Кабель FTP 5bites</t>
  </si>
  <si>
    <t xml:space="preserve">Коннекторы </t>
  </si>
  <si>
    <t>Фильтр</t>
  </si>
  <si>
    <t>Узел термозакрепления в сборе</t>
  </si>
  <si>
    <t>Печатающая головка</t>
  </si>
  <si>
    <t>Кассета в сборе</t>
  </si>
  <si>
    <t>Плата питания</t>
  </si>
  <si>
    <t>Плата питания МФУ Xerox VersaLink B7025</t>
  </si>
  <si>
    <t>Плата управления МФУ Xerox VersaLink B7025</t>
  </si>
  <si>
    <t>Узел захвата обходного лотка в сборе</t>
  </si>
  <si>
    <t>Ограничитель перенапряжения УЗИП</t>
  </si>
  <si>
    <t>Блок питания ПК Azerty RPL-500BAR</t>
  </si>
  <si>
    <t xml:space="preserve">Комплект клавиатура и мышь A4Tech KK-3330S  </t>
  </si>
  <si>
    <t>Сетевой фильтр Pilot sG-MAX</t>
  </si>
  <si>
    <t>Коннектор RJ-45</t>
  </si>
  <si>
    <t>Термопаста Arctic Cooling MX-4</t>
  </si>
  <si>
    <t>Оперативная память Patriot Signature Line</t>
  </si>
  <si>
    <t>Док-станция для накопителей DEXP HA133</t>
  </si>
  <si>
    <t>Жесткий диск Seagate SkyHawk</t>
  </si>
  <si>
    <t>Коммутатор TP-Link LS105G</t>
  </si>
  <si>
    <t>Коммутатор Dahua DH-LR2218-16ET-240</t>
  </si>
  <si>
    <t xml:space="preserve">шт. </t>
  </si>
  <si>
    <t>комплект</t>
  </si>
  <si>
    <t>упак</t>
  </si>
  <si>
    <t>Кулер для процессора ID-COOLING IS-47-XT</t>
  </si>
  <si>
    <t>Внутренний SSD-диск Silicon Power Ace A56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</si>
</sst>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(&quot;$&quot;* #,##0.00_);_(&quot;$&quot;* \(#,##0.00\);_(&quot;$&quot;* &quot;-&quot;??_);_(@_)"/>
  </numFmts>
  <fonts count="29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PT Mono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u/>
      <sz val="7.5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8"/>
      <name val="PT Mono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2" fillId="0" borderId="0"/>
    <xf numFmtId="0" fontId="2" fillId="0" borderId="0"/>
    <xf numFmtId="0" fontId="13" fillId="0" borderId="0"/>
    <xf numFmtId="165" fontId="2" fillId="0" borderId="0" applyFont="0" applyFill="0" applyBorder="0" applyAlignment="0" applyProtection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164" fontId="12" fillId="0" borderId="0" applyFont="0" applyFill="0" applyBorder="0" applyAlignment="0" applyProtection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165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164" fontId="17" fillId="0" borderId="0" applyFont="0" applyFill="0" applyBorder="0" applyAlignment="0" applyProtection="0"/>
    <xf numFmtId="0" fontId="1" fillId="0" borderId="0"/>
    <xf numFmtId="0" fontId="18" fillId="0" borderId="0"/>
    <xf numFmtId="0" fontId="19" fillId="0" borderId="0"/>
    <xf numFmtId="164" fontId="10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5" borderId="0">
      <alignment horizontal="center" vertical="center"/>
    </xf>
    <xf numFmtId="0" fontId="21" fillId="5" borderId="0">
      <alignment horizontal="left" vertical="top"/>
    </xf>
    <xf numFmtId="0" fontId="21" fillId="5" borderId="0">
      <alignment horizontal="right" vertical="center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2" fillId="0" borderId="0"/>
    <xf numFmtId="0" fontId="10" fillId="0" borderId="0"/>
    <xf numFmtId="0" fontId="26" fillId="0" borderId="0"/>
    <xf numFmtId="0" fontId="10" fillId="0" borderId="0"/>
    <xf numFmtId="0" fontId="22" fillId="0" borderId="0"/>
    <xf numFmtId="165" fontId="15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5" fillId="0" borderId="0"/>
    <xf numFmtId="0" fontId="10" fillId="0" borderId="0"/>
  </cellStyleXfs>
  <cellXfs count="101">
    <xf numFmtId="0" fontId="0" fillId="0" borderId="0" xfId="0"/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7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/>
    </xf>
    <xf numFmtId="4" fontId="5" fillId="0" borderId="20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4" fontId="9" fillId="0" borderId="19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Border="1" applyAlignment="1" applyProtection="1">
      <alignment horizontal="right" vertical="center"/>
      <protection locked="0"/>
    </xf>
    <xf numFmtId="9" fontId="16" fillId="0" borderId="1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" fontId="9" fillId="0" borderId="19" xfId="0" applyNumberFormat="1" applyFont="1" applyBorder="1" applyAlignment="1" applyProtection="1">
      <alignment horizontal="center" vertical="center" wrapText="1"/>
      <protection locked="0"/>
    </xf>
    <xf numFmtId="4" fontId="16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0" fontId="9" fillId="0" borderId="19" xfId="0" applyFont="1" applyBorder="1" applyAlignment="1">
      <alignment horizontal="center" vertical="center"/>
    </xf>
    <xf numFmtId="0" fontId="27" fillId="4" borderId="19" xfId="0" applyFont="1" applyFill="1" applyBorder="1" applyAlignment="1">
      <alignment horizontal="left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19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4" fontId="9" fillId="2" borderId="19" xfId="0" applyNumberFormat="1" applyFont="1" applyFill="1" applyBorder="1" applyAlignment="1">
      <alignment horizontal="center" vertical="center"/>
    </xf>
    <xf numFmtId="4" fontId="9" fillId="2" borderId="19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9" fillId="0" borderId="25" xfId="0" applyFont="1" applyBorder="1" applyAlignment="1" applyProtection="1">
      <alignment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9" fillId="4" borderId="19" xfId="20" applyFont="1" applyFill="1" applyBorder="1" applyAlignment="1">
      <alignment horizontal="left" vertical="center" wrapText="1"/>
    </xf>
    <xf numFmtId="4" fontId="27" fillId="0" borderId="19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left" vertical="top" wrapText="1"/>
    </xf>
    <xf numFmtId="0" fontId="3" fillId="2" borderId="6" xfId="0" applyFont="1" applyFill="1" applyBorder="1" applyAlignment="1" applyProtection="1">
      <alignment horizontal="right" vertical="top"/>
      <protection locked="0"/>
    </xf>
    <xf numFmtId="0" fontId="7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2" borderId="24" xfId="0" applyFont="1" applyFill="1" applyBorder="1" applyAlignment="1" applyProtection="1">
      <alignment horizontal="right" vertical="center"/>
      <protection locked="0"/>
    </xf>
    <xf numFmtId="0" fontId="16" fillId="2" borderId="25" xfId="0" applyFont="1" applyFill="1" applyBorder="1" applyAlignment="1" applyProtection="1">
      <alignment horizontal="right" vertical="center"/>
      <protection locked="0"/>
    </xf>
    <xf numFmtId="0" fontId="16" fillId="2" borderId="26" xfId="0" applyFont="1" applyFill="1" applyBorder="1" applyAlignment="1" applyProtection="1">
      <alignment horizontal="right" vertical="center"/>
      <protection locked="0"/>
    </xf>
    <xf numFmtId="0" fontId="16" fillId="2" borderId="19" xfId="0" applyFont="1" applyFill="1" applyBorder="1" applyAlignment="1" applyProtection="1">
      <alignment horizontal="right" vertical="center" wrapText="1"/>
      <protection locked="0"/>
    </xf>
    <xf numFmtId="0" fontId="16" fillId="2" borderId="19" xfId="0" applyFont="1" applyFill="1" applyBorder="1" applyAlignment="1">
      <alignment horizontal="right" vertical="center"/>
    </xf>
    <xf numFmtId="0" fontId="16" fillId="2" borderId="19" xfId="0" applyFont="1" applyFill="1" applyBorder="1" applyAlignment="1">
      <alignment horizontal="center" vertical="center"/>
    </xf>
    <xf numFmtId="0" fontId="16" fillId="0" borderId="7" xfId="0" applyFont="1" applyBorder="1" applyAlignment="1" applyProtection="1">
      <alignment horizontal="right" vertical="center"/>
      <protection locked="0"/>
    </xf>
    <xf numFmtId="0" fontId="16" fillId="0" borderId="0" xfId="0" applyFont="1" applyBorder="1" applyAlignment="1" applyProtection="1">
      <alignment horizontal="right" vertical="center"/>
      <protection locked="0"/>
    </xf>
    <xf numFmtId="0" fontId="16" fillId="0" borderId="8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9" xfId="0" applyFont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right" vertical="center"/>
      <protection locked="0"/>
    </xf>
    <xf numFmtId="0" fontId="16" fillId="0" borderId="10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16" fillId="0" borderId="2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9" fillId="6" borderId="24" xfId="0" applyFont="1" applyFill="1" applyBorder="1" applyAlignment="1" applyProtection="1">
      <alignment horizontal="center" vertical="center"/>
      <protection locked="0"/>
    </xf>
    <xf numFmtId="0" fontId="9" fillId="6" borderId="25" xfId="0" applyFont="1" applyFill="1" applyBorder="1" applyAlignment="1" applyProtection="1">
      <alignment horizontal="center" vertical="center"/>
      <protection locked="0"/>
    </xf>
    <xf numFmtId="0" fontId="9" fillId="6" borderId="24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</cellXfs>
  <cellStyles count="76">
    <cellStyle name="Normal" xfId="7"/>
    <cellStyle name="S11" xfId="45"/>
    <cellStyle name="S12" xfId="46"/>
    <cellStyle name="S13" xfId="47"/>
    <cellStyle name="Гиперссылка 2" xfId="44"/>
    <cellStyle name="Гиперссылка 3" xfId="48"/>
    <cellStyle name="Гиперссылка 4" xfId="49"/>
    <cellStyle name="Денежный 2" xfId="50"/>
    <cellStyle name="Обычный" xfId="0" builtinId="0"/>
    <cellStyle name="Обычный 10" xfId="12"/>
    <cellStyle name="Обычный 11" xfId="3"/>
    <cellStyle name="Обычный 11 2" xfId="72"/>
    <cellStyle name="Обычный 12" xfId="34"/>
    <cellStyle name="Обычный 13" xfId="1"/>
    <cellStyle name="Обычный 17" xfId="73"/>
    <cellStyle name="Обычный 2" xfId="4"/>
    <cellStyle name="Обычный 2 10" xfId="8"/>
    <cellStyle name="Обычный 2 10 2" xfId="35"/>
    <cellStyle name="Обычный 2 2" xfId="9"/>
    <cellStyle name="Обычный 2 2 2" xfId="18"/>
    <cellStyle name="Обычный 2 2 2 2" xfId="74"/>
    <cellStyle name="Обычный 2 2 3" xfId="13"/>
    <cellStyle name="Обычный 2 2 3 2" xfId="30"/>
    <cellStyle name="Обычный 2 2 4" xfId="22"/>
    <cellStyle name="Обычный 2 3" xfId="10"/>
    <cellStyle name="Обычный 2 3 2" xfId="19"/>
    <cellStyle name="Обычный 2 3 3" xfId="14"/>
    <cellStyle name="Обычный 2 3 4" xfId="23"/>
    <cellStyle name="Обычный 2 4" xfId="51"/>
    <cellStyle name="Обычный 3" xfId="6"/>
    <cellStyle name="Обычный 3 2" xfId="39"/>
    <cellStyle name="Обычный 3 2 2" xfId="53"/>
    <cellStyle name="Обычный 3 2 2 2" xfId="75"/>
    <cellStyle name="Обычный 3 3" xfId="41"/>
    <cellStyle name="Обычный 3 3 2" xfId="54"/>
    <cellStyle name="Обычный 3 4" xfId="42"/>
    <cellStyle name="Обычный 3 4 2" xfId="55"/>
    <cellStyle name="Обычный 3 5" xfId="43"/>
    <cellStyle name="Обычный 3 5 2" xfId="56"/>
    <cellStyle name="Обычный 3 6" xfId="52"/>
    <cellStyle name="Обычный 3 7" xfId="37"/>
    <cellStyle name="Обычный 4" xfId="15"/>
    <cellStyle name="Обычный 4 2" xfId="58"/>
    <cellStyle name="Обычный 4 3" xfId="31"/>
    <cellStyle name="Обычный 4 3 2" xfId="59"/>
    <cellStyle name="Обычный 4 4" xfId="57"/>
    <cellStyle name="Обычный 4 5" xfId="38"/>
    <cellStyle name="Обычный 5" xfId="21"/>
    <cellStyle name="Обычный 5 2" xfId="29"/>
    <cellStyle name="Обычный 5 3" xfId="60"/>
    <cellStyle name="Обычный 50" xfId="32"/>
    <cellStyle name="Обычный 51" xfId="33"/>
    <cellStyle name="Обычный 6" xfId="20"/>
    <cellStyle name="Обычный 6 2" xfId="61"/>
    <cellStyle name="Обычный 7" xfId="25"/>
    <cellStyle name="Обычный 7 2" xfId="62"/>
    <cellStyle name="Обычный 8" xfId="16"/>
    <cellStyle name="Обычный 9" xfId="27"/>
    <cellStyle name="Обычный 9 2" xfId="63"/>
    <cellStyle name="Стиль 1" xfId="5"/>
    <cellStyle name="ТЕКСТ" xfId="64"/>
    <cellStyle name="Финансовый 2" xfId="17"/>
    <cellStyle name="Финансовый 2 2" xfId="66"/>
    <cellStyle name="Финансовый 2 3" xfId="67"/>
    <cellStyle name="Финансовый 2 4" xfId="68"/>
    <cellStyle name="Финансовый 2 5" xfId="65"/>
    <cellStyle name="Финансовый 2 6" xfId="40"/>
    <cellStyle name="Финансовый 3" xfId="11"/>
    <cellStyle name="Финансовый 3 2" xfId="70"/>
    <cellStyle name="Финансовый 3 2 2" xfId="71"/>
    <cellStyle name="Финансовый 3 3" xfId="69"/>
    <cellStyle name="Финансовый 4" xfId="26"/>
    <cellStyle name="Финансовый 5" xfId="28"/>
    <cellStyle name="Финансовый 6" xfId="24"/>
    <cellStyle name="Финансовый 7" xfId="2"/>
    <cellStyle name="Финансовый 8" xfId="3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03"/>
  <sheetViews>
    <sheetView showGridLines="0" tabSelected="1" zoomScale="70" zoomScaleNormal="70" workbookViewId="0">
      <selection activeCell="P101" sqref="P101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35.140625" style="1" customWidth="1"/>
    <col min="5" max="7" width="18.5703125" style="1"/>
    <col min="8" max="8" width="8.5703125" style="1" customWidth="1"/>
    <col min="9" max="9" width="18.5703125" style="1"/>
    <col min="10" max="10" width="21.5703125" style="1" customWidth="1"/>
    <col min="11" max="11" width="14.5703125" style="1" customWidth="1"/>
    <col min="12" max="12" width="18.5703125" style="1"/>
    <col min="13" max="14" width="4.5703125" style="1" customWidth="1"/>
    <col min="15" max="15" width="6.5703125" style="38" customWidth="1"/>
    <col min="16" max="16" width="36" style="38" customWidth="1"/>
    <col min="17" max="17" width="33.42578125" style="38" customWidth="1"/>
    <col min="18" max="18" width="12.42578125" style="38" customWidth="1"/>
    <col min="19" max="19" width="20.85546875" style="38" customWidth="1"/>
    <col min="20" max="20" width="14.5703125" style="38" customWidth="1"/>
    <col min="21" max="21" width="18.5703125" style="38"/>
    <col min="22" max="22" width="14.28515625" style="1" customWidth="1"/>
    <col min="23" max="23" width="4.5703125" style="1" customWidth="1"/>
    <col min="24" max="16384" width="18.5703125" style="1"/>
  </cols>
  <sheetData>
    <row r="1" spans="2:21" ht="35.1" customHeight="1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37"/>
      <c r="P1" s="37"/>
      <c r="Q1" s="37"/>
      <c r="R1" s="37"/>
      <c r="S1" s="37"/>
      <c r="T1" s="37"/>
      <c r="U1" s="37"/>
    </row>
    <row r="2" spans="2:21" ht="16.5" thickBot="1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2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O3" s="37"/>
      <c r="P3" s="37"/>
      <c r="Q3" s="37"/>
      <c r="R3" s="37"/>
      <c r="S3" s="37"/>
      <c r="T3" s="37"/>
      <c r="U3" s="37"/>
    </row>
    <row r="4" spans="2:21" ht="15.75" customHeight="1">
      <c r="B4" s="7"/>
      <c r="C4" s="16" t="s">
        <v>0</v>
      </c>
      <c r="D4" s="16"/>
      <c r="E4" s="16"/>
      <c r="F4" s="16"/>
      <c r="M4" s="8"/>
      <c r="O4" s="37"/>
      <c r="P4" s="37"/>
      <c r="Q4" s="37"/>
      <c r="R4" s="37"/>
      <c r="S4" s="37"/>
      <c r="T4" s="37"/>
      <c r="U4" s="37"/>
    </row>
    <row r="5" spans="2:21" ht="15.75" customHeight="1">
      <c r="B5" s="7"/>
      <c r="C5" s="17" t="s">
        <v>29</v>
      </c>
      <c r="D5" s="17"/>
      <c r="E5" s="16"/>
      <c r="F5" s="16"/>
      <c r="M5" s="8"/>
      <c r="O5" s="37"/>
      <c r="P5" s="37"/>
      <c r="Q5" s="37"/>
      <c r="R5" s="37"/>
      <c r="S5" s="37"/>
      <c r="T5" s="37"/>
      <c r="U5" s="37"/>
    </row>
    <row r="6" spans="2:21" ht="24" customHeight="1">
      <c r="B6" s="7"/>
      <c r="M6" s="8"/>
      <c r="O6" s="37"/>
      <c r="P6" s="37"/>
      <c r="Q6" s="37"/>
      <c r="R6" s="37"/>
      <c r="S6" s="37"/>
      <c r="T6" s="37"/>
      <c r="U6" s="37"/>
    </row>
    <row r="7" spans="2:21">
      <c r="B7" s="7"/>
      <c r="C7" s="88" t="s">
        <v>13</v>
      </c>
      <c r="D7" s="88"/>
      <c r="E7" s="88"/>
      <c r="F7" s="88"/>
      <c r="G7" s="88"/>
      <c r="H7" s="88"/>
      <c r="I7" s="88"/>
      <c r="J7" s="88"/>
      <c r="K7" s="88"/>
      <c r="L7" s="88"/>
      <c r="M7" s="8"/>
      <c r="O7" s="91" t="s">
        <v>19</v>
      </c>
      <c r="P7" s="91"/>
      <c r="Q7" s="91"/>
      <c r="R7" s="91"/>
      <c r="S7" s="91"/>
      <c r="T7" s="91"/>
      <c r="U7" s="91"/>
    </row>
    <row r="8" spans="2:21" ht="24" customHeight="1">
      <c r="B8" s="7"/>
      <c r="M8" s="8"/>
      <c r="O8" s="37"/>
      <c r="P8" s="37"/>
      <c r="Q8" s="37"/>
      <c r="R8" s="37"/>
      <c r="S8" s="37"/>
      <c r="T8" s="37"/>
      <c r="U8" s="37"/>
    </row>
    <row r="9" spans="2:21" ht="24" customHeight="1">
      <c r="B9" s="7"/>
      <c r="C9" s="89" t="s">
        <v>1</v>
      </c>
      <c r="D9" s="89"/>
      <c r="E9" s="64"/>
      <c r="F9" s="64"/>
      <c r="G9" s="64"/>
      <c r="H9" s="64"/>
      <c r="I9" s="64"/>
      <c r="M9" s="8"/>
      <c r="O9" s="37"/>
      <c r="P9" s="37"/>
      <c r="Q9" s="37"/>
      <c r="R9" s="37"/>
      <c r="S9" s="37"/>
      <c r="T9" s="37"/>
      <c r="U9" s="37"/>
    </row>
    <row r="10" spans="2:21" ht="24" customHeight="1">
      <c r="B10" s="7"/>
      <c r="C10" s="89" t="s">
        <v>2</v>
      </c>
      <c r="D10" s="89"/>
      <c r="E10" s="90"/>
      <c r="F10" s="90"/>
      <c r="G10" s="90"/>
      <c r="H10" s="90"/>
      <c r="I10" s="90"/>
      <c r="M10" s="8"/>
      <c r="O10" s="37"/>
      <c r="P10" s="37"/>
      <c r="Q10" s="37"/>
      <c r="R10" s="37"/>
      <c r="S10" s="37"/>
      <c r="T10" s="37"/>
      <c r="U10" s="37"/>
    </row>
    <row r="11" spans="2:21" ht="24" customHeight="1">
      <c r="B11" s="7"/>
      <c r="C11" s="89" t="s">
        <v>3</v>
      </c>
      <c r="D11" s="89"/>
      <c r="E11" s="90"/>
      <c r="F11" s="90"/>
      <c r="G11" s="90"/>
      <c r="H11" s="90"/>
      <c r="I11" s="90"/>
      <c r="M11" s="8"/>
      <c r="O11" s="37"/>
      <c r="P11" s="37"/>
      <c r="Q11" s="37"/>
      <c r="R11" s="37"/>
      <c r="S11" s="37"/>
      <c r="T11" s="37"/>
      <c r="U11" s="37"/>
    </row>
    <row r="12" spans="2:21">
      <c r="B12" s="7"/>
      <c r="M12" s="8"/>
      <c r="O12" s="37"/>
      <c r="P12" s="37"/>
      <c r="Q12" s="37"/>
      <c r="R12" s="37"/>
      <c r="S12" s="37"/>
      <c r="T12" s="37"/>
      <c r="U12" s="37"/>
    </row>
    <row r="13" spans="2:21" ht="84" customHeight="1">
      <c r="B13" s="7"/>
      <c r="C13" s="2" t="s">
        <v>11</v>
      </c>
      <c r="D13" s="2" t="s">
        <v>4</v>
      </c>
      <c r="E13" s="2" t="s">
        <v>5</v>
      </c>
      <c r="F13" s="2" t="s">
        <v>6</v>
      </c>
      <c r="G13" s="2" t="s">
        <v>23</v>
      </c>
      <c r="H13" s="2" t="s">
        <v>7</v>
      </c>
      <c r="I13" s="2" t="s">
        <v>12</v>
      </c>
      <c r="J13" s="2" t="s">
        <v>8</v>
      </c>
      <c r="K13" s="2" t="s">
        <v>9</v>
      </c>
      <c r="L13" s="2" t="s">
        <v>10</v>
      </c>
      <c r="M13" s="8"/>
      <c r="O13" s="36" t="s">
        <v>11</v>
      </c>
      <c r="P13" s="36" t="s">
        <v>16</v>
      </c>
      <c r="Q13" s="36" t="s">
        <v>31</v>
      </c>
      <c r="R13" s="36" t="s">
        <v>7</v>
      </c>
      <c r="S13" s="36" t="s">
        <v>12</v>
      </c>
      <c r="T13" s="36" t="s">
        <v>9</v>
      </c>
      <c r="U13" s="36" t="s">
        <v>17</v>
      </c>
    </row>
    <row r="14" spans="2:21" s="19" customFormat="1" ht="15.75" customHeight="1">
      <c r="B14" s="39"/>
      <c r="C14" s="93" t="str">
        <f>O14</f>
        <v xml:space="preserve">Исполнительный аппарат АО "Чукотэнерго" </v>
      </c>
      <c r="D14" s="94"/>
      <c r="E14" s="94"/>
      <c r="F14" s="94"/>
      <c r="G14" s="94"/>
      <c r="H14" s="94"/>
      <c r="I14" s="94"/>
      <c r="J14" s="94"/>
      <c r="K14" s="94"/>
      <c r="L14" s="95"/>
      <c r="M14" s="40"/>
      <c r="N14" s="38"/>
      <c r="O14" s="92" t="s">
        <v>33</v>
      </c>
      <c r="P14" s="92"/>
      <c r="Q14" s="92"/>
      <c r="R14" s="92"/>
      <c r="S14" s="92"/>
      <c r="T14" s="92"/>
      <c r="U14" s="92"/>
    </row>
    <row r="15" spans="2:21" s="19" customFormat="1" ht="78.75">
      <c r="B15" s="39"/>
      <c r="C15" s="33">
        <f>O15</f>
        <v>1</v>
      </c>
      <c r="D15" s="41" t="str">
        <f t="shared" ref="D15:J15" si="0">P15</f>
        <v>Монитор AOC Q32V4</v>
      </c>
      <c r="E15" s="42" t="s">
        <v>27</v>
      </c>
      <c r="F15" s="42" t="s">
        <v>27</v>
      </c>
      <c r="G15" s="42" t="s">
        <v>27</v>
      </c>
      <c r="H15" s="33">
        <f t="shared" si="0"/>
        <v>5</v>
      </c>
      <c r="I15" s="43">
        <f t="shared" si="0"/>
        <v>103025.45</v>
      </c>
      <c r="J15" s="42">
        <f t="shared" si="0"/>
        <v>0</v>
      </c>
      <c r="K15" s="33">
        <f>T15</f>
        <v>5</v>
      </c>
      <c r="L15" s="43">
        <f>J15*K15</f>
        <v>0</v>
      </c>
      <c r="M15" s="40"/>
      <c r="N15" s="38"/>
      <c r="O15" s="27">
        <v>1</v>
      </c>
      <c r="P15" s="34" t="s">
        <v>44</v>
      </c>
      <c r="Q15" s="24" t="s">
        <v>34</v>
      </c>
      <c r="R15" s="35" t="s">
        <v>22</v>
      </c>
      <c r="S15" s="53">
        <v>20605.09</v>
      </c>
      <c r="T15" s="35">
        <v>5</v>
      </c>
      <c r="U15" s="23">
        <f>S15*T15</f>
        <v>103025.45</v>
      </c>
    </row>
    <row r="16" spans="2:21" s="48" customFormat="1" ht="78.75">
      <c r="B16" s="39"/>
      <c r="C16" s="33">
        <f t="shared" ref="C16:C28" si="1">O16</f>
        <v>2</v>
      </c>
      <c r="D16" s="41" t="str">
        <f t="shared" ref="D16:D28" si="2">P16</f>
        <v>Неттоп IRU 310TLCN, Intel Core i5 1135G7, DDR4 16ГБ, SSD 512ГБ, Intel Iris Xe, Windows 11 Professional, черный (1975176)</v>
      </c>
      <c r="E16" s="42" t="s">
        <v>27</v>
      </c>
      <c r="F16" s="42" t="s">
        <v>27</v>
      </c>
      <c r="G16" s="42" t="s">
        <v>27</v>
      </c>
      <c r="H16" s="33">
        <f t="shared" ref="H16:H28" si="3">T16</f>
        <v>5</v>
      </c>
      <c r="I16" s="43">
        <f t="shared" ref="I16:I28" si="4">U16</f>
        <v>353080</v>
      </c>
      <c r="J16" s="42">
        <f t="shared" ref="J16:J28" si="5">V16</f>
        <v>0</v>
      </c>
      <c r="K16" s="33">
        <f t="shared" ref="K16:K28" si="6">T16</f>
        <v>5</v>
      </c>
      <c r="L16" s="43">
        <f t="shared" ref="L16:L28" si="7">J16*K16</f>
        <v>0</v>
      </c>
      <c r="M16" s="40"/>
      <c r="N16" s="38"/>
      <c r="O16" s="27">
        <v>2</v>
      </c>
      <c r="P16" s="34" t="s">
        <v>46</v>
      </c>
      <c r="Q16" s="24" t="s">
        <v>34</v>
      </c>
      <c r="R16" s="35" t="s">
        <v>22</v>
      </c>
      <c r="S16" s="53">
        <v>70616</v>
      </c>
      <c r="T16" s="35">
        <v>5</v>
      </c>
      <c r="U16" s="23">
        <f t="shared" ref="U16:U28" si="8">S16*T16</f>
        <v>353080</v>
      </c>
    </row>
    <row r="17" spans="2:21" s="48" customFormat="1" ht="78.75">
      <c r="B17" s="39"/>
      <c r="C17" s="33">
        <f t="shared" si="1"/>
        <v>3</v>
      </c>
      <c r="D17" s="41" t="str">
        <f t="shared" si="2"/>
        <v>Клавиатура проводная Logitech K120 [920-002583] [мембранная, клавиш - 104, USB Type-A, черный]</v>
      </c>
      <c r="E17" s="42" t="s">
        <v>27</v>
      </c>
      <c r="F17" s="42" t="s">
        <v>27</v>
      </c>
      <c r="G17" s="42" t="s">
        <v>27</v>
      </c>
      <c r="H17" s="33">
        <f t="shared" si="3"/>
        <v>20</v>
      </c>
      <c r="I17" s="43">
        <f t="shared" si="4"/>
        <v>26796.199999999997</v>
      </c>
      <c r="J17" s="42">
        <f t="shared" si="5"/>
        <v>0</v>
      </c>
      <c r="K17" s="33">
        <f t="shared" si="6"/>
        <v>20</v>
      </c>
      <c r="L17" s="43">
        <f t="shared" si="7"/>
        <v>0</v>
      </c>
      <c r="M17" s="40"/>
      <c r="N17" s="38"/>
      <c r="O17" s="27">
        <v>3</v>
      </c>
      <c r="P17" s="34" t="s">
        <v>47</v>
      </c>
      <c r="Q17" s="24" t="s">
        <v>34</v>
      </c>
      <c r="R17" s="35" t="s">
        <v>22</v>
      </c>
      <c r="S17" s="53">
        <v>1339.81</v>
      </c>
      <c r="T17" s="35">
        <v>20</v>
      </c>
      <c r="U17" s="23">
        <f t="shared" si="8"/>
        <v>26796.199999999997</v>
      </c>
    </row>
    <row r="18" spans="2:21" s="48" customFormat="1" ht="78.75">
      <c r="B18" s="39"/>
      <c r="C18" s="33">
        <f t="shared" si="1"/>
        <v>4</v>
      </c>
      <c r="D18" s="41" t="str">
        <f t="shared" si="2"/>
        <v>Мышь проводная Logitech B100 [910-005547] черный</v>
      </c>
      <c r="E18" s="42" t="s">
        <v>27</v>
      </c>
      <c r="F18" s="42" t="s">
        <v>27</v>
      </c>
      <c r="G18" s="42" t="s">
        <v>27</v>
      </c>
      <c r="H18" s="33">
        <f t="shared" si="3"/>
        <v>30</v>
      </c>
      <c r="I18" s="43">
        <f t="shared" si="4"/>
        <v>13266.900000000001</v>
      </c>
      <c r="J18" s="42">
        <f t="shared" si="5"/>
        <v>0</v>
      </c>
      <c r="K18" s="33">
        <f t="shared" si="6"/>
        <v>30</v>
      </c>
      <c r="L18" s="43">
        <f t="shared" si="7"/>
        <v>0</v>
      </c>
      <c r="M18" s="40"/>
      <c r="N18" s="38"/>
      <c r="O18" s="27">
        <v>4</v>
      </c>
      <c r="P18" s="34" t="s">
        <v>48</v>
      </c>
      <c r="Q18" s="24" t="s">
        <v>34</v>
      </c>
      <c r="R18" s="35" t="s">
        <v>22</v>
      </c>
      <c r="S18" s="53">
        <v>442.23</v>
      </c>
      <c r="T18" s="35">
        <v>30</v>
      </c>
      <c r="U18" s="23">
        <f t="shared" si="8"/>
        <v>13266.900000000001</v>
      </c>
    </row>
    <row r="19" spans="2:21" s="48" customFormat="1" ht="78.75">
      <c r="B19" s="39"/>
      <c r="C19" s="33">
        <f t="shared" si="1"/>
        <v>5</v>
      </c>
      <c r="D19" s="41" t="str">
        <f t="shared" si="2"/>
        <v>Сетевой фильтр, Гибридный удлинитель 2500 Вт 3 розетки 3 метра 4 USB 1 Type-C (Power strip F09U) с предохранителем, с единым выключателем</v>
      </c>
      <c r="E19" s="42" t="s">
        <v>27</v>
      </c>
      <c r="F19" s="42" t="s">
        <v>27</v>
      </c>
      <c r="G19" s="42" t="s">
        <v>27</v>
      </c>
      <c r="H19" s="33">
        <f t="shared" si="3"/>
        <v>20</v>
      </c>
      <c r="I19" s="43">
        <f t="shared" si="4"/>
        <v>33801.799999999996</v>
      </c>
      <c r="J19" s="42">
        <f t="shared" si="5"/>
        <v>0</v>
      </c>
      <c r="K19" s="33">
        <f t="shared" si="6"/>
        <v>20</v>
      </c>
      <c r="L19" s="43">
        <f t="shared" si="7"/>
        <v>0</v>
      </c>
      <c r="M19" s="40"/>
      <c r="N19" s="38"/>
      <c r="O19" s="27">
        <v>5</v>
      </c>
      <c r="P19" s="34" t="s">
        <v>49</v>
      </c>
      <c r="Q19" s="24" t="s">
        <v>34</v>
      </c>
      <c r="R19" s="35" t="s">
        <v>22</v>
      </c>
      <c r="S19" s="53">
        <v>1690.09</v>
      </c>
      <c r="T19" s="35">
        <v>20</v>
      </c>
      <c r="U19" s="23">
        <f t="shared" si="8"/>
        <v>33801.799999999996</v>
      </c>
    </row>
    <row r="20" spans="2:21" s="48" customFormat="1" ht="78.75">
      <c r="B20" s="39"/>
      <c r="C20" s="33">
        <f t="shared" si="1"/>
        <v>6</v>
      </c>
      <c r="D20" s="41" t="str">
        <f t="shared" si="2"/>
        <v>IP телефон Yealink SIP-T31 Gigabit Ethernet</v>
      </c>
      <c r="E20" s="42" t="s">
        <v>27</v>
      </c>
      <c r="F20" s="42" t="s">
        <v>27</v>
      </c>
      <c r="G20" s="42" t="s">
        <v>27</v>
      </c>
      <c r="H20" s="33">
        <f t="shared" si="3"/>
        <v>10</v>
      </c>
      <c r="I20" s="43">
        <f t="shared" si="4"/>
        <v>34852.699999999997</v>
      </c>
      <c r="J20" s="42">
        <f t="shared" si="5"/>
        <v>0</v>
      </c>
      <c r="K20" s="33">
        <f t="shared" si="6"/>
        <v>10</v>
      </c>
      <c r="L20" s="43">
        <f t="shared" si="7"/>
        <v>0</v>
      </c>
      <c r="M20" s="40"/>
      <c r="N20" s="38"/>
      <c r="O20" s="27">
        <v>6</v>
      </c>
      <c r="P20" s="34" t="s">
        <v>50</v>
      </c>
      <c r="Q20" s="24" t="s">
        <v>34</v>
      </c>
      <c r="R20" s="35" t="s">
        <v>22</v>
      </c>
      <c r="S20" s="53">
        <v>3485.27</v>
      </c>
      <c r="T20" s="35">
        <v>10</v>
      </c>
      <c r="U20" s="23">
        <f t="shared" si="8"/>
        <v>34852.699999999997</v>
      </c>
    </row>
    <row r="21" spans="2:21" s="48" customFormat="1" ht="78.75">
      <c r="B21" s="39"/>
      <c r="C21" s="33">
        <f t="shared" si="1"/>
        <v>7</v>
      </c>
      <c r="D21" s="41" t="str">
        <f t="shared" si="2"/>
        <v>IP телефон Yealink SIP-T43U Gigabit Ethernet</v>
      </c>
      <c r="E21" s="42" t="s">
        <v>27</v>
      </c>
      <c r="F21" s="42" t="s">
        <v>27</v>
      </c>
      <c r="G21" s="42" t="s">
        <v>27</v>
      </c>
      <c r="H21" s="33">
        <f t="shared" si="3"/>
        <v>5</v>
      </c>
      <c r="I21" s="43">
        <f t="shared" si="4"/>
        <v>59140.05</v>
      </c>
      <c r="J21" s="42">
        <f t="shared" si="5"/>
        <v>0</v>
      </c>
      <c r="K21" s="33">
        <f t="shared" si="6"/>
        <v>5</v>
      </c>
      <c r="L21" s="43">
        <f t="shared" si="7"/>
        <v>0</v>
      </c>
      <c r="M21" s="40"/>
      <c r="N21" s="38"/>
      <c r="O21" s="27">
        <v>7</v>
      </c>
      <c r="P21" s="34" t="s">
        <v>51</v>
      </c>
      <c r="Q21" s="24" t="s">
        <v>34</v>
      </c>
      <c r="R21" s="35" t="s">
        <v>22</v>
      </c>
      <c r="S21" s="53">
        <v>11828.01</v>
      </c>
      <c r="T21" s="35">
        <v>5</v>
      </c>
      <c r="U21" s="23">
        <f t="shared" si="8"/>
        <v>59140.05</v>
      </c>
    </row>
    <row r="22" spans="2:21" s="48" customFormat="1" ht="78.75">
      <c r="B22" s="39"/>
      <c r="C22" s="33">
        <f t="shared" si="1"/>
        <v>8</v>
      </c>
      <c r="D22" s="41" t="str">
        <f t="shared" si="2"/>
        <v>Камера Web с микрофоном Hikvision DS-U02 2Mp черный</v>
      </c>
      <c r="E22" s="42" t="s">
        <v>27</v>
      </c>
      <c r="F22" s="42" t="s">
        <v>27</v>
      </c>
      <c r="G22" s="42" t="s">
        <v>27</v>
      </c>
      <c r="H22" s="33">
        <f t="shared" si="3"/>
        <v>3</v>
      </c>
      <c r="I22" s="43">
        <f t="shared" si="4"/>
        <v>4571.13</v>
      </c>
      <c r="J22" s="42">
        <f t="shared" si="5"/>
        <v>0</v>
      </c>
      <c r="K22" s="33">
        <f t="shared" si="6"/>
        <v>3</v>
      </c>
      <c r="L22" s="43">
        <f t="shared" si="7"/>
        <v>0</v>
      </c>
      <c r="M22" s="40"/>
      <c r="N22" s="38"/>
      <c r="O22" s="27">
        <v>8</v>
      </c>
      <c r="P22" s="34" t="s">
        <v>52</v>
      </c>
      <c r="Q22" s="24" t="s">
        <v>34</v>
      </c>
      <c r="R22" s="35" t="s">
        <v>22</v>
      </c>
      <c r="S22" s="53">
        <v>1523.71</v>
      </c>
      <c r="T22" s="35">
        <v>3</v>
      </c>
      <c r="U22" s="23">
        <f t="shared" si="8"/>
        <v>4571.13</v>
      </c>
    </row>
    <row r="23" spans="2:21" s="48" customFormat="1" ht="78.75">
      <c r="B23" s="39"/>
      <c r="C23" s="33">
        <f t="shared" si="1"/>
        <v>9</v>
      </c>
      <c r="D23" s="41" t="str">
        <f t="shared" si="2"/>
        <v>USB-разветвитель DEXP MH4U USB 3.2 Gen 1 Type-A х 4</v>
      </c>
      <c r="E23" s="42" t="s">
        <v>27</v>
      </c>
      <c r="F23" s="42" t="s">
        <v>27</v>
      </c>
      <c r="G23" s="42" t="s">
        <v>27</v>
      </c>
      <c r="H23" s="33">
        <f t="shared" si="3"/>
        <v>5</v>
      </c>
      <c r="I23" s="43">
        <f t="shared" si="4"/>
        <v>4838.2</v>
      </c>
      <c r="J23" s="42">
        <f t="shared" si="5"/>
        <v>0</v>
      </c>
      <c r="K23" s="33">
        <f t="shared" si="6"/>
        <v>5</v>
      </c>
      <c r="L23" s="43">
        <f t="shared" si="7"/>
        <v>0</v>
      </c>
      <c r="M23" s="40"/>
      <c r="N23" s="38"/>
      <c r="O23" s="27">
        <v>9</v>
      </c>
      <c r="P23" s="34" t="s">
        <v>53</v>
      </c>
      <c r="Q23" s="24" t="s">
        <v>34</v>
      </c>
      <c r="R23" s="35" t="s">
        <v>22</v>
      </c>
      <c r="S23" s="53">
        <v>967.64</v>
      </c>
      <c r="T23" s="35">
        <v>5</v>
      </c>
      <c r="U23" s="23">
        <f t="shared" si="8"/>
        <v>4838.2</v>
      </c>
    </row>
    <row r="24" spans="2:21" s="48" customFormat="1" ht="78.75">
      <c r="B24" s="39"/>
      <c r="C24" s="33">
        <f t="shared" si="1"/>
        <v>10</v>
      </c>
      <c r="D24" s="41" t="str">
        <f t="shared" si="2"/>
        <v>CD-диск Mirex CD-R Slim Case</v>
      </c>
      <c r="E24" s="42" t="s">
        <v>27</v>
      </c>
      <c r="F24" s="42" t="s">
        <v>27</v>
      </c>
      <c r="G24" s="42" t="s">
        <v>27</v>
      </c>
      <c r="H24" s="33">
        <f t="shared" si="3"/>
        <v>30</v>
      </c>
      <c r="I24" s="43">
        <f t="shared" si="4"/>
        <v>1576.2</v>
      </c>
      <c r="J24" s="42">
        <f t="shared" si="5"/>
        <v>0</v>
      </c>
      <c r="K24" s="33">
        <f t="shared" si="6"/>
        <v>30</v>
      </c>
      <c r="L24" s="43">
        <f t="shared" si="7"/>
        <v>0</v>
      </c>
      <c r="M24" s="40"/>
      <c r="N24" s="38"/>
      <c r="O24" s="27">
        <v>10</v>
      </c>
      <c r="P24" s="34" t="s">
        <v>54</v>
      </c>
      <c r="Q24" s="24" t="s">
        <v>34</v>
      </c>
      <c r="R24" s="35" t="s">
        <v>22</v>
      </c>
      <c r="S24" s="53">
        <v>52.54</v>
      </c>
      <c r="T24" s="35">
        <v>30</v>
      </c>
      <c r="U24" s="23">
        <f t="shared" si="8"/>
        <v>1576.2</v>
      </c>
    </row>
    <row r="25" spans="2:21" s="32" customFormat="1" ht="78.75">
      <c r="B25" s="39"/>
      <c r="C25" s="33">
        <f t="shared" si="1"/>
        <v>11</v>
      </c>
      <c r="D25" s="41" t="str">
        <f t="shared" si="2"/>
        <v>CD-диск Mirex CD-RW Slim Case</v>
      </c>
      <c r="E25" s="42" t="s">
        <v>27</v>
      </c>
      <c r="F25" s="42" t="s">
        <v>27</v>
      </c>
      <c r="G25" s="42" t="s">
        <v>27</v>
      </c>
      <c r="H25" s="33">
        <f t="shared" si="3"/>
        <v>30</v>
      </c>
      <c r="I25" s="43">
        <f t="shared" si="4"/>
        <v>2364.3000000000002</v>
      </c>
      <c r="J25" s="42">
        <f t="shared" si="5"/>
        <v>0</v>
      </c>
      <c r="K25" s="33">
        <f t="shared" si="6"/>
        <v>30</v>
      </c>
      <c r="L25" s="43">
        <f t="shared" si="7"/>
        <v>0</v>
      </c>
      <c r="M25" s="40"/>
      <c r="N25" s="38"/>
      <c r="O25" s="27">
        <v>11</v>
      </c>
      <c r="P25" s="34" t="s">
        <v>55</v>
      </c>
      <c r="Q25" s="24" t="s">
        <v>34</v>
      </c>
      <c r="R25" s="35" t="s">
        <v>22</v>
      </c>
      <c r="S25" s="53">
        <v>78.81</v>
      </c>
      <c r="T25" s="35">
        <v>30</v>
      </c>
      <c r="U25" s="23">
        <f t="shared" si="8"/>
        <v>2364.3000000000002</v>
      </c>
    </row>
    <row r="26" spans="2:21" s="48" customFormat="1" ht="78.75">
      <c r="B26" s="39"/>
      <c r="C26" s="33">
        <f t="shared" si="1"/>
        <v>12</v>
      </c>
      <c r="D26" s="41" t="str">
        <f t="shared" si="2"/>
        <v>Перезаряжаемые аккумуляторы GP 100AAAHC, емкость 1000 мАч - 6шт. 100AAAHC4/2RGY-2CRCB6 15920387</v>
      </c>
      <c r="E26" s="42" t="s">
        <v>27</v>
      </c>
      <c r="F26" s="42" t="s">
        <v>27</v>
      </c>
      <c r="G26" s="42" t="s">
        <v>27</v>
      </c>
      <c r="H26" s="33">
        <f t="shared" si="3"/>
        <v>4</v>
      </c>
      <c r="I26" s="43">
        <f t="shared" si="4"/>
        <v>6031.8</v>
      </c>
      <c r="J26" s="42">
        <f t="shared" si="5"/>
        <v>0</v>
      </c>
      <c r="K26" s="33">
        <f t="shared" si="6"/>
        <v>4</v>
      </c>
      <c r="L26" s="43">
        <f t="shared" si="7"/>
        <v>0</v>
      </c>
      <c r="M26" s="40"/>
      <c r="N26" s="38"/>
      <c r="O26" s="27">
        <v>12</v>
      </c>
      <c r="P26" s="34" t="s">
        <v>56</v>
      </c>
      <c r="Q26" s="24" t="s">
        <v>34</v>
      </c>
      <c r="R26" s="35" t="s">
        <v>22</v>
      </c>
      <c r="S26" s="53">
        <v>1507.95</v>
      </c>
      <c r="T26" s="35">
        <v>4</v>
      </c>
      <c r="U26" s="23">
        <f t="shared" si="8"/>
        <v>6031.8</v>
      </c>
    </row>
    <row r="27" spans="2:21" s="49" customFormat="1" ht="78.75">
      <c r="B27" s="39"/>
      <c r="C27" s="33">
        <f t="shared" si="1"/>
        <v>13</v>
      </c>
      <c r="D27" s="41" t="str">
        <f t="shared" si="2"/>
        <v>Аккумулятор GP AA 2700 мАч (4шт)</v>
      </c>
      <c r="E27" s="42" t="s">
        <v>27</v>
      </c>
      <c r="F27" s="42" t="s">
        <v>27</v>
      </c>
      <c r="G27" s="42" t="s">
        <v>27</v>
      </c>
      <c r="H27" s="33">
        <f t="shared" si="3"/>
        <v>3</v>
      </c>
      <c r="I27" s="43">
        <f t="shared" si="4"/>
        <v>5188.5</v>
      </c>
      <c r="J27" s="42">
        <f t="shared" si="5"/>
        <v>0</v>
      </c>
      <c r="K27" s="33">
        <f t="shared" si="6"/>
        <v>3</v>
      </c>
      <c r="L27" s="43">
        <f t="shared" si="7"/>
        <v>0</v>
      </c>
      <c r="M27" s="40"/>
      <c r="N27" s="38"/>
      <c r="O27" s="27">
        <v>13</v>
      </c>
      <c r="P27" s="34" t="s">
        <v>57</v>
      </c>
      <c r="Q27" s="24" t="s">
        <v>34</v>
      </c>
      <c r="R27" s="35" t="s">
        <v>22</v>
      </c>
      <c r="S27" s="53">
        <v>1729.5</v>
      </c>
      <c r="T27" s="35">
        <v>3</v>
      </c>
      <c r="U27" s="23">
        <f t="shared" si="8"/>
        <v>5188.5</v>
      </c>
    </row>
    <row r="28" spans="2:21" s="49" customFormat="1" ht="78.75">
      <c r="B28" s="39"/>
      <c r="C28" s="33">
        <f t="shared" si="1"/>
        <v>14</v>
      </c>
      <c r="D28" s="41" t="str">
        <f t="shared" si="2"/>
        <v>Проводные наушники Edifier K800 USB черный 2021</v>
      </c>
      <c r="E28" s="42" t="s">
        <v>27</v>
      </c>
      <c r="F28" s="42" t="s">
        <v>27</v>
      </c>
      <c r="G28" s="42" t="s">
        <v>27</v>
      </c>
      <c r="H28" s="33">
        <f t="shared" si="3"/>
        <v>2</v>
      </c>
      <c r="I28" s="43">
        <f t="shared" si="4"/>
        <v>4325.92</v>
      </c>
      <c r="J28" s="42">
        <f t="shared" si="5"/>
        <v>0</v>
      </c>
      <c r="K28" s="33">
        <f t="shared" si="6"/>
        <v>2</v>
      </c>
      <c r="L28" s="43">
        <f t="shared" si="7"/>
        <v>0</v>
      </c>
      <c r="M28" s="40"/>
      <c r="N28" s="38"/>
      <c r="O28" s="27">
        <v>14</v>
      </c>
      <c r="P28" s="34" t="s">
        <v>58</v>
      </c>
      <c r="Q28" s="24" t="s">
        <v>34</v>
      </c>
      <c r="R28" s="35" t="s">
        <v>22</v>
      </c>
      <c r="S28" s="53">
        <v>2162.96</v>
      </c>
      <c r="T28" s="35">
        <v>2</v>
      </c>
      <c r="U28" s="23">
        <f t="shared" si="8"/>
        <v>4325.92</v>
      </c>
    </row>
    <row r="29" spans="2:21" s="19" customFormat="1" ht="27.75" customHeight="1">
      <c r="B29" s="39"/>
      <c r="C29" s="74" t="str">
        <f>O29</f>
        <v>Итого по Исполнительному аппарату АО "Чукотэнерго"  без НДС</v>
      </c>
      <c r="D29" s="74"/>
      <c r="E29" s="74"/>
      <c r="F29" s="74"/>
      <c r="G29" s="74"/>
      <c r="H29" s="74"/>
      <c r="I29" s="74"/>
      <c r="J29" s="74"/>
      <c r="K29" s="74"/>
      <c r="L29" s="45">
        <f>SUM(L15:L28)</f>
        <v>0</v>
      </c>
      <c r="M29" s="40"/>
      <c r="N29" s="38"/>
      <c r="O29" s="69" t="s">
        <v>35</v>
      </c>
      <c r="P29" s="70"/>
      <c r="Q29" s="70"/>
      <c r="R29" s="70"/>
      <c r="S29" s="70"/>
      <c r="T29" s="71"/>
      <c r="U29" s="47">
        <f>SUM(U15:U28)</f>
        <v>652859.15000000014</v>
      </c>
    </row>
    <row r="30" spans="2:21" s="32" customFormat="1" ht="15.75" customHeight="1">
      <c r="B30" s="39"/>
      <c r="C30" s="93" t="str">
        <f>O30</f>
        <v xml:space="preserve"> Анадырская ТЭЦ </v>
      </c>
      <c r="D30" s="94"/>
      <c r="E30" s="94"/>
      <c r="F30" s="94"/>
      <c r="G30" s="94"/>
      <c r="H30" s="94"/>
      <c r="I30" s="94"/>
      <c r="J30" s="94"/>
      <c r="K30" s="94"/>
      <c r="L30" s="95"/>
      <c r="M30" s="40"/>
      <c r="N30" s="38"/>
      <c r="O30" s="92" t="s">
        <v>36</v>
      </c>
      <c r="P30" s="92"/>
      <c r="Q30" s="92"/>
      <c r="R30" s="92"/>
      <c r="S30" s="92"/>
      <c r="T30" s="92"/>
      <c r="U30" s="92"/>
    </row>
    <row r="31" spans="2:21" s="32" customFormat="1" ht="78.75">
      <c r="B31" s="39"/>
      <c r="C31" s="33">
        <f>O31</f>
        <v>1</v>
      </c>
      <c r="D31" s="41" t="str">
        <f t="shared" ref="D31" si="9">P31</f>
        <v>Сетевой фильтр «Гарнизон» EHB‑6</v>
      </c>
      <c r="E31" s="42" t="s">
        <v>27</v>
      </c>
      <c r="F31" s="42" t="s">
        <v>27</v>
      </c>
      <c r="G31" s="42" t="s">
        <v>27</v>
      </c>
      <c r="H31" s="33">
        <f t="shared" ref="H31" si="10">T31</f>
        <v>15</v>
      </c>
      <c r="I31" s="43">
        <f t="shared" ref="I31" si="11">U31</f>
        <v>4902</v>
      </c>
      <c r="J31" s="42">
        <f t="shared" ref="J31" si="12">V31</f>
        <v>0</v>
      </c>
      <c r="K31" s="33">
        <f>T31</f>
        <v>15</v>
      </c>
      <c r="L31" s="43">
        <f>J31*K31</f>
        <v>0</v>
      </c>
      <c r="M31" s="40"/>
      <c r="N31" s="38"/>
      <c r="O31" s="27">
        <v>1</v>
      </c>
      <c r="P31" s="52" t="s">
        <v>59</v>
      </c>
      <c r="Q31" s="24" t="s">
        <v>34</v>
      </c>
      <c r="R31" s="35" t="s">
        <v>22</v>
      </c>
      <c r="S31" s="53">
        <v>326.8</v>
      </c>
      <c r="T31" s="35">
        <v>15</v>
      </c>
      <c r="U31" s="23">
        <f>S31*T31</f>
        <v>4902</v>
      </c>
    </row>
    <row r="32" spans="2:21" s="48" customFormat="1" ht="78.75">
      <c r="B32" s="39"/>
      <c r="C32" s="33">
        <f t="shared" ref="C32:C49" si="13">O32</f>
        <v>2</v>
      </c>
      <c r="D32" s="41" t="str">
        <f t="shared" ref="D32:D49" si="14">P32</f>
        <v xml:space="preserve">SSD-диск Western Digital </v>
      </c>
      <c r="E32" s="42" t="s">
        <v>27</v>
      </c>
      <c r="F32" s="42" t="s">
        <v>27</v>
      </c>
      <c r="G32" s="42" t="s">
        <v>27</v>
      </c>
      <c r="H32" s="33">
        <f t="shared" ref="H32:H49" si="15">T32</f>
        <v>10</v>
      </c>
      <c r="I32" s="43">
        <f t="shared" ref="I32:I49" si="16">U32</f>
        <v>109082.29999999999</v>
      </c>
      <c r="J32" s="42">
        <f t="shared" ref="J32:J49" si="17">V32</f>
        <v>0</v>
      </c>
      <c r="K32" s="33">
        <f t="shared" ref="K32:K49" si="18">T32</f>
        <v>10</v>
      </c>
      <c r="L32" s="43">
        <f t="shared" ref="L32:L49" si="19">J32*K32</f>
        <v>0</v>
      </c>
      <c r="M32" s="40"/>
      <c r="N32" s="38"/>
      <c r="O32" s="27">
        <v>2</v>
      </c>
      <c r="P32" s="52" t="s">
        <v>60</v>
      </c>
      <c r="Q32" s="24" t="s">
        <v>34</v>
      </c>
      <c r="R32" s="35" t="s">
        <v>22</v>
      </c>
      <c r="S32" s="53">
        <v>10908.23</v>
      </c>
      <c r="T32" s="35">
        <v>10</v>
      </c>
      <c r="U32" s="23">
        <f t="shared" ref="U32:U47" si="20">S32*T32</f>
        <v>109082.29999999999</v>
      </c>
    </row>
    <row r="33" spans="2:21" s="48" customFormat="1" ht="78.75">
      <c r="B33" s="39"/>
      <c r="C33" s="33">
        <f t="shared" si="13"/>
        <v>3</v>
      </c>
      <c r="D33" s="41" t="str">
        <f t="shared" si="14"/>
        <v>Кабель переходник DisplayPort</v>
      </c>
      <c r="E33" s="42" t="s">
        <v>27</v>
      </c>
      <c r="F33" s="42" t="s">
        <v>27</v>
      </c>
      <c r="G33" s="42" t="s">
        <v>27</v>
      </c>
      <c r="H33" s="33">
        <f t="shared" si="15"/>
        <v>10</v>
      </c>
      <c r="I33" s="43">
        <f t="shared" si="16"/>
        <v>11541.6</v>
      </c>
      <c r="J33" s="42">
        <f t="shared" si="17"/>
        <v>0</v>
      </c>
      <c r="K33" s="33">
        <f t="shared" si="18"/>
        <v>10</v>
      </c>
      <c r="L33" s="43">
        <f t="shared" si="19"/>
        <v>0</v>
      </c>
      <c r="M33" s="40"/>
      <c r="N33" s="38"/>
      <c r="O33" s="27">
        <v>3</v>
      </c>
      <c r="P33" s="52" t="s">
        <v>61</v>
      </c>
      <c r="Q33" s="24" t="s">
        <v>34</v>
      </c>
      <c r="R33" s="35" t="s">
        <v>22</v>
      </c>
      <c r="S33" s="53">
        <v>1154.1600000000001</v>
      </c>
      <c r="T33" s="35">
        <v>10</v>
      </c>
      <c r="U33" s="23">
        <f t="shared" si="20"/>
        <v>11541.6</v>
      </c>
    </row>
    <row r="34" spans="2:21" s="48" customFormat="1" ht="78.75">
      <c r="B34" s="39"/>
      <c r="C34" s="33">
        <f t="shared" si="13"/>
        <v>4</v>
      </c>
      <c r="D34" s="41" t="str">
        <f t="shared" si="14"/>
        <v>Батарейка AA</v>
      </c>
      <c r="E34" s="42" t="s">
        <v>27</v>
      </c>
      <c r="F34" s="42" t="s">
        <v>27</v>
      </c>
      <c r="G34" s="42" t="s">
        <v>27</v>
      </c>
      <c r="H34" s="33">
        <f t="shared" si="15"/>
        <v>3</v>
      </c>
      <c r="I34" s="43">
        <f t="shared" si="16"/>
        <v>2955.7799999999997</v>
      </c>
      <c r="J34" s="42">
        <f t="shared" si="17"/>
        <v>0</v>
      </c>
      <c r="K34" s="33">
        <f t="shared" si="18"/>
        <v>3</v>
      </c>
      <c r="L34" s="43">
        <f t="shared" si="19"/>
        <v>0</v>
      </c>
      <c r="M34" s="40"/>
      <c r="N34" s="38"/>
      <c r="O34" s="27">
        <v>4</v>
      </c>
      <c r="P34" s="52" t="s">
        <v>62</v>
      </c>
      <c r="Q34" s="24" t="s">
        <v>34</v>
      </c>
      <c r="R34" s="35" t="s">
        <v>75</v>
      </c>
      <c r="S34" s="53">
        <v>985.26</v>
      </c>
      <c r="T34" s="35">
        <v>3</v>
      </c>
      <c r="U34" s="23">
        <f t="shared" si="20"/>
        <v>2955.7799999999997</v>
      </c>
    </row>
    <row r="35" spans="2:21" s="48" customFormat="1" ht="78.75">
      <c r="B35" s="39"/>
      <c r="C35" s="33">
        <f t="shared" si="13"/>
        <v>5</v>
      </c>
      <c r="D35" s="41" t="str">
        <f t="shared" si="14"/>
        <v>Батарейка AAA</v>
      </c>
      <c r="E35" s="42" t="s">
        <v>27</v>
      </c>
      <c r="F35" s="42" t="s">
        <v>27</v>
      </c>
      <c r="G35" s="42" t="s">
        <v>27</v>
      </c>
      <c r="H35" s="33">
        <f t="shared" si="15"/>
        <v>3</v>
      </c>
      <c r="I35" s="43">
        <f t="shared" si="16"/>
        <v>2955.7799999999997</v>
      </c>
      <c r="J35" s="42">
        <f t="shared" si="17"/>
        <v>0</v>
      </c>
      <c r="K35" s="33">
        <f t="shared" si="18"/>
        <v>3</v>
      </c>
      <c r="L35" s="43">
        <f t="shared" si="19"/>
        <v>0</v>
      </c>
      <c r="M35" s="40"/>
      <c r="N35" s="38"/>
      <c r="O35" s="27">
        <v>5</v>
      </c>
      <c r="P35" s="52" t="s">
        <v>63</v>
      </c>
      <c r="Q35" s="24" t="s">
        <v>34</v>
      </c>
      <c r="R35" s="35" t="s">
        <v>75</v>
      </c>
      <c r="S35" s="53">
        <v>985.26</v>
      </c>
      <c r="T35" s="35">
        <v>3</v>
      </c>
      <c r="U35" s="23">
        <f t="shared" si="20"/>
        <v>2955.7799999999997</v>
      </c>
    </row>
    <row r="36" spans="2:21" s="48" customFormat="1" ht="78.75">
      <c r="B36" s="39"/>
      <c r="C36" s="33">
        <f t="shared" si="13"/>
        <v>6</v>
      </c>
      <c r="D36" s="41" t="str">
        <f t="shared" si="14"/>
        <v>Кабель Cablexpert HDMI – DVI-D</v>
      </c>
      <c r="E36" s="42" t="s">
        <v>27</v>
      </c>
      <c r="F36" s="42" t="s">
        <v>27</v>
      </c>
      <c r="G36" s="42" t="s">
        <v>27</v>
      </c>
      <c r="H36" s="33">
        <f t="shared" si="15"/>
        <v>5</v>
      </c>
      <c r="I36" s="43">
        <f t="shared" si="16"/>
        <v>2674.25</v>
      </c>
      <c r="J36" s="42">
        <f t="shared" si="17"/>
        <v>0</v>
      </c>
      <c r="K36" s="33">
        <f t="shared" si="18"/>
        <v>5</v>
      </c>
      <c r="L36" s="43">
        <f t="shared" si="19"/>
        <v>0</v>
      </c>
      <c r="M36" s="40"/>
      <c r="N36" s="38"/>
      <c r="O36" s="27">
        <v>6</v>
      </c>
      <c r="P36" s="52" t="s">
        <v>64</v>
      </c>
      <c r="Q36" s="24" t="s">
        <v>34</v>
      </c>
      <c r="R36" s="35" t="s">
        <v>22</v>
      </c>
      <c r="S36" s="53">
        <v>534.85</v>
      </c>
      <c r="T36" s="35">
        <v>5</v>
      </c>
      <c r="U36" s="23">
        <f t="shared" si="20"/>
        <v>2674.25</v>
      </c>
    </row>
    <row r="37" spans="2:21" s="48" customFormat="1" ht="78.75">
      <c r="B37" s="39"/>
      <c r="C37" s="33">
        <f t="shared" si="13"/>
        <v>7</v>
      </c>
      <c r="D37" s="41" t="str">
        <f t="shared" si="14"/>
        <v>Сетевая карта</v>
      </c>
      <c r="E37" s="42" t="s">
        <v>27</v>
      </c>
      <c r="F37" s="42" t="s">
        <v>27</v>
      </c>
      <c r="G37" s="42" t="s">
        <v>27</v>
      </c>
      <c r="H37" s="33">
        <f t="shared" si="15"/>
        <v>5</v>
      </c>
      <c r="I37" s="43">
        <f t="shared" si="16"/>
        <v>2639.1000000000004</v>
      </c>
      <c r="J37" s="42">
        <f t="shared" si="17"/>
        <v>0</v>
      </c>
      <c r="K37" s="33">
        <f t="shared" si="18"/>
        <v>5</v>
      </c>
      <c r="L37" s="43">
        <f t="shared" si="19"/>
        <v>0</v>
      </c>
      <c r="M37" s="40"/>
      <c r="N37" s="38"/>
      <c r="O37" s="27">
        <v>7</v>
      </c>
      <c r="P37" s="52" t="s">
        <v>65</v>
      </c>
      <c r="Q37" s="24" t="s">
        <v>34</v>
      </c>
      <c r="R37" s="35" t="s">
        <v>22</v>
      </c>
      <c r="S37" s="53">
        <v>527.82000000000005</v>
      </c>
      <c r="T37" s="35">
        <v>5</v>
      </c>
      <c r="U37" s="23">
        <f t="shared" si="20"/>
        <v>2639.1000000000004</v>
      </c>
    </row>
    <row r="38" spans="2:21" s="48" customFormat="1" ht="78.75">
      <c r="B38" s="39"/>
      <c r="C38" s="33">
        <f t="shared" si="13"/>
        <v>8</v>
      </c>
      <c r="D38" s="41" t="str">
        <f t="shared" si="14"/>
        <v>Микрофон проводной MAONO AU-BM10</v>
      </c>
      <c r="E38" s="42" t="s">
        <v>27</v>
      </c>
      <c r="F38" s="42" t="s">
        <v>27</v>
      </c>
      <c r="G38" s="42" t="s">
        <v>27</v>
      </c>
      <c r="H38" s="33">
        <f t="shared" si="15"/>
        <v>5</v>
      </c>
      <c r="I38" s="43">
        <f t="shared" si="16"/>
        <v>2973.35</v>
      </c>
      <c r="J38" s="42">
        <f t="shared" si="17"/>
        <v>0</v>
      </c>
      <c r="K38" s="33">
        <f t="shared" si="18"/>
        <v>5</v>
      </c>
      <c r="L38" s="43">
        <f t="shared" si="19"/>
        <v>0</v>
      </c>
      <c r="M38" s="40"/>
      <c r="N38" s="38"/>
      <c r="O38" s="27">
        <v>8</v>
      </c>
      <c r="P38" s="52" t="s">
        <v>66</v>
      </c>
      <c r="Q38" s="24" t="s">
        <v>34</v>
      </c>
      <c r="R38" s="35" t="s">
        <v>22</v>
      </c>
      <c r="S38" s="53">
        <v>594.66999999999996</v>
      </c>
      <c r="T38" s="35">
        <v>5</v>
      </c>
      <c r="U38" s="23">
        <f t="shared" si="20"/>
        <v>2973.35</v>
      </c>
    </row>
    <row r="39" spans="2:21" s="48" customFormat="1" ht="78.75">
      <c r="B39" s="39"/>
      <c r="C39" s="33">
        <f t="shared" si="13"/>
        <v>9</v>
      </c>
      <c r="D39" s="41" t="str">
        <f t="shared" si="14"/>
        <v xml:space="preserve">Батарейка Крона Duracell </v>
      </c>
      <c r="E39" s="42" t="s">
        <v>27</v>
      </c>
      <c r="F39" s="42" t="s">
        <v>27</v>
      </c>
      <c r="G39" s="42" t="s">
        <v>27</v>
      </c>
      <c r="H39" s="33">
        <f t="shared" si="15"/>
        <v>2</v>
      </c>
      <c r="I39" s="43">
        <f t="shared" si="16"/>
        <v>689.68</v>
      </c>
      <c r="J39" s="42">
        <f t="shared" si="17"/>
        <v>0</v>
      </c>
      <c r="K39" s="33">
        <f t="shared" si="18"/>
        <v>2</v>
      </c>
      <c r="L39" s="43">
        <f t="shared" si="19"/>
        <v>0</v>
      </c>
      <c r="M39" s="40"/>
      <c r="N39" s="38"/>
      <c r="O39" s="27">
        <v>9</v>
      </c>
      <c r="P39" s="52" t="s">
        <v>67</v>
      </c>
      <c r="Q39" s="24" t="s">
        <v>34</v>
      </c>
      <c r="R39" s="35" t="s">
        <v>75</v>
      </c>
      <c r="S39" s="53">
        <v>344.84</v>
      </c>
      <c r="T39" s="35">
        <v>2</v>
      </c>
      <c r="U39" s="23">
        <f t="shared" si="20"/>
        <v>689.68</v>
      </c>
    </row>
    <row r="40" spans="2:21" s="48" customFormat="1" ht="78.75">
      <c r="B40" s="39"/>
      <c r="C40" s="33">
        <f t="shared" si="13"/>
        <v>10</v>
      </c>
      <c r="D40" s="41" t="str">
        <f t="shared" si="14"/>
        <v>Термопаста ARCTIC MX-7</v>
      </c>
      <c r="E40" s="42" t="s">
        <v>27</v>
      </c>
      <c r="F40" s="42" t="s">
        <v>27</v>
      </c>
      <c r="G40" s="42" t="s">
        <v>27</v>
      </c>
      <c r="H40" s="33">
        <f t="shared" si="15"/>
        <v>2</v>
      </c>
      <c r="I40" s="43">
        <f t="shared" si="16"/>
        <v>3696.12</v>
      </c>
      <c r="J40" s="42">
        <f t="shared" si="17"/>
        <v>0</v>
      </c>
      <c r="K40" s="33">
        <f t="shared" si="18"/>
        <v>2</v>
      </c>
      <c r="L40" s="43">
        <f t="shared" si="19"/>
        <v>0</v>
      </c>
      <c r="M40" s="40"/>
      <c r="N40" s="38"/>
      <c r="O40" s="27">
        <v>10</v>
      </c>
      <c r="P40" s="52" t="s">
        <v>68</v>
      </c>
      <c r="Q40" s="24" t="s">
        <v>34</v>
      </c>
      <c r="R40" s="35" t="s">
        <v>22</v>
      </c>
      <c r="S40" s="53">
        <v>1848.06</v>
      </c>
      <c r="T40" s="35">
        <v>2</v>
      </c>
      <c r="U40" s="23">
        <f t="shared" si="20"/>
        <v>3696.12</v>
      </c>
    </row>
    <row r="41" spans="2:21" s="48" customFormat="1" ht="78.75">
      <c r="B41" s="39"/>
      <c r="C41" s="33">
        <f t="shared" si="13"/>
        <v>11</v>
      </c>
      <c r="D41" s="41" t="str">
        <f t="shared" si="14"/>
        <v>Сквозной коннектор RJ-45 UTP Cat.5e</v>
      </c>
      <c r="E41" s="42" t="s">
        <v>27</v>
      </c>
      <c r="F41" s="42" t="s">
        <v>27</v>
      </c>
      <c r="G41" s="42" t="s">
        <v>27</v>
      </c>
      <c r="H41" s="33">
        <f t="shared" si="15"/>
        <v>2</v>
      </c>
      <c r="I41" s="43">
        <f t="shared" si="16"/>
        <v>788.22</v>
      </c>
      <c r="J41" s="42">
        <f t="shared" si="17"/>
        <v>0</v>
      </c>
      <c r="K41" s="33">
        <f t="shared" si="18"/>
        <v>2</v>
      </c>
      <c r="L41" s="43">
        <f t="shared" si="19"/>
        <v>0</v>
      </c>
      <c r="M41" s="40"/>
      <c r="N41" s="38"/>
      <c r="O41" s="27">
        <v>11</v>
      </c>
      <c r="P41" s="52" t="s">
        <v>69</v>
      </c>
      <c r="Q41" s="24" t="s">
        <v>34</v>
      </c>
      <c r="R41" s="35" t="s">
        <v>76</v>
      </c>
      <c r="S41" s="53">
        <v>394.11</v>
      </c>
      <c r="T41" s="35">
        <v>2</v>
      </c>
      <c r="U41" s="23">
        <f t="shared" si="20"/>
        <v>788.22</v>
      </c>
    </row>
    <row r="42" spans="2:21" s="48" customFormat="1" ht="78.75">
      <c r="B42" s="39"/>
      <c r="C42" s="33">
        <f t="shared" si="13"/>
        <v>12</v>
      </c>
      <c r="D42" s="41" t="str">
        <f t="shared" si="14"/>
        <v>USB HUB разветвитель</v>
      </c>
      <c r="E42" s="42" t="s">
        <v>27</v>
      </c>
      <c r="F42" s="42" t="s">
        <v>27</v>
      </c>
      <c r="G42" s="42" t="s">
        <v>27</v>
      </c>
      <c r="H42" s="33">
        <f t="shared" si="15"/>
        <v>5</v>
      </c>
      <c r="I42" s="43">
        <f t="shared" si="16"/>
        <v>4803.1499999999996</v>
      </c>
      <c r="J42" s="42">
        <f t="shared" si="17"/>
        <v>0</v>
      </c>
      <c r="K42" s="33">
        <f t="shared" si="18"/>
        <v>5</v>
      </c>
      <c r="L42" s="43">
        <f t="shared" si="19"/>
        <v>0</v>
      </c>
      <c r="M42" s="40"/>
      <c r="N42" s="38"/>
      <c r="O42" s="27">
        <v>12</v>
      </c>
      <c r="P42" s="52" t="s">
        <v>70</v>
      </c>
      <c r="Q42" s="24" t="s">
        <v>34</v>
      </c>
      <c r="R42" s="35" t="s">
        <v>22</v>
      </c>
      <c r="S42" s="53">
        <v>960.63</v>
      </c>
      <c r="T42" s="35">
        <v>5</v>
      </c>
      <c r="U42" s="23">
        <f t="shared" si="20"/>
        <v>4803.1499999999996</v>
      </c>
    </row>
    <row r="43" spans="2:21" s="48" customFormat="1" ht="78.75">
      <c r="B43" s="39"/>
      <c r="C43" s="33">
        <f t="shared" si="13"/>
        <v>13</v>
      </c>
      <c r="D43" s="41" t="str">
        <f t="shared" si="14"/>
        <v>Колонки SVEN SPS-509</v>
      </c>
      <c r="E43" s="42" t="s">
        <v>27</v>
      </c>
      <c r="F43" s="42" t="s">
        <v>27</v>
      </c>
      <c r="G43" s="42" t="s">
        <v>27</v>
      </c>
      <c r="H43" s="33">
        <f t="shared" si="15"/>
        <v>5</v>
      </c>
      <c r="I43" s="43">
        <f t="shared" si="16"/>
        <v>4539.25</v>
      </c>
      <c r="J43" s="42">
        <f t="shared" si="17"/>
        <v>0</v>
      </c>
      <c r="K43" s="33">
        <f t="shared" si="18"/>
        <v>5</v>
      </c>
      <c r="L43" s="43">
        <f t="shared" si="19"/>
        <v>0</v>
      </c>
      <c r="M43" s="40"/>
      <c r="N43" s="38"/>
      <c r="O43" s="27">
        <v>13</v>
      </c>
      <c r="P43" s="52" t="s">
        <v>71</v>
      </c>
      <c r="Q43" s="24" t="s">
        <v>34</v>
      </c>
      <c r="R43" s="35" t="s">
        <v>22</v>
      </c>
      <c r="S43" s="53">
        <v>907.85</v>
      </c>
      <c r="T43" s="35">
        <v>5</v>
      </c>
      <c r="U43" s="23">
        <f t="shared" si="20"/>
        <v>4539.25</v>
      </c>
    </row>
    <row r="44" spans="2:21" s="48" customFormat="1" ht="78.75">
      <c r="B44" s="39"/>
      <c r="C44" s="33">
        <f t="shared" si="13"/>
        <v>14</v>
      </c>
      <c r="D44" s="41" t="str">
        <f t="shared" si="14"/>
        <v xml:space="preserve">Кулер Cooler Master </v>
      </c>
      <c r="E44" s="42" t="s">
        <v>27</v>
      </c>
      <c r="F44" s="42" t="s">
        <v>27</v>
      </c>
      <c r="G44" s="42" t="s">
        <v>27</v>
      </c>
      <c r="H44" s="33">
        <f t="shared" si="15"/>
        <v>10</v>
      </c>
      <c r="I44" s="43">
        <f t="shared" si="16"/>
        <v>5137.3999999999996</v>
      </c>
      <c r="J44" s="42">
        <f t="shared" si="17"/>
        <v>0</v>
      </c>
      <c r="K44" s="33">
        <f t="shared" si="18"/>
        <v>10</v>
      </c>
      <c r="L44" s="43">
        <f t="shared" si="19"/>
        <v>0</v>
      </c>
      <c r="M44" s="40"/>
      <c r="N44" s="38"/>
      <c r="O44" s="27">
        <v>14</v>
      </c>
      <c r="P44" s="52" t="s">
        <v>72</v>
      </c>
      <c r="Q44" s="24" t="s">
        <v>34</v>
      </c>
      <c r="R44" s="35" t="s">
        <v>22</v>
      </c>
      <c r="S44" s="53">
        <v>513.74</v>
      </c>
      <c r="T44" s="35">
        <v>10</v>
      </c>
      <c r="U44" s="23">
        <f t="shared" si="20"/>
        <v>5137.3999999999996</v>
      </c>
    </row>
    <row r="45" spans="2:21" s="48" customFormat="1" ht="78.75">
      <c r="B45" s="39"/>
      <c r="C45" s="33">
        <f t="shared" si="13"/>
        <v>15</v>
      </c>
      <c r="D45" s="41" t="str">
        <f t="shared" si="14"/>
        <v>Внутренний SSD-диск , M.2</v>
      </c>
      <c r="E45" s="42" t="s">
        <v>27</v>
      </c>
      <c r="F45" s="42" t="s">
        <v>27</v>
      </c>
      <c r="G45" s="42" t="s">
        <v>27</v>
      </c>
      <c r="H45" s="33">
        <f t="shared" si="15"/>
        <v>2</v>
      </c>
      <c r="I45" s="43">
        <f t="shared" si="16"/>
        <v>46483.14</v>
      </c>
      <c r="J45" s="42">
        <f t="shared" si="17"/>
        <v>0</v>
      </c>
      <c r="K45" s="33">
        <f t="shared" si="18"/>
        <v>2</v>
      </c>
      <c r="L45" s="43">
        <f t="shared" si="19"/>
        <v>0</v>
      </c>
      <c r="M45" s="40"/>
      <c r="N45" s="38"/>
      <c r="O45" s="27">
        <v>15</v>
      </c>
      <c r="P45" s="52" t="s">
        <v>73</v>
      </c>
      <c r="Q45" s="24" t="s">
        <v>34</v>
      </c>
      <c r="R45" s="35" t="s">
        <v>22</v>
      </c>
      <c r="S45" s="53">
        <v>23241.57</v>
      </c>
      <c r="T45" s="35">
        <v>2</v>
      </c>
      <c r="U45" s="23">
        <f t="shared" si="20"/>
        <v>46483.14</v>
      </c>
    </row>
    <row r="46" spans="2:21" s="48" customFormat="1" ht="78.75">
      <c r="B46" s="39"/>
      <c r="C46" s="33">
        <f t="shared" si="13"/>
        <v>16</v>
      </c>
      <c r="D46" s="41" t="str">
        <f t="shared" si="14"/>
        <v xml:space="preserve">Монитор AOC Q32V4 </v>
      </c>
      <c r="E46" s="42" t="s">
        <v>27</v>
      </c>
      <c r="F46" s="42" t="s">
        <v>27</v>
      </c>
      <c r="G46" s="42" t="s">
        <v>27</v>
      </c>
      <c r="H46" s="33">
        <f t="shared" si="15"/>
        <v>8</v>
      </c>
      <c r="I46" s="43">
        <f t="shared" si="16"/>
        <v>137570.4</v>
      </c>
      <c r="J46" s="42">
        <f t="shared" si="17"/>
        <v>0</v>
      </c>
      <c r="K46" s="33">
        <f t="shared" si="18"/>
        <v>8</v>
      </c>
      <c r="L46" s="43">
        <f t="shared" si="19"/>
        <v>0</v>
      </c>
      <c r="M46" s="40"/>
      <c r="N46" s="38"/>
      <c r="O46" s="27">
        <v>16</v>
      </c>
      <c r="P46" s="52" t="s">
        <v>74</v>
      </c>
      <c r="Q46" s="24" t="s">
        <v>34</v>
      </c>
      <c r="R46" s="35" t="s">
        <v>22</v>
      </c>
      <c r="S46" s="53">
        <v>17196.3</v>
      </c>
      <c r="T46" s="35">
        <v>8</v>
      </c>
      <c r="U46" s="23">
        <f t="shared" si="20"/>
        <v>137570.4</v>
      </c>
    </row>
    <row r="47" spans="2:21" s="48" customFormat="1" ht="78.75">
      <c r="B47" s="39"/>
      <c r="C47" s="33">
        <f t="shared" si="13"/>
        <v>17</v>
      </c>
      <c r="D47" s="41" t="str">
        <f t="shared" si="14"/>
        <v xml:space="preserve">Неттоп IRU </v>
      </c>
      <c r="E47" s="42" t="s">
        <v>27</v>
      </c>
      <c r="F47" s="42" t="s">
        <v>27</v>
      </c>
      <c r="G47" s="42" t="s">
        <v>27</v>
      </c>
      <c r="H47" s="33">
        <f t="shared" si="15"/>
        <v>3</v>
      </c>
      <c r="I47" s="43">
        <f t="shared" si="16"/>
        <v>170252.84999999998</v>
      </c>
      <c r="J47" s="42">
        <f t="shared" si="17"/>
        <v>0</v>
      </c>
      <c r="K47" s="33">
        <f t="shared" si="18"/>
        <v>3</v>
      </c>
      <c r="L47" s="43">
        <f t="shared" si="19"/>
        <v>0</v>
      </c>
      <c r="M47" s="40"/>
      <c r="N47" s="38"/>
      <c r="O47" s="27">
        <v>17</v>
      </c>
      <c r="P47" s="52" t="s">
        <v>45</v>
      </c>
      <c r="Q47" s="24" t="s">
        <v>34</v>
      </c>
      <c r="R47" s="35" t="s">
        <v>22</v>
      </c>
      <c r="S47" s="53">
        <v>56750.95</v>
      </c>
      <c r="T47" s="35">
        <v>3</v>
      </c>
      <c r="U47" s="23">
        <f t="shared" si="20"/>
        <v>170252.84999999998</v>
      </c>
    </row>
    <row r="48" spans="2:21" s="49" customFormat="1" ht="41.25" customHeight="1">
      <c r="B48" s="39"/>
      <c r="C48" s="98" t="str">
        <f t="shared" si="13"/>
        <v>ГМ ТЭЦ</v>
      </c>
      <c r="D48" s="99"/>
      <c r="E48" s="42"/>
      <c r="F48" s="42"/>
      <c r="G48" s="42"/>
      <c r="H48" s="33"/>
      <c r="I48" s="43"/>
      <c r="J48" s="42"/>
      <c r="K48" s="33"/>
      <c r="L48" s="43"/>
      <c r="M48" s="40"/>
      <c r="N48" s="38"/>
      <c r="O48" s="96" t="s">
        <v>38</v>
      </c>
      <c r="P48" s="97"/>
      <c r="Q48" s="50"/>
      <c r="R48" s="50"/>
      <c r="S48" s="50"/>
      <c r="T48" s="50"/>
      <c r="U48" s="51"/>
    </row>
    <row r="49" spans="2:21" s="49" customFormat="1" ht="78.75">
      <c r="B49" s="39"/>
      <c r="C49" s="33">
        <f t="shared" si="13"/>
        <v>18</v>
      </c>
      <c r="D49" s="41" t="str">
        <f t="shared" si="14"/>
        <v xml:space="preserve">Неттоп IRU </v>
      </c>
      <c r="E49" s="42" t="s">
        <v>27</v>
      </c>
      <c r="F49" s="42" t="s">
        <v>27</v>
      </c>
      <c r="G49" s="42" t="s">
        <v>27</v>
      </c>
      <c r="H49" s="33">
        <f t="shared" si="15"/>
        <v>2</v>
      </c>
      <c r="I49" s="43">
        <f t="shared" si="16"/>
        <v>113501.9</v>
      </c>
      <c r="J49" s="42">
        <f t="shared" si="17"/>
        <v>0</v>
      </c>
      <c r="K49" s="33">
        <f t="shared" si="18"/>
        <v>2</v>
      </c>
      <c r="L49" s="43">
        <f t="shared" si="19"/>
        <v>0</v>
      </c>
      <c r="M49" s="40"/>
      <c r="N49" s="38"/>
      <c r="O49" s="27">
        <v>18</v>
      </c>
      <c r="P49" s="52" t="s">
        <v>45</v>
      </c>
      <c r="Q49" s="24" t="s">
        <v>34</v>
      </c>
      <c r="R49" s="27" t="s">
        <v>22</v>
      </c>
      <c r="S49" s="53">
        <v>56750.95</v>
      </c>
      <c r="T49" s="35">
        <v>2</v>
      </c>
      <c r="U49" s="23">
        <f>S49*T49</f>
        <v>113501.9</v>
      </c>
    </row>
    <row r="50" spans="2:21" s="32" customFormat="1" ht="27.75" customHeight="1">
      <c r="B50" s="39"/>
      <c r="C50" s="74" t="str">
        <f>O50</f>
        <v>Итого по Анадырской ТЭЦ без НДС</v>
      </c>
      <c r="D50" s="74"/>
      <c r="E50" s="74"/>
      <c r="F50" s="74"/>
      <c r="G50" s="74"/>
      <c r="H50" s="74"/>
      <c r="I50" s="74"/>
      <c r="J50" s="74"/>
      <c r="K50" s="74"/>
      <c r="L50" s="45">
        <f>SUM(L31:L49)</f>
        <v>0</v>
      </c>
      <c r="M50" s="40"/>
      <c r="N50" s="38"/>
      <c r="O50" s="69" t="s">
        <v>37</v>
      </c>
      <c r="P50" s="70"/>
      <c r="Q50" s="70"/>
      <c r="R50" s="70"/>
      <c r="S50" s="70"/>
      <c r="T50" s="71"/>
      <c r="U50" s="47">
        <f>SUM(U31:U49)</f>
        <v>627186.27</v>
      </c>
    </row>
    <row r="51" spans="2:21" s="19" customFormat="1" ht="18" customHeight="1">
      <c r="B51" s="39"/>
      <c r="C51" s="84" t="str">
        <f>O51</f>
        <v xml:space="preserve">Эгвекинотская ГРЭС </v>
      </c>
      <c r="D51" s="85"/>
      <c r="E51" s="85"/>
      <c r="F51" s="85"/>
      <c r="G51" s="85"/>
      <c r="H51" s="85"/>
      <c r="I51" s="85"/>
      <c r="J51" s="85"/>
      <c r="K51" s="85"/>
      <c r="L51" s="86"/>
      <c r="M51" s="40"/>
      <c r="N51" s="38"/>
      <c r="O51" s="87" t="s">
        <v>39</v>
      </c>
      <c r="P51" s="87"/>
      <c r="Q51" s="87"/>
      <c r="R51" s="87"/>
      <c r="S51" s="87"/>
      <c r="T51" s="87"/>
      <c r="U51" s="87"/>
    </row>
    <row r="52" spans="2:21" s="19" customFormat="1" ht="78.75">
      <c r="B52" s="39"/>
      <c r="C52" s="33">
        <f>O52</f>
        <v>1</v>
      </c>
      <c r="D52" s="41" t="str">
        <f t="shared" ref="D52:J52" si="21">P52</f>
        <v>Монитор</v>
      </c>
      <c r="E52" s="42" t="s">
        <v>27</v>
      </c>
      <c r="F52" s="42" t="s">
        <v>27</v>
      </c>
      <c r="G52" s="42" t="s">
        <v>27</v>
      </c>
      <c r="H52" s="33">
        <f t="shared" si="21"/>
        <v>5</v>
      </c>
      <c r="I52" s="43">
        <f t="shared" si="21"/>
        <v>68954.100000000006</v>
      </c>
      <c r="J52" s="42">
        <f t="shared" si="21"/>
        <v>0</v>
      </c>
      <c r="K52" s="33">
        <f>T52</f>
        <v>5</v>
      </c>
      <c r="L52" s="43">
        <f>J52*K52</f>
        <v>0</v>
      </c>
      <c r="M52" s="40"/>
      <c r="N52" s="38"/>
      <c r="O52" s="24">
        <v>1</v>
      </c>
      <c r="P52" s="34" t="s">
        <v>77</v>
      </c>
      <c r="Q52" s="24" t="s">
        <v>34</v>
      </c>
      <c r="R52" s="35" t="s">
        <v>22</v>
      </c>
      <c r="S52" s="53">
        <v>13790.82</v>
      </c>
      <c r="T52" s="35">
        <v>5</v>
      </c>
      <c r="U52" s="29">
        <f t="shared" ref="U52:U76" si="22">T52*S52</f>
        <v>68954.100000000006</v>
      </c>
    </row>
    <row r="53" spans="2:21" s="32" customFormat="1" ht="78.75">
      <c r="B53" s="39"/>
      <c r="C53" s="33">
        <f t="shared" ref="C53:C76" si="23">O53</f>
        <v>2</v>
      </c>
      <c r="D53" s="41" t="str">
        <f t="shared" ref="D53:D76" si="24">P53</f>
        <v xml:space="preserve">Неттоп </v>
      </c>
      <c r="E53" s="42" t="s">
        <v>27</v>
      </c>
      <c r="F53" s="42" t="s">
        <v>27</v>
      </c>
      <c r="G53" s="42" t="s">
        <v>27</v>
      </c>
      <c r="H53" s="33">
        <f t="shared" ref="H53:H76" si="25">T53</f>
        <v>2</v>
      </c>
      <c r="I53" s="43">
        <f t="shared" ref="I53:I76" si="26">U53</f>
        <v>125135.84</v>
      </c>
      <c r="J53" s="42">
        <f t="shared" ref="J53:J76" si="27">V53</f>
        <v>0</v>
      </c>
      <c r="K53" s="33">
        <f t="shared" ref="K53:K76" si="28">T53</f>
        <v>2</v>
      </c>
      <c r="L53" s="43">
        <f t="shared" ref="L53:L76" si="29">J53*K53</f>
        <v>0</v>
      </c>
      <c r="M53" s="40"/>
      <c r="N53" s="38"/>
      <c r="O53" s="24">
        <v>2</v>
      </c>
      <c r="P53" s="34" t="s">
        <v>42</v>
      </c>
      <c r="Q53" s="24" t="s">
        <v>34</v>
      </c>
      <c r="R53" s="35" t="s">
        <v>22</v>
      </c>
      <c r="S53" s="53">
        <v>62567.92</v>
      </c>
      <c r="T53" s="35">
        <v>2</v>
      </c>
      <c r="U53" s="29">
        <f t="shared" si="22"/>
        <v>125135.84</v>
      </c>
    </row>
    <row r="54" spans="2:21" s="32" customFormat="1" ht="78.75">
      <c r="B54" s="39"/>
      <c r="C54" s="33">
        <f t="shared" si="23"/>
        <v>3</v>
      </c>
      <c r="D54" s="41" t="str">
        <f t="shared" si="24"/>
        <v>Блок питания</v>
      </c>
      <c r="E54" s="42" t="s">
        <v>27</v>
      </c>
      <c r="F54" s="42" t="s">
        <v>27</v>
      </c>
      <c r="G54" s="42" t="s">
        <v>27</v>
      </c>
      <c r="H54" s="33">
        <f t="shared" si="25"/>
        <v>2</v>
      </c>
      <c r="I54" s="43">
        <f t="shared" si="26"/>
        <v>6215.58</v>
      </c>
      <c r="J54" s="42">
        <f t="shared" si="27"/>
        <v>0</v>
      </c>
      <c r="K54" s="33">
        <f t="shared" si="28"/>
        <v>2</v>
      </c>
      <c r="L54" s="43">
        <f t="shared" si="29"/>
        <v>0</v>
      </c>
      <c r="M54" s="40"/>
      <c r="N54" s="38"/>
      <c r="O54" s="24">
        <v>3</v>
      </c>
      <c r="P54" s="34" t="s">
        <v>78</v>
      </c>
      <c r="Q54" s="24" t="s">
        <v>34</v>
      </c>
      <c r="R54" s="35" t="s">
        <v>22</v>
      </c>
      <c r="S54" s="53">
        <v>3107.79</v>
      </c>
      <c r="T54" s="35">
        <v>2</v>
      </c>
      <c r="U54" s="29">
        <f t="shared" si="22"/>
        <v>6215.58</v>
      </c>
    </row>
    <row r="55" spans="2:21" s="32" customFormat="1" ht="78.75">
      <c r="B55" s="39"/>
      <c r="C55" s="33">
        <f t="shared" si="23"/>
        <v>4</v>
      </c>
      <c r="D55" s="41" t="str">
        <f t="shared" si="24"/>
        <v>Клавиатура проводная</v>
      </c>
      <c r="E55" s="42" t="s">
        <v>27</v>
      </c>
      <c r="F55" s="42" t="s">
        <v>27</v>
      </c>
      <c r="G55" s="42" t="s">
        <v>27</v>
      </c>
      <c r="H55" s="33">
        <f t="shared" si="25"/>
        <v>2</v>
      </c>
      <c r="I55" s="43">
        <f t="shared" si="26"/>
        <v>4195.5200000000004</v>
      </c>
      <c r="J55" s="42">
        <f t="shared" si="27"/>
        <v>0</v>
      </c>
      <c r="K55" s="33">
        <f t="shared" si="28"/>
        <v>2</v>
      </c>
      <c r="L55" s="43">
        <f t="shared" si="29"/>
        <v>0</v>
      </c>
      <c r="M55" s="40"/>
      <c r="N55" s="38"/>
      <c r="O55" s="24">
        <v>4</v>
      </c>
      <c r="P55" s="34" t="s">
        <v>43</v>
      </c>
      <c r="Q55" s="24" t="s">
        <v>34</v>
      </c>
      <c r="R55" s="35" t="s">
        <v>22</v>
      </c>
      <c r="S55" s="53">
        <v>2097.7600000000002</v>
      </c>
      <c r="T55" s="35">
        <v>2</v>
      </c>
      <c r="U55" s="29">
        <f t="shared" si="22"/>
        <v>4195.5200000000004</v>
      </c>
    </row>
    <row r="56" spans="2:21" s="32" customFormat="1" ht="78.75">
      <c r="B56" s="39"/>
      <c r="C56" s="33">
        <f t="shared" si="23"/>
        <v>5</v>
      </c>
      <c r="D56" s="41" t="str">
        <f t="shared" si="24"/>
        <v xml:space="preserve">POE адаптер питания </v>
      </c>
      <c r="E56" s="42" t="s">
        <v>27</v>
      </c>
      <c r="F56" s="42" t="s">
        <v>27</v>
      </c>
      <c r="G56" s="42" t="s">
        <v>27</v>
      </c>
      <c r="H56" s="33">
        <f t="shared" si="25"/>
        <v>2</v>
      </c>
      <c r="I56" s="43">
        <f t="shared" si="26"/>
        <v>2057.2199999999998</v>
      </c>
      <c r="J56" s="42">
        <f t="shared" si="27"/>
        <v>0</v>
      </c>
      <c r="K56" s="33">
        <f t="shared" si="28"/>
        <v>2</v>
      </c>
      <c r="L56" s="43">
        <f t="shared" si="29"/>
        <v>0</v>
      </c>
      <c r="M56" s="40"/>
      <c r="N56" s="38"/>
      <c r="O56" s="24">
        <v>5</v>
      </c>
      <c r="P56" s="34" t="s">
        <v>79</v>
      </c>
      <c r="Q56" s="24" t="s">
        <v>34</v>
      </c>
      <c r="R56" s="35" t="s">
        <v>22</v>
      </c>
      <c r="S56" s="53">
        <v>1028.6099999999999</v>
      </c>
      <c r="T56" s="35">
        <v>2</v>
      </c>
      <c r="U56" s="29">
        <f t="shared" si="22"/>
        <v>2057.2199999999998</v>
      </c>
    </row>
    <row r="57" spans="2:21" s="32" customFormat="1" ht="78.75">
      <c r="B57" s="39"/>
      <c r="C57" s="33">
        <f t="shared" si="23"/>
        <v>6</v>
      </c>
      <c r="D57" s="41" t="str">
        <f t="shared" si="24"/>
        <v>Неуправляемый коммутатор</v>
      </c>
      <c r="E57" s="42" t="s">
        <v>27</v>
      </c>
      <c r="F57" s="42" t="s">
        <v>27</v>
      </c>
      <c r="G57" s="42" t="s">
        <v>27</v>
      </c>
      <c r="H57" s="33">
        <f t="shared" si="25"/>
        <v>12</v>
      </c>
      <c r="I57" s="43">
        <f t="shared" si="26"/>
        <v>25639.32</v>
      </c>
      <c r="J57" s="42">
        <f t="shared" si="27"/>
        <v>0</v>
      </c>
      <c r="K57" s="33">
        <f t="shared" si="28"/>
        <v>12</v>
      </c>
      <c r="L57" s="43">
        <f t="shared" si="29"/>
        <v>0</v>
      </c>
      <c r="M57" s="40"/>
      <c r="N57" s="38"/>
      <c r="O57" s="24">
        <v>6</v>
      </c>
      <c r="P57" s="34" t="s">
        <v>80</v>
      </c>
      <c r="Q57" s="24" t="s">
        <v>34</v>
      </c>
      <c r="R57" s="35" t="s">
        <v>22</v>
      </c>
      <c r="S57" s="53">
        <v>2136.61</v>
      </c>
      <c r="T57" s="35">
        <v>12</v>
      </c>
      <c r="U57" s="29">
        <f t="shared" si="22"/>
        <v>25639.32</v>
      </c>
    </row>
    <row r="58" spans="2:21" s="32" customFormat="1" ht="78.75">
      <c r="B58" s="39"/>
      <c r="C58" s="33">
        <f t="shared" si="23"/>
        <v>7</v>
      </c>
      <c r="D58" s="41" t="str">
        <f t="shared" si="24"/>
        <v>Неуправляемый коммутатор</v>
      </c>
      <c r="E58" s="42" t="s">
        <v>27</v>
      </c>
      <c r="F58" s="42" t="s">
        <v>27</v>
      </c>
      <c r="G58" s="42" t="s">
        <v>27</v>
      </c>
      <c r="H58" s="33">
        <f t="shared" si="25"/>
        <v>6</v>
      </c>
      <c r="I58" s="43">
        <f t="shared" si="26"/>
        <v>9323.4000000000015</v>
      </c>
      <c r="J58" s="42">
        <f t="shared" si="27"/>
        <v>0</v>
      </c>
      <c r="K58" s="33">
        <f t="shared" si="28"/>
        <v>6</v>
      </c>
      <c r="L58" s="43">
        <f t="shared" si="29"/>
        <v>0</v>
      </c>
      <c r="M58" s="40"/>
      <c r="N58" s="38"/>
      <c r="O58" s="24">
        <v>7</v>
      </c>
      <c r="P58" s="34" t="s">
        <v>80</v>
      </c>
      <c r="Q58" s="24" t="s">
        <v>34</v>
      </c>
      <c r="R58" s="35" t="s">
        <v>22</v>
      </c>
      <c r="S58" s="53">
        <v>1553.9</v>
      </c>
      <c r="T58" s="35">
        <v>6</v>
      </c>
      <c r="U58" s="29">
        <f t="shared" si="22"/>
        <v>9323.4000000000015</v>
      </c>
    </row>
    <row r="59" spans="2:21" s="32" customFormat="1" ht="78.75">
      <c r="B59" s="39"/>
      <c r="C59" s="33">
        <f t="shared" si="23"/>
        <v>8</v>
      </c>
      <c r="D59" s="41" t="str">
        <f t="shared" si="24"/>
        <v>Стяжки для эксплуатации вне помещений</v>
      </c>
      <c r="E59" s="42" t="s">
        <v>27</v>
      </c>
      <c r="F59" s="42" t="s">
        <v>27</v>
      </c>
      <c r="G59" s="42" t="s">
        <v>27</v>
      </c>
      <c r="H59" s="33">
        <f t="shared" si="25"/>
        <v>2</v>
      </c>
      <c r="I59" s="43">
        <f t="shared" si="26"/>
        <v>304.02</v>
      </c>
      <c r="J59" s="42">
        <f t="shared" si="27"/>
        <v>0</v>
      </c>
      <c r="K59" s="33">
        <f t="shared" si="28"/>
        <v>2</v>
      </c>
      <c r="L59" s="43">
        <f t="shared" si="29"/>
        <v>0</v>
      </c>
      <c r="M59" s="40"/>
      <c r="N59" s="38"/>
      <c r="O59" s="24">
        <v>8</v>
      </c>
      <c r="P59" s="34" t="s">
        <v>81</v>
      </c>
      <c r="Q59" s="24" t="s">
        <v>34</v>
      </c>
      <c r="R59" s="35" t="s">
        <v>22</v>
      </c>
      <c r="S59" s="53">
        <v>152.01</v>
      </c>
      <c r="T59" s="35">
        <v>2</v>
      </c>
      <c r="U59" s="29">
        <f t="shared" si="22"/>
        <v>304.02</v>
      </c>
    </row>
    <row r="60" spans="2:21" s="19" customFormat="1" ht="78.75">
      <c r="B60" s="39"/>
      <c r="C60" s="33">
        <f t="shared" si="23"/>
        <v>9</v>
      </c>
      <c r="D60" s="41" t="str">
        <f t="shared" si="24"/>
        <v>Стяжки для эксплуатации вне помещений</v>
      </c>
      <c r="E60" s="42" t="s">
        <v>27</v>
      </c>
      <c r="F60" s="42" t="s">
        <v>27</v>
      </c>
      <c r="G60" s="42" t="s">
        <v>27</v>
      </c>
      <c r="H60" s="33">
        <f t="shared" si="25"/>
        <v>40</v>
      </c>
      <c r="I60" s="43">
        <f t="shared" si="26"/>
        <v>8445.2000000000007</v>
      </c>
      <c r="J60" s="42">
        <f t="shared" si="27"/>
        <v>0</v>
      </c>
      <c r="K60" s="33">
        <f t="shared" si="28"/>
        <v>40</v>
      </c>
      <c r="L60" s="43">
        <f t="shared" si="29"/>
        <v>0</v>
      </c>
      <c r="M60" s="40"/>
      <c r="N60" s="38"/>
      <c r="O60" s="24">
        <v>9</v>
      </c>
      <c r="P60" s="34" t="s">
        <v>81</v>
      </c>
      <c r="Q60" s="24" t="s">
        <v>34</v>
      </c>
      <c r="R60" s="35" t="s">
        <v>22</v>
      </c>
      <c r="S60" s="53">
        <v>211.13</v>
      </c>
      <c r="T60" s="35">
        <v>40</v>
      </c>
      <c r="U60" s="29">
        <f t="shared" si="22"/>
        <v>8445.2000000000007</v>
      </c>
    </row>
    <row r="61" spans="2:21" s="49" customFormat="1" ht="78.75">
      <c r="B61" s="39"/>
      <c r="C61" s="33">
        <f t="shared" si="23"/>
        <v>10</v>
      </c>
      <c r="D61" s="41" t="str">
        <f t="shared" si="24"/>
        <v>Стяжки для эксплуатации вне помещений</v>
      </c>
      <c r="E61" s="42" t="s">
        <v>27</v>
      </c>
      <c r="F61" s="42" t="s">
        <v>27</v>
      </c>
      <c r="G61" s="42" t="s">
        <v>27</v>
      </c>
      <c r="H61" s="33">
        <f t="shared" si="25"/>
        <v>2</v>
      </c>
      <c r="I61" s="43">
        <f t="shared" si="26"/>
        <v>945.84</v>
      </c>
      <c r="J61" s="42">
        <f t="shared" si="27"/>
        <v>0</v>
      </c>
      <c r="K61" s="33">
        <f t="shared" si="28"/>
        <v>2</v>
      </c>
      <c r="L61" s="43">
        <f t="shared" si="29"/>
        <v>0</v>
      </c>
      <c r="M61" s="40"/>
      <c r="N61" s="38"/>
      <c r="O61" s="24">
        <v>10</v>
      </c>
      <c r="P61" s="34" t="s">
        <v>81</v>
      </c>
      <c r="Q61" s="24" t="s">
        <v>34</v>
      </c>
      <c r="R61" s="35" t="s">
        <v>22</v>
      </c>
      <c r="S61" s="53">
        <v>472.92</v>
      </c>
      <c r="T61" s="35">
        <v>2</v>
      </c>
      <c r="U61" s="29">
        <f t="shared" si="22"/>
        <v>945.84</v>
      </c>
    </row>
    <row r="62" spans="2:21" s="49" customFormat="1" ht="78.75">
      <c r="B62" s="39"/>
      <c r="C62" s="33">
        <f t="shared" si="23"/>
        <v>11</v>
      </c>
      <c r="D62" s="41" t="str">
        <f t="shared" si="24"/>
        <v>Кабель UTP 5bites</v>
      </c>
      <c r="E62" s="42" t="s">
        <v>27</v>
      </c>
      <c r="F62" s="42" t="s">
        <v>27</v>
      </c>
      <c r="G62" s="42" t="s">
        <v>27</v>
      </c>
      <c r="H62" s="33">
        <f t="shared" si="25"/>
        <v>2</v>
      </c>
      <c r="I62" s="43">
        <f t="shared" si="26"/>
        <v>20394.88</v>
      </c>
      <c r="J62" s="42">
        <f t="shared" si="27"/>
        <v>0</v>
      </c>
      <c r="K62" s="33">
        <f t="shared" si="28"/>
        <v>2</v>
      </c>
      <c r="L62" s="43">
        <f t="shared" si="29"/>
        <v>0</v>
      </c>
      <c r="M62" s="40"/>
      <c r="N62" s="38"/>
      <c r="O62" s="24">
        <v>11</v>
      </c>
      <c r="P62" s="34" t="s">
        <v>82</v>
      </c>
      <c r="Q62" s="24" t="s">
        <v>34</v>
      </c>
      <c r="R62" s="35" t="s">
        <v>22</v>
      </c>
      <c r="S62" s="53">
        <v>10197.44</v>
      </c>
      <c r="T62" s="35">
        <v>2</v>
      </c>
      <c r="U62" s="29">
        <f t="shared" si="22"/>
        <v>20394.88</v>
      </c>
    </row>
    <row r="63" spans="2:21" s="49" customFormat="1" ht="78.75">
      <c r="B63" s="39"/>
      <c r="C63" s="33">
        <f t="shared" si="23"/>
        <v>12</v>
      </c>
      <c r="D63" s="41" t="str">
        <f t="shared" si="24"/>
        <v>Кабель FTP 5bites</v>
      </c>
      <c r="E63" s="42" t="s">
        <v>27</v>
      </c>
      <c r="F63" s="42" t="s">
        <v>27</v>
      </c>
      <c r="G63" s="42" t="s">
        <v>27</v>
      </c>
      <c r="H63" s="33">
        <f t="shared" si="25"/>
        <v>2</v>
      </c>
      <c r="I63" s="43">
        <f t="shared" si="26"/>
        <v>28941.3</v>
      </c>
      <c r="J63" s="42">
        <f t="shared" si="27"/>
        <v>0</v>
      </c>
      <c r="K63" s="33">
        <f t="shared" si="28"/>
        <v>2</v>
      </c>
      <c r="L63" s="43">
        <f t="shared" si="29"/>
        <v>0</v>
      </c>
      <c r="M63" s="40"/>
      <c r="N63" s="38"/>
      <c r="O63" s="24">
        <v>12</v>
      </c>
      <c r="P63" s="34" t="s">
        <v>83</v>
      </c>
      <c r="Q63" s="24" t="s">
        <v>34</v>
      </c>
      <c r="R63" s="35" t="s">
        <v>22</v>
      </c>
      <c r="S63" s="53">
        <v>14470.65</v>
      </c>
      <c r="T63" s="35">
        <v>2</v>
      </c>
      <c r="U63" s="29">
        <f t="shared" si="22"/>
        <v>28941.3</v>
      </c>
    </row>
    <row r="64" spans="2:21" s="49" customFormat="1" ht="78.75">
      <c r="B64" s="39"/>
      <c r="C64" s="33">
        <f t="shared" si="23"/>
        <v>13</v>
      </c>
      <c r="D64" s="41" t="str">
        <f t="shared" si="24"/>
        <v xml:space="preserve">Коннекторы </v>
      </c>
      <c r="E64" s="42" t="s">
        <v>27</v>
      </c>
      <c r="F64" s="42" t="s">
        <v>27</v>
      </c>
      <c r="G64" s="42" t="s">
        <v>27</v>
      </c>
      <c r="H64" s="33">
        <f t="shared" si="25"/>
        <v>2</v>
      </c>
      <c r="I64" s="43">
        <f t="shared" si="26"/>
        <v>878.28</v>
      </c>
      <c r="J64" s="42">
        <f t="shared" si="27"/>
        <v>0</v>
      </c>
      <c r="K64" s="33">
        <f t="shared" si="28"/>
        <v>2</v>
      </c>
      <c r="L64" s="43">
        <f t="shared" si="29"/>
        <v>0</v>
      </c>
      <c r="M64" s="40"/>
      <c r="N64" s="38"/>
      <c r="O64" s="24">
        <v>13</v>
      </c>
      <c r="P64" s="34" t="s">
        <v>84</v>
      </c>
      <c r="Q64" s="24" t="s">
        <v>34</v>
      </c>
      <c r="R64" s="35" t="s">
        <v>22</v>
      </c>
      <c r="S64" s="53">
        <v>439.14</v>
      </c>
      <c r="T64" s="35">
        <v>2</v>
      </c>
      <c r="U64" s="29">
        <f t="shared" si="22"/>
        <v>878.28</v>
      </c>
    </row>
    <row r="65" spans="2:21" s="49" customFormat="1" ht="78.75">
      <c r="B65" s="39"/>
      <c r="C65" s="33">
        <f t="shared" si="23"/>
        <v>14</v>
      </c>
      <c r="D65" s="41" t="str">
        <f t="shared" si="24"/>
        <v>Фильтр</v>
      </c>
      <c r="E65" s="42" t="s">
        <v>27</v>
      </c>
      <c r="F65" s="42" t="s">
        <v>27</v>
      </c>
      <c r="G65" s="42" t="s">
        <v>27</v>
      </c>
      <c r="H65" s="33">
        <f t="shared" si="25"/>
        <v>1</v>
      </c>
      <c r="I65" s="43">
        <f t="shared" si="26"/>
        <v>5371.07</v>
      </c>
      <c r="J65" s="42">
        <f t="shared" si="27"/>
        <v>0</v>
      </c>
      <c r="K65" s="33">
        <f t="shared" si="28"/>
        <v>1</v>
      </c>
      <c r="L65" s="43">
        <f t="shared" si="29"/>
        <v>0</v>
      </c>
      <c r="M65" s="40"/>
      <c r="N65" s="38"/>
      <c r="O65" s="24">
        <v>14</v>
      </c>
      <c r="P65" s="34" t="s">
        <v>85</v>
      </c>
      <c r="Q65" s="24" t="s">
        <v>34</v>
      </c>
      <c r="R65" s="35" t="s">
        <v>22</v>
      </c>
      <c r="S65" s="53">
        <v>5371.07</v>
      </c>
      <c r="T65" s="35">
        <v>1</v>
      </c>
      <c r="U65" s="29">
        <f t="shared" si="22"/>
        <v>5371.07</v>
      </c>
    </row>
    <row r="66" spans="2:21" s="49" customFormat="1" ht="78.75">
      <c r="B66" s="39"/>
      <c r="C66" s="33">
        <f t="shared" si="23"/>
        <v>15</v>
      </c>
      <c r="D66" s="41" t="str">
        <f t="shared" si="24"/>
        <v>Узел термозакрепления в сборе</v>
      </c>
      <c r="E66" s="42" t="s">
        <v>27</v>
      </c>
      <c r="F66" s="42" t="s">
        <v>27</v>
      </c>
      <c r="G66" s="42" t="s">
        <v>27</v>
      </c>
      <c r="H66" s="33">
        <f t="shared" si="25"/>
        <v>1</v>
      </c>
      <c r="I66" s="43">
        <f t="shared" si="26"/>
        <v>4671.82</v>
      </c>
      <c r="J66" s="42">
        <f t="shared" si="27"/>
        <v>0</v>
      </c>
      <c r="K66" s="33">
        <f t="shared" si="28"/>
        <v>1</v>
      </c>
      <c r="L66" s="43">
        <f t="shared" si="29"/>
        <v>0</v>
      </c>
      <c r="M66" s="40"/>
      <c r="N66" s="38"/>
      <c r="O66" s="24">
        <v>15</v>
      </c>
      <c r="P66" s="34" t="s">
        <v>86</v>
      </c>
      <c r="Q66" s="24" t="s">
        <v>34</v>
      </c>
      <c r="R66" s="35" t="s">
        <v>22</v>
      </c>
      <c r="S66" s="53">
        <v>4671.82</v>
      </c>
      <c r="T66" s="35">
        <v>1</v>
      </c>
      <c r="U66" s="29">
        <f t="shared" si="22"/>
        <v>4671.82</v>
      </c>
    </row>
    <row r="67" spans="2:21" s="49" customFormat="1" ht="78.75">
      <c r="B67" s="39"/>
      <c r="C67" s="33">
        <f t="shared" si="23"/>
        <v>16</v>
      </c>
      <c r="D67" s="41" t="str">
        <f t="shared" si="24"/>
        <v>Печатающая головка</v>
      </c>
      <c r="E67" s="42" t="s">
        <v>27</v>
      </c>
      <c r="F67" s="42" t="s">
        <v>27</v>
      </c>
      <c r="G67" s="42" t="s">
        <v>27</v>
      </c>
      <c r="H67" s="33">
        <f t="shared" si="25"/>
        <v>1</v>
      </c>
      <c r="I67" s="43">
        <f t="shared" si="26"/>
        <v>37952.199999999997</v>
      </c>
      <c r="J67" s="42">
        <f t="shared" si="27"/>
        <v>0</v>
      </c>
      <c r="K67" s="33">
        <f t="shared" si="28"/>
        <v>1</v>
      </c>
      <c r="L67" s="43">
        <f t="shared" si="29"/>
        <v>0</v>
      </c>
      <c r="M67" s="40"/>
      <c r="N67" s="38"/>
      <c r="O67" s="24">
        <v>16</v>
      </c>
      <c r="P67" s="34" t="s">
        <v>87</v>
      </c>
      <c r="Q67" s="24" t="s">
        <v>34</v>
      </c>
      <c r="R67" s="35" t="s">
        <v>22</v>
      </c>
      <c r="S67" s="53">
        <v>37952.199999999997</v>
      </c>
      <c r="T67" s="35">
        <v>1</v>
      </c>
      <c r="U67" s="29">
        <f t="shared" si="22"/>
        <v>37952.199999999997</v>
      </c>
    </row>
    <row r="68" spans="2:21" s="49" customFormat="1" ht="78.75">
      <c r="B68" s="39"/>
      <c r="C68" s="33">
        <f t="shared" si="23"/>
        <v>17</v>
      </c>
      <c r="D68" s="41" t="str">
        <f t="shared" si="24"/>
        <v>Кассета в сборе</v>
      </c>
      <c r="E68" s="42" t="s">
        <v>27</v>
      </c>
      <c r="F68" s="42" t="s">
        <v>27</v>
      </c>
      <c r="G68" s="42" t="s">
        <v>27</v>
      </c>
      <c r="H68" s="33">
        <f t="shared" si="25"/>
        <v>1</v>
      </c>
      <c r="I68" s="43">
        <f t="shared" si="26"/>
        <v>7321.89</v>
      </c>
      <c r="J68" s="42">
        <f t="shared" si="27"/>
        <v>0</v>
      </c>
      <c r="K68" s="33">
        <f t="shared" si="28"/>
        <v>1</v>
      </c>
      <c r="L68" s="43">
        <f t="shared" si="29"/>
        <v>0</v>
      </c>
      <c r="M68" s="40"/>
      <c r="N68" s="38"/>
      <c r="O68" s="24">
        <v>17</v>
      </c>
      <c r="P68" s="34" t="s">
        <v>88</v>
      </c>
      <c r="Q68" s="24" t="s">
        <v>34</v>
      </c>
      <c r="R68" s="35" t="s">
        <v>22</v>
      </c>
      <c r="S68" s="53">
        <v>7321.89</v>
      </c>
      <c r="T68" s="35">
        <v>1</v>
      </c>
      <c r="U68" s="29">
        <f t="shared" si="22"/>
        <v>7321.89</v>
      </c>
    </row>
    <row r="69" spans="2:21" s="49" customFormat="1" ht="78.75">
      <c r="B69" s="39"/>
      <c r="C69" s="33">
        <f t="shared" si="23"/>
        <v>18</v>
      </c>
      <c r="D69" s="41" t="str">
        <f t="shared" si="24"/>
        <v>Плата питания</v>
      </c>
      <c r="E69" s="42" t="s">
        <v>27</v>
      </c>
      <c r="F69" s="42" t="s">
        <v>27</v>
      </c>
      <c r="G69" s="42" t="s">
        <v>27</v>
      </c>
      <c r="H69" s="33">
        <f t="shared" si="25"/>
        <v>1</v>
      </c>
      <c r="I69" s="43">
        <f t="shared" si="26"/>
        <v>9407.82</v>
      </c>
      <c r="J69" s="42">
        <f t="shared" si="27"/>
        <v>0</v>
      </c>
      <c r="K69" s="33">
        <f t="shared" si="28"/>
        <v>1</v>
      </c>
      <c r="L69" s="43">
        <f t="shared" si="29"/>
        <v>0</v>
      </c>
      <c r="M69" s="40"/>
      <c r="N69" s="38"/>
      <c r="O69" s="24">
        <v>18</v>
      </c>
      <c r="P69" s="34" t="s">
        <v>89</v>
      </c>
      <c r="Q69" s="24" t="s">
        <v>34</v>
      </c>
      <c r="R69" s="35" t="s">
        <v>22</v>
      </c>
      <c r="S69" s="53">
        <v>9407.82</v>
      </c>
      <c r="T69" s="35">
        <v>1</v>
      </c>
      <c r="U69" s="29">
        <f t="shared" si="22"/>
        <v>9407.82</v>
      </c>
    </row>
    <row r="70" spans="2:21" s="49" customFormat="1" ht="78.75">
      <c r="B70" s="39"/>
      <c r="C70" s="33">
        <f t="shared" si="23"/>
        <v>19</v>
      </c>
      <c r="D70" s="41" t="str">
        <f t="shared" si="24"/>
        <v>Плата питания</v>
      </c>
      <c r="E70" s="42" t="s">
        <v>27</v>
      </c>
      <c r="F70" s="42" t="s">
        <v>27</v>
      </c>
      <c r="G70" s="42" t="s">
        <v>27</v>
      </c>
      <c r="H70" s="33">
        <f t="shared" si="25"/>
        <v>4</v>
      </c>
      <c r="I70" s="43">
        <f t="shared" si="26"/>
        <v>18917</v>
      </c>
      <c r="J70" s="42">
        <f t="shared" si="27"/>
        <v>0</v>
      </c>
      <c r="K70" s="33">
        <f t="shared" si="28"/>
        <v>4</v>
      </c>
      <c r="L70" s="43">
        <f t="shared" si="29"/>
        <v>0</v>
      </c>
      <c r="M70" s="40"/>
      <c r="N70" s="38"/>
      <c r="O70" s="24">
        <v>19</v>
      </c>
      <c r="P70" s="34" t="s">
        <v>89</v>
      </c>
      <c r="Q70" s="24" t="s">
        <v>34</v>
      </c>
      <c r="R70" s="35" t="s">
        <v>22</v>
      </c>
      <c r="S70" s="53">
        <v>4729.25</v>
      </c>
      <c r="T70" s="35">
        <v>4</v>
      </c>
      <c r="U70" s="29">
        <f t="shared" si="22"/>
        <v>18917</v>
      </c>
    </row>
    <row r="71" spans="2:21" s="49" customFormat="1" ht="78.75">
      <c r="B71" s="39"/>
      <c r="C71" s="33">
        <f t="shared" si="23"/>
        <v>20</v>
      </c>
      <c r="D71" s="41" t="str">
        <f t="shared" si="24"/>
        <v>Плата питания МФУ Xerox VersaLink B7025</v>
      </c>
      <c r="E71" s="42" t="s">
        <v>27</v>
      </c>
      <c r="F71" s="42" t="s">
        <v>27</v>
      </c>
      <c r="G71" s="42" t="s">
        <v>27</v>
      </c>
      <c r="H71" s="33">
        <f t="shared" si="25"/>
        <v>4</v>
      </c>
      <c r="I71" s="43">
        <f t="shared" si="26"/>
        <v>113738.36</v>
      </c>
      <c r="J71" s="42">
        <f t="shared" si="27"/>
        <v>0</v>
      </c>
      <c r="K71" s="33">
        <f t="shared" si="28"/>
        <v>4</v>
      </c>
      <c r="L71" s="43">
        <f t="shared" si="29"/>
        <v>0</v>
      </c>
      <c r="M71" s="40"/>
      <c r="N71" s="38"/>
      <c r="O71" s="24">
        <v>20</v>
      </c>
      <c r="P71" s="34" t="s">
        <v>90</v>
      </c>
      <c r="Q71" s="24" t="s">
        <v>34</v>
      </c>
      <c r="R71" s="35" t="s">
        <v>22</v>
      </c>
      <c r="S71" s="53">
        <v>28434.59</v>
      </c>
      <c r="T71" s="35">
        <v>4</v>
      </c>
      <c r="U71" s="29">
        <f t="shared" si="22"/>
        <v>113738.36</v>
      </c>
    </row>
    <row r="72" spans="2:21" s="49" customFormat="1" ht="78.75">
      <c r="B72" s="39"/>
      <c r="C72" s="33">
        <f t="shared" si="23"/>
        <v>21</v>
      </c>
      <c r="D72" s="41" t="str">
        <f t="shared" si="24"/>
        <v>Плата управления МФУ Xerox VersaLink B7025</v>
      </c>
      <c r="E72" s="42" t="s">
        <v>27</v>
      </c>
      <c r="F72" s="42" t="s">
        <v>27</v>
      </c>
      <c r="G72" s="42" t="s">
        <v>27</v>
      </c>
      <c r="H72" s="33">
        <f t="shared" si="25"/>
        <v>4</v>
      </c>
      <c r="I72" s="43">
        <f t="shared" si="26"/>
        <v>90328.6</v>
      </c>
      <c r="J72" s="42">
        <f t="shared" si="27"/>
        <v>0</v>
      </c>
      <c r="K72" s="33">
        <f t="shared" si="28"/>
        <v>4</v>
      </c>
      <c r="L72" s="43">
        <f t="shared" si="29"/>
        <v>0</v>
      </c>
      <c r="M72" s="40"/>
      <c r="N72" s="38"/>
      <c r="O72" s="24">
        <v>21</v>
      </c>
      <c r="P72" s="34" t="s">
        <v>91</v>
      </c>
      <c r="Q72" s="24" t="s">
        <v>34</v>
      </c>
      <c r="R72" s="35" t="s">
        <v>22</v>
      </c>
      <c r="S72" s="53">
        <v>22582.15</v>
      </c>
      <c r="T72" s="35">
        <v>4</v>
      </c>
      <c r="U72" s="29">
        <f t="shared" si="22"/>
        <v>90328.6</v>
      </c>
    </row>
    <row r="73" spans="2:21" s="49" customFormat="1" ht="78.75">
      <c r="B73" s="39"/>
      <c r="C73" s="33">
        <f t="shared" si="23"/>
        <v>22</v>
      </c>
      <c r="D73" s="41" t="str">
        <f t="shared" si="24"/>
        <v>Плата питания МФУ Xerox VersaLink B7025</v>
      </c>
      <c r="E73" s="42" t="s">
        <v>27</v>
      </c>
      <c r="F73" s="42" t="s">
        <v>27</v>
      </c>
      <c r="G73" s="42" t="s">
        <v>27</v>
      </c>
      <c r="H73" s="33">
        <f t="shared" si="25"/>
        <v>4</v>
      </c>
      <c r="I73" s="43">
        <f t="shared" si="26"/>
        <v>41009.32</v>
      </c>
      <c r="J73" s="42">
        <f t="shared" si="27"/>
        <v>0</v>
      </c>
      <c r="K73" s="33">
        <f t="shared" si="28"/>
        <v>4</v>
      </c>
      <c r="L73" s="43">
        <f t="shared" si="29"/>
        <v>0</v>
      </c>
      <c r="M73" s="40"/>
      <c r="N73" s="38"/>
      <c r="O73" s="24">
        <v>22</v>
      </c>
      <c r="P73" s="34" t="s">
        <v>90</v>
      </c>
      <c r="Q73" s="24" t="s">
        <v>34</v>
      </c>
      <c r="R73" s="35" t="s">
        <v>22</v>
      </c>
      <c r="S73" s="53">
        <v>10252.33</v>
      </c>
      <c r="T73" s="35">
        <v>4</v>
      </c>
      <c r="U73" s="29">
        <f t="shared" si="22"/>
        <v>41009.32</v>
      </c>
    </row>
    <row r="74" spans="2:21" s="49" customFormat="1" ht="78.75">
      <c r="B74" s="39"/>
      <c r="C74" s="33">
        <f t="shared" si="23"/>
        <v>23</v>
      </c>
      <c r="D74" s="41" t="str">
        <f t="shared" si="24"/>
        <v>Узел захвата обходного лотка в сборе</v>
      </c>
      <c r="E74" s="42" t="s">
        <v>27</v>
      </c>
      <c r="F74" s="42" t="s">
        <v>27</v>
      </c>
      <c r="G74" s="42" t="s">
        <v>27</v>
      </c>
      <c r="H74" s="33">
        <f t="shared" si="25"/>
        <v>4</v>
      </c>
      <c r="I74" s="43">
        <f t="shared" si="26"/>
        <v>6181.8</v>
      </c>
      <c r="J74" s="42">
        <f t="shared" si="27"/>
        <v>0</v>
      </c>
      <c r="K74" s="33">
        <f t="shared" si="28"/>
        <v>4</v>
      </c>
      <c r="L74" s="43">
        <f t="shared" si="29"/>
        <v>0</v>
      </c>
      <c r="M74" s="40"/>
      <c r="N74" s="38"/>
      <c r="O74" s="24">
        <v>23</v>
      </c>
      <c r="P74" s="34" t="s">
        <v>92</v>
      </c>
      <c r="Q74" s="24" t="s">
        <v>34</v>
      </c>
      <c r="R74" s="35" t="s">
        <v>22</v>
      </c>
      <c r="S74" s="53">
        <v>1545.45</v>
      </c>
      <c r="T74" s="35">
        <v>4</v>
      </c>
      <c r="U74" s="29">
        <f t="shared" si="22"/>
        <v>6181.8</v>
      </c>
    </row>
    <row r="75" spans="2:21" s="49" customFormat="1" ht="78.75">
      <c r="B75" s="39"/>
      <c r="C75" s="33">
        <f t="shared" si="23"/>
        <v>24</v>
      </c>
      <c r="D75" s="41" t="str">
        <f t="shared" si="24"/>
        <v>Ограничитель перенапряжения УЗИП</v>
      </c>
      <c r="E75" s="42" t="s">
        <v>27</v>
      </c>
      <c r="F75" s="42" t="s">
        <v>27</v>
      </c>
      <c r="G75" s="42" t="s">
        <v>27</v>
      </c>
      <c r="H75" s="33">
        <f t="shared" si="25"/>
        <v>4</v>
      </c>
      <c r="I75" s="43">
        <f t="shared" si="26"/>
        <v>179397.2</v>
      </c>
      <c r="J75" s="42">
        <f t="shared" si="27"/>
        <v>0</v>
      </c>
      <c r="K75" s="33">
        <f t="shared" si="28"/>
        <v>4</v>
      </c>
      <c r="L75" s="43">
        <f t="shared" si="29"/>
        <v>0</v>
      </c>
      <c r="M75" s="40"/>
      <c r="N75" s="38"/>
      <c r="O75" s="24">
        <v>24</v>
      </c>
      <c r="P75" s="34" t="s">
        <v>93</v>
      </c>
      <c r="Q75" s="24" t="s">
        <v>34</v>
      </c>
      <c r="R75" s="35" t="s">
        <v>22</v>
      </c>
      <c r="S75" s="53">
        <v>44849.3</v>
      </c>
      <c r="T75" s="35">
        <v>4</v>
      </c>
      <c r="U75" s="29">
        <f t="shared" si="22"/>
        <v>179397.2</v>
      </c>
    </row>
    <row r="76" spans="2:21" s="49" customFormat="1" ht="78.75">
      <c r="B76" s="39"/>
      <c r="C76" s="33">
        <f t="shared" si="23"/>
        <v>25</v>
      </c>
      <c r="D76" s="41" t="str">
        <f t="shared" si="24"/>
        <v>Ограничитель перенапряжения УЗИП</v>
      </c>
      <c r="E76" s="42" t="s">
        <v>27</v>
      </c>
      <c r="F76" s="42" t="s">
        <v>27</v>
      </c>
      <c r="G76" s="42" t="s">
        <v>27</v>
      </c>
      <c r="H76" s="33">
        <f t="shared" si="25"/>
        <v>4</v>
      </c>
      <c r="I76" s="43">
        <f t="shared" si="26"/>
        <v>96746.880000000005</v>
      </c>
      <c r="J76" s="42">
        <f t="shared" si="27"/>
        <v>0</v>
      </c>
      <c r="K76" s="33">
        <f t="shared" si="28"/>
        <v>4</v>
      </c>
      <c r="L76" s="43">
        <f t="shared" si="29"/>
        <v>0</v>
      </c>
      <c r="M76" s="40"/>
      <c r="N76" s="38"/>
      <c r="O76" s="24">
        <v>25</v>
      </c>
      <c r="P76" s="34" t="s">
        <v>93</v>
      </c>
      <c r="Q76" s="24" t="s">
        <v>34</v>
      </c>
      <c r="R76" s="35" t="s">
        <v>22</v>
      </c>
      <c r="S76" s="53">
        <v>24186.720000000001</v>
      </c>
      <c r="T76" s="35">
        <v>4</v>
      </c>
      <c r="U76" s="29">
        <f t="shared" si="22"/>
        <v>96746.880000000005</v>
      </c>
    </row>
    <row r="77" spans="2:21" s="19" customFormat="1" ht="21" customHeight="1">
      <c r="B77" s="39"/>
      <c r="C77" s="73" t="str">
        <f>O77</f>
        <v>Итого по Эгвекинотская ГРЭС без НДС</v>
      </c>
      <c r="D77" s="73"/>
      <c r="E77" s="73"/>
      <c r="F77" s="73"/>
      <c r="G77" s="73"/>
      <c r="H77" s="73"/>
      <c r="I77" s="73"/>
      <c r="J77" s="73"/>
      <c r="K77" s="73"/>
      <c r="L77" s="45">
        <f>SUM(L52:L76)</f>
        <v>0</v>
      </c>
      <c r="M77" s="40"/>
      <c r="N77" s="38"/>
      <c r="O77" s="72" t="s">
        <v>40</v>
      </c>
      <c r="P77" s="72"/>
      <c r="Q77" s="72"/>
      <c r="R77" s="72"/>
      <c r="S77" s="72"/>
      <c r="T77" s="72"/>
      <c r="U77" s="46">
        <f>SUM(U52:U76)</f>
        <v>912474.46000000008</v>
      </c>
    </row>
    <row r="78" spans="2:21" s="48" customFormat="1" ht="18" customHeight="1">
      <c r="B78" s="39"/>
      <c r="C78" s="84" t="str">
        <f t="shared" ref="C78:C79" si="30">O78</f>
        <v xml:space="preserve">Северные электрические сети </v>
      </c>
      <c r="D78" s="85"/>
      <c r="E78" s="85"/>
      <c r="F78" s="85"/>
      <c r="G78" s="85"/>
      <c r="H78" s="85"/>
      <c r="I78" s="85"/>
      <c r="J78" s="85"/>
      <c r="K78" s="85"/>
      <c r="L78" s="86"/>
      <c r="M78" s="40"/>
      <c r="N78" s="38"/>
      <c r="O78" s="87" t="s">
        <v>41</v>
      </c>
      <c r="P78" s="87"/>
      <c r="Q78" s="87"/>
      <c r="R78" s="87"/>
      <c r="S78" s="87"/>
      <c r="T78" s="87"/>
      <c r="U78" s="87"/>
    </row>
    <row r="79" spans="2:21" s="48" customFormat="1" ht="78.75">
      <c r="B79" s="39"/>
      <c r="C79" s="33">
        <f t="shared" si="30"/>
        <v>1</v>
      </c>
      <c r="D79" s="34" t="str">
        <f>P79</f>
        <v>Кулер для процессора ID-COOLING IS-47-XT</v>
      </c>
      <c r="E79" s="42" t="s">
        <v>27</v>
      </c>
      <c r="F79" s="42" t="s">
        <v>27</v>
      </c>
      <c r="G79" s="42" t="s">
        <v>27</v>
      </c>
      <c r="H79" s="33">
        <f>T79</f>
        <v>10</v>
      </c>
      <c r="I79" s="43">
        <f>U79</f>
        <v>23112.600000000002</v>
      </c>
      <c r="J79" s="42">
        <f t="shared" ref="J79" si="31">V79</f>
        <v>0</v>
      </c>
      <c r="K79" s="44">
        <f>T79</f>
        <v>10</v>
      </c>
      <c r="L79" s="43">
        <f>J79*K79</f>
        <v>0</v>
      </c>
      <c r="M79" s="40"/>
      <c r="N79" s="38"/>
      <c r="O79" s="24">
        <v>1</v>
      </c>
      <c r="P79" s="34" t="s">
        <v>107</v>
      </c>
      <c r="Q79" s="24" t="s">
        <v>34</v>
      </c>
      <c r="R79" s="35" t="s">
        <v>22</v>
      </c>
      <c r="S79" s="43">
        <v>2311.2600000000002</v>
      </c>
      <c r="T79" s="35">
        <v>10</v>
      </c>
      <c r="U79" s="29">
        <f t="shared" ref="U79" si="32">T79*S79</f>
        <v>23112.600000000002</v>
      </c>
    </row>
    <row r="80" spans="2:21" s="48" customFormat="1" ht="78.75">
      <c r="B80" s="39"/>
      <c r="C80" s="33">
        <f t="shared" ref="C80:C90" si="33">O80</f>
        <v>2</v>
      </c>
      <c r="D80" s="34" t="str">
        <f t="shared" ref="D80:D90" si="34">P80</f>
        <v>Внутренний SSD-диск Silicon Power Ace A56</v>
      </c>
      <c r="E80" s="42" t="s">
        <v>27</v>
      </c>
      <c r="F80" s="42" t="s">
        <v>27</v>
      </c>
      <c r="G80" s="42" t="s">
        <v>27</v>
      </c>
      <c r="H80" s="33">
        <f t="shared" ref="H80:H90" si="35">T80</f>
        <v>20</v>
      </c>
      <c r="I80" s="43">
        <f t="shared" ref="I80:I90" si="36">U80</f>
        <v>176505.40000000002</v>
      </c>
      <c r="J80" s="42">
        <f t="shared" ref="J80:J90" si="37">V80</f>
        <v>0</v>
      </c>
      <c r="K80" s="44">
        <f t="shared" ref="K80:K90" si="38">T80</f>
        <v>20</v>
      </c>
      <c r="L80" s="43">
        <f t="shared" ref="L80:L90" si="39">J80*K80</f>
        <v>0</v>
      </c>
      <c r="M80" s="40"/>
      <c r="N80" s="38"/>
      <c r="O80" s="24">
        <v>2</v>
      </c>
      <c r="P80" s="34" t="s">
        <v>108</v>
      </c>
      <c r="Q80" s="24" t="s">
        <v>34</v>
      </c>
      <c r="R80" s="35" t="s">
        <v>104</v>
      </c>
      <c r="S80" s="43">
        <v>8825.27</v>
      </c>
      <c r="T80" s="35">
        <v>20</v>
      </c>
      <c r="U80" s="29">
        <f t="shared" ref="U80:U90" si="40">T80*S80</f>
        <v>176505.40000000002</v>
      </c>
    </row>
    <row r="81" spans="2:21" s="48" customFormat="1" ht="78.75">
      <c r="B81" s="39"/>
      <c r="C81" s="33">
        <f t="shared" si="33"/>
        <v>3</v>
      </c>
      <c r="D81" s="34" t="str">
        <f t="shared" si="34"/>
        <v>Блок питания ПК Azerty RPL-500BAR</v>
      </c>
      <c r="E81" s="42" t="s">
        <v>27</v>
      </c>
      <c r="F81" s="42" t="s">
        <v>27</v>
      </c>
      <c r="G81" s="42" t="s">
        <v>27</v>
      </c>
      <c r="H81" s="33">
        <f t="shared" si="35"/>
        <v>10</v>
      </c>
      <c r="I81" s="43">
        <f t="shared" si="36"/>
        <v>24890.5</v>
      </c>
      <c r="J81" s="42">
        <f t="shared" si="37"/>
        <v>0</v>
      </c>
      <c r="K81" s="44">
        <f t="shared" si="38"/>
        <v>10</v>
      </c>
      <c r="L81" s="43">
        <f t="shared" si="39"/>
        <v>0</v>
      </c>
      <c r="M81" s="40"/>
      <c r="N81" s="38"/>
      <c r="O81" s="24">
        <v>3</v>
      </c>
      <c r="P81" s="34" t="s">
        <v>94</v>
      </c>
      <c r="Q81" s="24" t="s">
        <v>34</v>
      </c>
      <c r="R81" s="35" t="s">
        <v>22</v>
      </c>
      <c r="S81" s="43">
        <v>2489.0500000000002</v>
      </c>
      <c r="T81" s="35">
        <v>10</v>
      </c>
      <c r="U81" s="29">
        <f t="shared" si="40"/>
        <v>24890.5</v>
      </c>
    </row>
    <row r="82" spans="2:21" s="48" customFormat="1" ht="78.75">
      <c r="B82" s="39"/>
      <c r="C82" s="33">
        <f t="shared" si="33"/>
        <v>4</v>
      </c>
      <c r="D82" s="34" t="str">
        <f t="shared" si="34"/>
        <v xml:space="preserve">Комплект клавиатура и мышь A4Tech KK-3330S  </v>
      </c>
      <c r="E82" s="42" t="s">
        <v>27</v>
      </c>
      <c r="F82" s="42" t="s">
        <v>27</v>
      </c>
      <c r="G82" s="42" t="s">
        <v>27</v>
      </c>
      <c r="H82" s="33">
        <f t="shared" si="35"/>
        <v>20</v>
      </c>
      <c r="I82" s="43">
        <f t="shared" si="36"/>
        <v>28246.399999999998</v>
      </c>
      <c r="J82" s="42">
        <f t="shared" si="37"/>
        <v>0</v>
      </c>
      <c r="K82" s="44">
        <f t="shared" si="38"/>
        <v>20</v>
      </c>
      <c r="L82" s="43">
        <f t="shared" si="39"/>
        <v>0</v>
      </c>
      <c r="M82" s="40"/>
      <c r="N82" s="38"/>
      <c r="O82" s="24">
        <v>4</v>
      </c>
      <c r="P82" s="34" t="s">
        <v>95</v>
      </c>
      <c r="Q82" s="24" t="s">
        <v>34</v>
      </c>
      <c r="R82" s="35" t="s">
        <v>105</v>
      </c>
      <c r="S82" s="43">
        <v>1412.32</v>
      </c>
      <c r="T82" s="35">
        <v>20</v>
      </c>
      <c r="U82" s="29">
        <f t="shared" si="40"/>
        <v>28246.399999999998</v>
      </c>
    </row>
    <row r="83" spans="2:21" s="48" customFormat="1" ht="78.75">
      <c r="B83" s="39"/>
      <c r="C83" s="33">
        <f t="shared" si="33"/>
        <v>5</v>
      </c>
      <c r="D83" s="34" t="str">
        <f t="shared" si="34"/>
        <v>Сетевой фильтр Pilot sG-MAX</v>
      </c>
      <c r="E83" s="42" t="s">
        <v>27</v>
      </c>
      <c r="F83" s="42" t="s">
        <v>27</v>
      </c>
      <c r="G83" s="42" t="s">
        <v>27</v>
      </c>
      <c r="H83" s="33">
        <f t="shared" si="35"/>
        <v>30</v>
      </c>
      <c r="I83" s="43">
        <f t="shared" si="36"/>
        <v>85338.900000000009</v>
      </c>
      <c r="J83" s="42">
        <f t="shared" si="37"/>
        <v>0</v>
      </c>
      <c r="K83" s="44">
        <f t="shared" si="38"/>
        <v>30</v>
      </c>
      <c r="L83" s="43">
        <f t="shared" si="39"/>
        <v>0</v>
      </c>
      <c r="M83" s="40"/>
      <c r="N83" s="38"/>
      <c r="O83" s="24">
        <v>5</v>
      </c>
      <c r="P83" s="34" t="s">
        <v>96</v>
      </c>
      <c r="Q83" s="24" t="s">
        <v>34</v>
      </c>
      <c r="R83" s="35" t="s">
        <v>22</v>
      </c>
      <c r="S83" s="43">
        <v>2844.63</v>
      </c>
      <c r="T83" s="35">
        <v>30</v>
      </c>
      <c r="U83" s="29">
        <f t="shared" si="40"/>
        <v>85338.900000000009</v>
      </c>
    </row>
    <row r="84" spans="2:21" s="48" customFormat="1" ht="78.75">
      <c r="B84" s="39"/>
      <c r="C84" s="33">
        <f t="shared" si="33"/>
        <v>6</v>
      </c>
      <c r="D84" s="34" t="str">
        <f t="shared" si="34"/>
        <v>Коннектор RJ-45</v>
      </c>
      <c r="E84" s="42" t="s">
        <v>27</v>
      </c>
      <c r="F84" s="42" t="s">
        <v>27</v>
      </c>
      <c r="G84" s="42" t="s">
        <v>27</v>
      </c>
      <c r="H84" s="33">
        <f t="shared" si="35"/>
        <v>5</v>
      </c>
      <c r="I84" s="43">
        <f t="shared" si="36"/>
        <v>1234.6500000000001</v>
      </c>
      <c r="J84" s="42">
        <f t="shared" si="37"/>
        <v>0</v>
      </c>
      <c r="K84" s="44">
        <f t="shared" si="38"/>
        <v>5</v>
      </c>
      <c r="L84" s="43">
        <f t="shared" si="39"/>
        <v>0</v>
      </c>
      <c r="M84" s="40"/>
      <c r="N84" s="38"/>
      <c r="O84" s="24">
        <v>6</v>
      </c>
      <c r="P84" s="34" t="s">
        <v>97</v>
      </c>
      <c r="Q84" s="24" t="s">
        <v>34</v>
      </c>
      <c r="R84" s="35" t="s">
        <v>106</v>
      </c>
      <c r="S84" s="43">
        <v>246.93</v>
      </c>
      <c r="T84" s="35">
        <v>5</v>
      </c>
      <c r="U84" s="29">
        <f t="shared" si="40"/>
        <v>1234.6500000000001</v>
      </c>
    </row>
    <row r="85" spans="2:21" s="48" customFormat="1" ht="78.75">
      <c r="B85" s="39"/>
      <c r="C85" s="33">
        <f t="shared" si="33"/>
        <v>7</v>
      </c>
      <c r="D85" s="34" t="str">
        <f t="shared" si="34"/>
        <v>Термопаста Arctic Cooling MX-4</v>
      </c>
      <c r="E85" s="42" t="s">
        <v>27</v>
      </c>
      <c r="F85" s="42" t="s">
        <v>27</v>
      </c>
      <c r="G85" s="42" t="s">
        <v>27</v>
      </c>
      <c r="H85" s="33">
        <f t="shared" si="35"/>
        <v>10</v>
      </c>
      <c r="I85" s="43">
        <f t="shared" si="36"/>
        <v>5333.7</v>
      </c>
      <c r="J85" s="42">
        <f t="shared" si="37"/>
        <v>0</v>
      </c>
      <c r="K85" s="44">
        <f t="shared" si="38"/>
        <v>10</v>
      </c>
      <c r="L85" s="43">
        <f t="shared" si="39"/>
        <v>0</v>
      </c>
      <c r="M85" s="40"/>
      <c r="N85" s="38"/>
      <c r="O85" s="24">
        <v>7</v>
      </c>
      <c r="P85" s="34" t="s">
        <v>98</v>
      </c>
      <c r="Q85" s="24" t="s">
        <v>34</v>
      </c>
      <c r="R85" s="35" t="s">
        <v>22</v>
      </c>
      <c r="S85" s="43">
        <v>533.37</v>
      </c>
      <c r="T85" s="35">
        <v>10</v>
      </c>
      <c r="U85" s="29">
        <f t="shared" si="40"/>
        <v>5333.7</v>
      </c>
    </row>
    <row r="86" spans="2:21" s="48" customFormat="1" ht="78.75">
      <c r="B86" s="39"/>
      <c r="C86" s="33">
        <f t="shared" si="33"/>
        <v>8</v>
      </c>
      <c r="D86" s="34" t="str">
        <f t="shared" si="34"/>
        <v>Оперативная память Patriot Signature Line</v>
      </c>
      <c r="E86" s="42" t="s">
        <v>27</v>
      </c>
      <c r="F86" s="42" t="s">
        <v>27</v>
      </c>
      <c r="G86" s="42" t="s">
        <v>27</v>
      </c>
      <c r="H86" s="33">
        <f t="shared" si="35"/>
        <v>15</v>
      </c>
      <c r="I86" s="43">
        <f t="shared" si="36"/>
        <v>94228.35</v>
      </c>
      <c r="J86" s="42">
        <f t="shared" si="37"/>
        <v>0</v>
      </c>
      <c r="K86" s="44">
        <f t="shared" si="38"/>
        <v>15</v>
      </c>
      <c r="L86" s="43">
        <f t="shared" si="39"/>
        <v>0</v>
      </c>
      <c r="M86" s="40"/>
      <c r="N86" s="38"/>
      <c r="O86" s="24">
        <v>8</v>
      </c>
      <c r="P86" s="34" t="s">
        <v>99</v>
      </c>
      <c r="Q86" s="24" t="s">
        <v>34</v>
      </c>
      <c r="R86" s="35" t="s">
        <v>22</v>
      </c>
      <c r="S86" s="43">
        <v>6281.89</v>
      </c>
      <c r="T86" s="35">
        <v>15</v>
      </c>
      <c r="U86" s="29">
        <f t="shared" si="40"/>
        <v>94228.35</v>
      </c>
    </row>
    <row r="87" spans="2:21" s="48" customFormat="1" ht="78.75">
      <c r="B87" s="39"/>
      <c r="C87" s="33">
        <f t="shared" si="33"/>
        <v>9</v>
      </c>
      <c r="D87" s="34" t="str">
        <f t="shared" si="34"/>
        <v>Док-станция для накопителей DEXP HA133</v>
      </c>
      <c r="E87" s="42" t="s">
        <v>27</v>
      </c>
      <c r="F87" s="42" t="s">
        <v>27</v>
      </c>
      <c r="G87" s="42" t="s">
        <v>27</v>
      </c>
      <c r="H87" s="33">
        <f t="shared" si="35"/>
        <v>1</v>
      </c>
      <c r="I87" s="43">
        <f t="shared" si="36"/>
        <v>4029.89</v>
      </c>
      <c r="J87" s="42">
        <f t="shared" si="37"/>
        <v>0</v>
      </c>
      <c r="K87" s="44">
        <f t="shared" si="38"/>
        <v>1</v>
      </c>
      <c r="L87" s="43">
        <f t="shared" si="39"/>
        <v>0</v>
      </c>
      <c r="M87" s="40"/>
      <c r="N87" s="38"/>
      <c r="O87" s="24">
        <v>9</v>
      </c>
      <c r="P87" s="34" t="s">
        <v>100</v>
      </c>
      <c r="Q87" s="24" t="s">
        <v>34</v>
      </c>
      <c r="R87" s="35" t="s">
        <v>22</v>
      </c>
      <c r="S87" s="43">
        <v>4029.89</v>
      </c>
      <c r="T87" s="35">
        <v>1</v>
      </c>
      <c r="U87" s="29">
        <f t="shared" si="40"/>
        <v>4029.89</v>
      </c>
    </row>
    <row r="88" spans="2:21" s="48" customFormat="1" ht="78.75">
      <c r="B88" s="39"/>
      <c r="C88" s="33">
        <f t="shared" si="33"/>
        <v>10</v>
      </c>
      <c r="D88" s="34" t="str">
        <f t="shared" si="34"/>
        <v>Жесткий диск Seagate SkyHawk</v>
      </c>
      <c r="E88" s="42" t="s">
        <v>27</v>
      </c>
      <c r="F88" s="42" t="s">
        <v>27</v>
      </c>
      <c r="G88" s="42" t="s">
        <v>27</v>
      </c>
      <c r="H88" s="33">
        <f t="shared" si="35"/>
        <v>4</v>
      </c>
      <c r="I88" s="43">
        <f t="shared" si="36"/>
        <v>112185.08</v>
      </c>
      <c r="J88" s="42">
        <f t="shared" si="37"/>
        <v>0</v>
      </c>
      <c r="K88" s="44">
        <f t="shared" si="38"/>
        <v>4</v>
      </c>
      <c r="L88" s="43">
        <f t="shared" si="39"/>
        <v>0</v>
      </c>
      <c r="M88" s="40"/>
      <c r="N88" s="38"/>
      <c r="O88" s="24">
        <v>10</v>
      </c>
      <c r="P88" s="34" t="s">
        <v>101</v>
      </c>
      <c r="Q88" s="24" t="s">
        <v>34</v>
      </c>
      <c r="R88" s="35" t="s">
        <v>22</v>
      </c>
      <c r="S88" s="43">
        <v>28046.27</v>
      </c>
      <c r="T88" s="35">
        <v>4</v>
      </c>
      <c r="U88" s="29">
        <f t="shared" si="40"/>
        <v>112185.08</v>
      </c>
    </row>
    <row r="89" spans="2:21" s="48" customFormat="1" ht="78.75">
      <c r="B89" s="39"/>
      <c r="C89" s="33">
        <f t="shared" si="33"/>
        <v>11</v>
      </c>
      <c r="D89" s="34" t="str">
        <f t="shared" si="34"/>
        <v>Коммутатор TP-Link LS105G</v>
      </c>
      <c r="E89" s="42" t="s">
        <v>27</v>
      </c>
      <c r="F89" s="42" t="s">
        <v>27</v>
      </c>
      <c r="G89" s="42" t="s">
        <v>27</v>
      </c>
      <c r="H89" s="33">
        <f t="shared" si="35"/>
        <v>10</v>
      </c>
      <c r="I89" s="43">
        <f t="shared" si="36"/>
        <v>18371.600000000002</v>
      </c>
      <c r="J89" s="42">
        <v>0</v>
      </c>
      <c r="K89" s="44">
        <f t="shared" si="38"/>
        <v>10</v>
      </c>
      <c r="L89" s="43">
        <f t="shared" si="39"/>
        <v>0</v>
      </c>
      <c r="M89" s="40"/>
      <c r="N89" s="38"/>
      <c r="O89" s="24">
        <v>11</v>
      </c>
      <c r="P89" s="34" t="s">
        <v>102</v>
      </c>
      <c r="Q89" s="24" t="s">
        <v>34</v>
      </c>
      <c r="R89" s="35" t="s">
        <v>22</v>
      </c>
      <c r="S89" s="43">
        <v>1837.16</v>
      </c>
      <c r="T89" s="35">
        <v>10</v>
      </c>
      <c r="U89" s="29">
        <f t="shared" si="40"/>
        <v>18371.600000000002</v>
      </c>
    </row>
    <row r="90" spans="2:21" s="48" customFormat="1" ht="78.75">
      <c r="B90" s="39"/>
      <c r="C90" s="33">
        <f t="shared" si="33"/>
        <v>12</v>
      </c>
      <c r="D90" s="34" t="str">
        <f t="shared" si="34"/>
        <v>Коммутатор Dahua DH-LR2218-16ET-240</v>
      </c>
      <c r="E90" s="42" t="s">
        <v>27</v>
      </c>
      <c r="F90" s="42" t="s">
        <v>27</v>
      </c>
      <c r="G90" s="42" t="s">
        <v>27</v>
      </c>
      <c r="H90" s="33">
        <f t="shared" si="35"/>
        <v>2</v>
      </c>
      <c r="I90" s="43">
        <f t="shared" si="36"/>
        <v>76567.94</v>
      </c>
      <c r="J90" s="42">
        <f t="shared" si="37"/>
        <v>0</v>
      </c>
      <c r="K90" s="44">
        <f t="shared" si="38"/>
        <v>2</v>
      </c>
      <c r="L90" s="43">
        <f t="shared" si="39"/>
        <v>0</v>
      </c>
      <c r="M90" s="40"/>
      <c r="N90" s="38"/>
      <c r="O90" s="24">
        <v>12</v>
      </c>
      <c r="P90" s="34" t="s">
        <v>103</v>
      </c>
      <c r="Q90" s="24" t="s">
        <v>34</v>
      </c>
      <c r="R90" s="35" t="s">
        <v>22</v>
      </c>
      <c r="S90" s="43">
        <v>38283.97</v>
      </c>
      <c r="T90" s="35">
        <v>2</v>
      </c>
      <c r="U90" s="29">
        <f t="shared" si="40"/>
        <v>76567.94</v>
      </c>
    </row>
    <row r="91" spans="2:21" s="48" customFormat="1" ht="21" customHeight="1">
      <c r="B91" s="21"/>
      <c r="C91" s="73" t="str">
        <f>O91</f>
        <v>Итого по СЭС (тех пресс) без НДС</v>
      </c>
      <c r="D91" s="73"/>
      <c r="E91" s="73"/>
      <c r="F91" s="73"/>
      <c r="G91" s="73"/>
      <c r="H91" s="73"/>
      <c r="I91" s="73"/>
      <c r="J91" s="73"/>
      <c r="K91" s="73"/>
      <c r="L91" s="45">
        <f>SUM(L79:L90)</f>
        <v>0</v>
      </c>
      <c r="M91" s="22"/>
      <c r="O91" s="72" t="s">
        <v>32</v>
      </c>
      <c r="P91" s="72"/>
      <c r="Q91" s="72"/>
      <c r="R91" s="72"/>
      <c r="S91" s="72"/>
      <c r="T91" s="72"/>
      <c r="U91" s="46">
        <f>SUM(U79:U90)</f>
        <v>650045.01</v>
      </c>
    </row>
    <row r="92" spans="2:21" ht="24" customHeight="1">
      <c r="B92" s="7"/>
      <c r="C92" s="57" t="s">
        <v>21</v>
      </c>
      <c r="D92" s="58"/>
      <c r="E92" s="58"/>
      <c r="F92" s="58"/>
      <c r="G92" s="58"/>
      <c r="H92" s="58"/>
      <c r="I92" s="59"/>
      <c r="J92" s="65" t="s">
        <v>14</v>
      </c>
      <c r="K92" s="65"/>
      <c r="L92" s="20">
        <f>L29+L50+L77+L91</f>
        <v>0</v>
      </c>
      <c r="M92" s="8"/>
      <c r="O92" s="75" t="s">
        <v>20</v>
      </c>
      <c r="P92" s="76"/>
      <c r="Q92" s="76"/>
      <c r="R92" s="77"/>
      <c r="S92" s="67" t="s">
        <v>14</v>
      </c>
      <c r="T92" s="68"/>
      <c r="U92" s="25">
        <f>U29+U50+U77+U91</f>
        <v>2842564.8900000006</v>
      </c>
    </row>
    <row r="93" spans="2:21" ht="24" customHeight="1">
      <c r="B93" s="7"/>
      <c r="C93" s="57"/>
      <c r="D93" s="60"/>
      <c r="E93" s="60"/>
      <c r="F93" s="60"/>
      <c r="G93" s="60"/>
      <c r="H93" s="60"/>
      <c r="I93" s="59"/>
      <c r="J93" s="31" t="s">
        <v>18</v>
      </c>
      <c r="K93" s="100">
        <f>T93</f>
        <v>0.22</v>
      </c>
      <c r="L93" s="3">
        <f>K93*L92</f>
        <v>0</v>
      </c>
      <c r="M93" s="8"/>
      <c r="O93" s="75"/>
      <c r="P93" s="78"/>
      <c r="Q93" s="78"/>
      <c r="R93" s="77"/>
      <c r="S93" s="28" t="s">
        <v>18</v>
      </c>
      <c r="T93" s="26">
        <v>0.22</v>
      </c>
      <c r="U93" s="30">
        <f>T93*U92</f>
        <v>625364.27580000018</v>
      </c>
    </row>
    <row r="94" spans="2:21" ht="24" customHeight="1">
      <c r="B94" s="7"/>
      <c r="C94" s="61"/>
      <c r="D94" s="62"/>
      <c r="E94" s="62"/>
      <c r="F94" s="62"/>
      <c r="G94" s="62"/>
      <c r="H94" s="62"/>
      <c r="I94" s="63"/>
      <c r="J94" s="66" t="s">
        <v>15</v>
      </c>
      <c r="K94" s="66"/>
      <c r="L94" s="3">
        <f>SUM(L92:L93)</f>
        <v>0</v>
      </c>
      <c r="M94" s="8"/>
      <c r="O94" s="79"/>
      <c r="P94" s="80"/>
      <c r="Q94" s="80"/>
      <c r="R94" s="81"/>
      <c r="S94" s="82" t="s">
        <v>15</v>
      </c>
      <c r="T94" s="83"/>
      <c r="U94" s="30">
        <f>SUM(U92:U93)</f>
        <v>3467929.1658000005</v>
      </c>
    </row>
    <row r="95" spans="2:21" ht="24" customHeight="1">
      <c r="B95" s="7"/>
      <c r="M95" s="8"/>
      <c r="O95" s="37"/>
      <c r="P95" s="37"/>
      <c r="Q95" s="37"/>
      <c r="R95" s="37"/>
      <c r="S95" s="37"/>
      <c r="T95" s="37"/>
      <c r="U95" s="37"/>
    </row>
    <row r="96" spans="2:21" ht="15.75" customHeight="1">
      <c r="B96" s="7"/>
      <c r="C96" s="64"/>
      <c r="D96" s="64"/>
      <c r="E96" s="64"/>
      <c r="F96" s="9"/>
      <c r="G96" s="18"/>
      <c r="H96" s="9"/>
      <c r="I96" s="55"/>
      <c r="J96" s="55"/>
      <c r="K96" s="55"/>
      <c r="L96" s="55"/>
      <c r="M96" s="8"/>
    </row>
    <row r="97" spans="2:13">
      <c r="B97" s="7"/>
      <c r="C97" s="56" t="s">
        <v>30</v>
      </c>
      <c r="D97" s="56"/>
      <c r="E97" s="56"/>
      <c r="F97" s="9"/>
      <c r="G97" s="14" t="s">
        <v>24</v>
      </c>
      <c r="H97" s="9" t="s">
        <v>25</v>
      </c>
      <c r="I97" s="56" t="s">
        <v>26</v>
      </c>
      <c r="J97" s="56"/>
      <c r="K97" s="56"/>
      <c r="L97" s="56"/>
      <c r="M97" s="8"/>
    </row>
    <row r="98" spans="2:13" ht="16.5" thickBot="1">
      <c r="B98" s="10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2"/>
    </row>
    <row r="99" spans="2:13" ht="15.75" customHeight="1"/>
    <row r="100" spans="2:13" ht="15.75" customHeight="1">
      <c r="B100" s="54" t="s">
        <v>28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</row>
    <row r="101" spans="2:13"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</row>
    <row r="102" spans="2:13">
      <c r="B102"/>
      <c r="C102"/>
      <c r="D102"/>
      <c r="E102"/>
      <c r="F102"/>
      <c r="G102"/>
      <c r="H102"/>
      <c r="I102"/>
      <c r="J102"/>
      <c r="K102"/>
      <c r="L102"/>
      <c r="M102"/>
    </row>
    <row r="103" spans="2:13">
      <c r="B103"/>
      <c r="C103"/>
      <c r="D103"/>
      <c r="E103"/>
      <c r="F103"/>
      <c r="G103"/>
      <c r="H103"/>
      <c r="I103"/>
      <c r="J103"/>
      <c r="K103"/>
      <c r="L103"/>
      <c r="M103"/>
    </row>
  </sheetData>
  <sheetProtection formatCells="0" formatColumns="0" formatRows="0" insertRows="0" deleteRows="0"/>
  <mergeCells count="37">
    <mergeCell ref="O30:U30"/>
    <mergeCell ref="O51:U51"/>
    <mergeCell ref="C30:L30"/>
    <mergeCell ref="C51:L51"/>
    <mergeCell ref="O48:P48"/>
    <mergeCell ref="C48:D48"/>
    <mergeCell ref="C7:L7"/>
    <mergeCell ref="O29:T29"/>
    <mergeCell ref="C10:D10"/>
    <mergeCell ref="C11:D11"/>
    <mergeCell ref="E9:I9"/>
    <mergeCell ref="E10:I10"/>
    <mergeCell ref="O7:U7"/>
    <mergeCell ref="C9:D9"/>
    <mergeCell ref="E11:I11"/>
    <mergeCell ref="O14:U14"/>
    <mergeCell ref="C14:L14"/>
    <mergeCell ref="C29:K29"/>
    <mergeCell ref="S92:T92"/>
    <mergeCell ref="O50:T50"/>
    <mergeCell ref="O77:T77"/>
    <mergeCell ref="C77:K77"/>
    <mergeCell ref="C50:K50"/>
    <mergeCell ref="O92:R94"/>
    <mergeCell ref="S94:T94"/>
    <mergeCell ref="C78:L78"/>
    <mergeCell ref="O78:U78"/>
    <mergeCell ref="C91:K91"/>
    <mergeCell ref="O91:T91"/>
    <mergeCell ref="B100:M101"/>
    <mergeCell ref="I96:L96"/>
    <mergeCell ref="C97:E97"/>
    <mergeCell ref="I97:L97"/>
    <mergeCell ref="C92:I94"/>
    <mergeCell ref="C96:E96"/>
    <mergeCell ref="J92:K92"/>
    <mergeCell ref="J94:K94"/>
  </mergeCells>
  <phoneticPr fontId="28" type="noConversion"/>
  <pageMargins left="0.25" right="0.25" top="0.75" bottom="0.75" header="0.3" footer="0.3"/>
  <pageSetup scale="43" fitToHeight="0" orientation="landscape" r:id="rId1"/>
  <ignoredErrors>
    <ignoredError sqref="U77 U79:U91 U15:U28 U52 U31:U47 U49:U50 U92 U53:U71 U72:U76 U93:U94 U29" unlockedFormula="1"/>
    <ignoredError sqref="K15 K52 K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Ненашева Алина Васильевна</cp:lastModifiedBy>
  <cp:lastPrinted>2023-05-26T09:59:13Z</cp:lastPrinted>
  <dcterms:created xsi:type="dcterms:W3CDTF">2023-05-26T08:17:29Z</dcterms:created>
  <dcterms:modified xsi:type="dcterms:W3CDTF">2026-06-29T05:20:33Z</dcterms:modified>
</cp:coreProperties>
</file>