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6\ЛОТЫ\400.1 УЗ Поставка автомобильных аккумуляторов ВСЕ СП\На публикацию\"/>
    </mc:Choice>
  </mc:AlternateContent>
  <bookViews>
    <workbookView xWindow="0" yWindow="0" windowWidth="38400" windowHeight="16575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1" i="1" l="1"/>
  <c r="U39" i="1"/>
  <c r="U21" i="1"/>
  <c r="U20" i="1"/>
  <c r="U19" i="1"/>
  <c r="C29" i="1"/>
  <c r="D29" i="1"/>
  <c r="H29" i="1"/>
  <c r="J29" i="1"/>
  <c r="K29" i="1"/>
  <c r="C30" i="1"/>
  <c r="D30" i="1"/>
  <c r="H30" i="1"/>
  <c r="J30" i="1"/>
  <c r="K30" i="1"/>
  <c r="C31" i="1"/>
  <c r="D31" i="1"/>
  <c r="H31" i="1"/>
  <c r="J31" i="1"/>
  <c r="K31" i="1"/>
  <c r="C32" i="1"/>
  <c r="D32" i="1"/>
  <c r="H32" i="1"/>
  <c r="J32" i="1"/>
  <c r="K32" i="1"/>
  <c r="C33" i="1"/>
  <c r="D33" i="1"/>
  <c r="H33" i="1"/>
  <c r="J33" i="1"/>
  <c r="K33" i="1"/>
  <c r="C34" i="1"/>
  <c r="D34" i="1"/>
  <c r="H34" i="1"/>
  <c r="K34" i="1"/>
  <c r="C35" i="1"/>
  <c r="D35" i="1"/>
  <c r="H35" i="1"/>
  <c r="J35" i="1"/>
  <c r="K35" i="1"/>
  <c r="C36" i="1"/>
  <c r="D36" i="1"/>
  <c r="H36" i="1"/>
  <c r="J36" i="1"/>
  <c r="K36" i="1"/>
  <c r="C37" i="1"/>
  <c r="D37" i="1"/>
  <c r="H37" i="1"/>
  <c r="J37" i="1"/>
  <c r="K37" i="1"/>
  <c r="H28" i="1"/>
  <c r="D28" i="1"/>
  <c r="C25" i="1"/>
  <c r="D25" i="1"/>
  <c r="H25" i="1"/>
  <c r="J25" i="1"/>
  <c r="K25" i="1"/>
  <c r="C20" i="1"/>
  <c r="D20" i="1"/>
  <c r="H20" i="1"/>
  <c r="J20" i="1"/>
  <c r="K20" i="1"/>
  <c r="C21" i="1"/>
  <c r="D21" i="1"/>
  <c r="H21" i="1"/>
  <c r="J21" i="1"/>
  <c r="K21" i="1"/>
  <c r="C16" i="1"/>
  <c r="D16" i="1"/>
  <c r="H16" i="1"/>
  <c r="J16" i="1"/>
  <c r="K16" i="1"/>
  <c r="U25" i="1"/>
  <c r="I25" i="1" s="1"/>
  <c r="I20" i="1"/>
  <c r="I21" i="1"/>
  <c r="U16" i="1"/>
  <c r="I16" i="1" s="1"/>
  <c r="U22" i="1" l="1"/>
  <c r="L36" i="1"/>
  <c r="L33" i="1"/>
  <c r="L20" i="1"/>
  <c r="L25" i="1"/>
  <c r="L32" i="1"/>
  <c r="L30" i="1"/>
  <c r="L16" i="1"/>
  <c r="L21" i="1"/>
  <c r="L37" i="1"/>
  <c r="L34" i="1"/>
  <c r="L29" i="1"/>
  <c r="L35" i="1"/>
  <c r="L31" i="1"/>
  <c r="U15" i="1"/>
  <c r="C38" i="1"/>
  <c r="K28" i="1"/>
  <c r="J28" i="1"/>
  <c r="C28" i="1"/>
  <c r="C27" i="1"/>
  <c r="U17" i="1" l="1"/>
  <c r="L28" i="1"/>
  <c r="L38" i="1" s="1"/>
  <c r="K24" i="1"/>
  <c r="K19" i="1"/>
  <c r="K15" i="1"/>
  <c r="C22" i="1"/>
  <c r="J19" i="1"/>
  <c r="H19" i="1"/>
  <c r="D19" i="1"/>
  <c r="C19" i="1"/>
  <c r="C18" i="1"/>
  <c r="H24" i="1"/>
  <c r="C17" i="1"/>
  <c r="C26" i="1"/>
  <c r="D24" i="1"/>
  <c r="J24" i="1"/>
  <c r="C24" i="1"/>
  <c r="C23" i="1"/>
  <c r="D15" i="1"/>
  <c r="H15" i="1"/>
  <c r="C15" i="1"/>
  <c r="C14" i="1"/>
  <c r="K40" i="1"/>
  <c r="L19" i="1" l="1"/>
  <c r="L22" i="1" s="1"/>
  <c r="L24" i="1"/>
  <c r="L26" i="1" s="1"/>
  <c r="U24" i="1" l="1"/>
  <c r="U26" i="1" s="1"/>
  <c r="I24" i="1" l="1"/>
  <c r="I15" i="1"/>
  <c r="J15" i="1" l="1"/>
  <c r="L15" i="1" s="1"/>
  <c r="L17" i="1" s="1"/>
  <c r="L39" i="1" s="1"/>
  <c r="L40" i="1" l="1"/>
  <c r="L41" i="1" s="1"/>
  <c r="I19" i="1"/>
  <c r="U28" i="1" l="1"/>
  <c r="U30" i="1"/>
  <c r="I30" i="1" s="1"/>
  <c r="U32" i="1"/>
  <c r="I32" i="1" s="1"/>
  <c r="U34" i="1"/>
  <c r="I34" i="1" s="1"/>
  <c r="U36" i="1"/>
  <c r="I36" i="1" s="1"/>
  <c r="U29" i="1"/>
  <c r="I29" i="1" s="1"/>
  <c r="U31" i="1"/>
  <c r="I31" i="1" s="1"/>
  <c r="U33" i="1"/>
  <c r="I33" i="1" s="1"/>
  <c r="U35" i="1"/>
  <c r="I35" i="1" s="1"/>
  <c r="U37" i="1"/>
  <c r="I37" i="1" s="1"/>
  <c r="I28" i="1" l="1"/>
  <c r="U38" i="1"/>
  <c r="U40" i="1"/>
</calcChain>
</file>

<file path=xl/sharedStrings.xml><?xml version="1.0" encoding="utf-8"?>
<sst xmlns="http://schemas.openxmlformats.org/spreadsheetml/2006/main" count="134" uniqueCount="58">
  <si>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</si>
  <si>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</si>
  <si>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</si>
  <si>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</si>
  <si>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</si>
  <si>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</si>
  <si>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</si>
  <si>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</si>
  <si>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</si>
  <si>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</si>
  <si>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</si>
  <si>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</si>
  <si>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</si>
  <si>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</si>
  <si>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</si>
  <si>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</si>
  <si>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</si>
  <si>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</si>
  <si>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</si>
  <si>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</si>
  <si>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</si>
  <si>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</si>
  <si>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t>шт.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</si>
  <si>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</si>
  <si>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</si>
  <si>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</si>
  <si>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</si>
  <si>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</si>
  <si>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</si>
  <si>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</si>
  <si>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</si>
  <si>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</si>
  <si>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 xml:space="preserve"> Анадырская ТЭЦ </t>
  </si>
  <si>
    <t>Итого по Анадырской ТЭЦ без НДС</t>
  </si>
  <si>
    <t xml:space="preserve">Эгвекинотская ГРЭС </t>
  </si>
  <si>
    <t>Итого по Эгвекинотская ГРЭС без НДС</t>
  </si>
  <si>
    <t xml:space="preserve">Северные электрические сети </t>
  </si>
  <si>
    <t xml:space="preserve">Чаунская ТЭЦ </t>
  </si>
  <si>
    <t>Аккумуляторная батарея TAB EFB Stop&amp;Go 6СТ-105.1 60519 яп. ст. 212105</t>
  </si>
  <si>
    <t>Аккумулятор ACDelco Asia 90-З-L Прямая Полярность 19375465</t>
  </si>
  <si>
    <t>Итого по  Анадырская ТЭЦ без НДС</t>
  </si>
  <si>
    <t xml:space="preserve">Аккумуляторная батарея TYUMEN BATTERY 6ст -75.1 (TNS75.1) </t>
  </si>
  <si>
    <t>Аккумуляторная батарея Forse 6СТ-95VL</t>
  </si>
  <si>
    <t>Аккумуляторная батарея TUMEN BATTERY STANDART 6СТ-190</t>
  </si>
  <si>
    <t xml:space="preserve">Аккумуляторная батарея 6СТ-132    </t>
  </si>
  <si>
    <t>Аккумуляторная батарея 6СТ-190</t>
  </si>
  <si>
    <t xml:space="preserve">Аккумулятор автомобильный  6-СТ-135 </t>
  </si>
  <si>
    <t>Аккумулятор автомобильный 6-СТ-120</t>
  </si>
  <si>
    <t>Аккумулятор автомобильный 6-СТ-75</t>
  </si>
  <si>
    <t>Аккумулятор автомобильный NUMAX 105D31R или эквивалент</t>
  </si>
  <si>
    <t>Аккумулятор 190А/ч</t>
  </si>
  <si>
    <t>Аккумулятор 100А/ч</t>
  </si>
  <si>
    <t>Провод перемычка между АКБ</t>
  </si>
  <si>
    <t>Стартовые провода "прикуриватель"</t>
  </si>
  <si>
    <t>Пуско-зарядное устройство Runtec ENERGY 1600 RT-CB1600</t>
  </si>
  <si>
    <t>Пуско-зарядное устройство FUBAG FORCE 800 31648</t>
  </si>
  <si>
    <t>Итого по СЭС  без НДС</t>
  </si>
  <si>
    <t>Установлен режим преимущества российской продукции (когда национальный режим не предоставляется)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</si>
</sst>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(&quot;$&quot;* #,##0.00_);_(&quot;$&quot;* \(#,##0.00\);_(&quot;$&quot;* &quot;-&quot;??_);_(@_)"/>
  </numFmts>
  <fonts count="29">
    <font>
      <sz val="10"/>
      <color theme="1"/>
      <name val="PT Mono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1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PT Mono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u/>
      <sz val="7.5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2"/>
      <color indexed="24"/>
      <name val="Modern"/>
      <family val="3"/>
      <charset val="255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8"/>
      <name val="PT Mono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0" fillId="0" borderId="0"/>
    <xf numFmtId="0" fontId="11" fillId="0" borderId="0"/>
    <xf numFmtId="0" fontId="12" fillId="0" borderId="0"/>
    <xf numFmtId="0" fontId="14" fillId="0" borderId="0"/>
    <xf numFmtId="0" fontId="2" fillId="0" borderId="0"/>
    <xf numFmtId="0" fontId="2" fillId="0" borderId="0"/>
    <xf numFmtId="0" fontId="13" fillId="0" borderId="0"/>
    <xf numFmtId="165" fontId="2" fillId="0" borderId="0" applyFont="0" applyFill="0" applyBorder="0" applyAlignment="0" applyProtection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164" fontId="12" fillId="0" borderId="0" applyFont="0" applyFill="0" applyBorder="0" applyAlignment="0" applyProtection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165" fontId="1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164" fontId="17" fillId="0" borderId="0" applyFont="0" applyFill="0" applyBorder="0" applyAlignment="0" applyProtection="0"/>
    <xf numFmtId="0" fontId="1" fillId="0" borderId="0"/>
    <xf numFmtId="0" fontId="18" fillId="0" borderId="0"/>
    <xf numFmtId="0" fontId="19" fillId="0" borderId="0"/>
    <xf numFmtId="164" fontId="10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5" borderId="0">
      <alignment horizontal="center" vertical="center"/>
    </xf>
    <xf numFmtId="0" fontId="21" fillId="5" borderId="0">
      <alignment horizontal="left" vertical="top"/>
    </xf>
    <xf numFmtId="0" fontId="21" fillId="5" borderId="0">
      <alignment horizontal="right" vertical="center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66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2" fillId="0" borderId="0"/>
    <xf numFmtId="0" fontId="10" fillId="0" borderId="0"/>
    <xf numFmtId="0" fontId="26" fillId="0" borderId="0"/>
    <xf numFmtId="0" fontId="10" fillId="0" borderId="0"/>
    <xf numFmtId="0" fontId="22" fillId="0" borderId="0"/>
    <xf numFmtId="165" fontId="15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5" fillId="0" borderId="0"/>
    <xf numFmtId="0" fontId="10" fillId="0" borderId="0"/>
  </cellStyleXfs>
  <cellXfs count="102">
    <xf numFmtId="0" fontId="0" fillId="0" borderId="0" xfId="0"/>
    <xf numFmtId="0" fontId="3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17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left" vertical="top"/>
    </xf>
    <xf numFmtId="4" fontId="5" fillId="0" borderId="20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4" fontId="9" fillId="0" borderId="19" xfId="0" applyNumberFormat="1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4" fontId="16" fillId="0" borderId="20" xfId="0" applyNumberFormat="1" applyFont="1" applyBorder="1" applyAlignment="1" applyProtection="1">
      <alignment horizontal="right" vertical="center"/>
      <protection locked="0"/>
    </xf>
    <xf numFmtId="9" fontId="16" fillId="0" borderId="1" xfId="0" applyNumberFormat="1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" fontId="9" fillId="0" borderId="19" xfId="0" applyNumberFormat="1" applyFont="1" applyBorder="1" applyAlignment="1" applyProtection="1">
      <alignment horizontal="center" vertical="center" wrapText="1"/>
      <protection locked="0"/>
    </xf>
    <xf numFmtId="4" fontId="16" fillId="0" borderId="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top"/>
    </xf>
    <xf numFmtId="0" fontId="9" fillId="0" borderId="19" xfId="0" applyFont="1" applyBorder="1" applyAlignment="1">
      <alignment horizontal="center" vertical="center"/>
    </xf>
    <xf numFmtId="0" fontId="27" fillId="4" borderId="19" xfId="0" applyFont="1" applyFill="1" applyBorder="1" applyAlignment="1">
      <alignment horizontal="left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9" fillId="0" borderId="19" xfId="0" applyFont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4" fontId="9" fillId="0" borderId="19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4" fontId="27" fillId="0" borderId="19" xfId="0" applyNumberFormat="1" applyFont="1" applyBorder="1" applyAlignment="1">
      <alignment horizontal="center" vertical="center"/>
    </xf>
    <xf numFmtId="0" fontId="27" fillId="0" borderId="19" xfId="0" applyFont="1" applyBorder="1" applyAlignment="1">
      <alignment horizontal="left" vertical="center" wrapText="1"/>
    </xf>
    <xf numFmtId="49" fontId="27" fillId="0" borderId="19" xfId="15" applyNumberFormat="1" applyFont="1" applyBorder="1" applyAlignment="1">
      <alignment horizontal="justify" vertical="center" wrapText="1"/>
    </xf>
    <xf numFmtId="3" fontId="27" fillId="4" borderId="19" xfId="15" applyNumberFormat="1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4" fillId="3" borderId="0" xfId="0" applyFont="1" applyFill="1" applyAlignment="1">
      <alignment horizontal="left" vertical="top" wrapText="1"/>
    </xf>
    <xf numFmtId="0" fontId="3" fillId="2" borderId="6" xfId="0" applyFont="1" applyFill="1" applyBorder="1" applyAlignment="1" applyProtection="1">
      <alignment horizontal="right" vertical="top"/>
      <protection locked="0"/>
    </xf>
    <xf numFmtId="0" fontId="7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3" fillId="2" borderId="6" xfId="0" applyFont="1" applyFill="1" applyBorder="1" applyAlignment="1" applyProtection="1">
      <alignment horizontal="left" vertical="top"/>
      <protection locked="0"/>
    </xf>
    <xf numFmtId="0" fontId="5" fillId="0" borderId="2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6" fillId="0" borderId="9" xfId="0" applyFont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right" vertical="center"/>
      <protection locked="0"/>
    </xf>
    <xf numFmtId="0" fontId="16" fillId="0" borderId="0" xfId="0" applyFont="1" applyBorder="1" applyAlignment="1" applyProtection="1">
      <alignment horizontal="right" vertical="center"/>
      <protection locked="0"/>
    </xf>
    <xf numFmtId="0" fontId="16" fillId="0" borderId="8" xfId="0" applyFont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6" fillId="0" borderId="9" xfId="0" applyFont="1" applyBorder="1" applyAlignment="1" applyProtection="1">
      <alignment horizontal="right" vertical="center"/>
      <protection locked="0"/>
    </xf>
    <xf numFmtId="0" fontId="16" fillId="0" borderId="6" xfId="0" applyFont="1" applyBorder="1" applyAlignment="1" applyProtection="1">
      <alignment horizontal="right" vertical="center"/>
      <protection locked="0"/>
    </xf>
    <xf numFmtId="0" fontId="16" fillId="0" borderId="10" xfId="0" applyFont="1" applyBorder="1" applyAlignment="1" applyProtection="1">
      <alignment horizontal="righ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5" xfId="0" applyFont="1" applyBorder="1" applyAlignment="1" applyProtection="1">
      <alignment horizontal="left" vertical="center"/>
      <protection locked="0"/>
    </xf>
    <xf numFmtId="0" fontId="16" fillId="0" borderId="23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9" fontId="5" fillId="2" borderId="1" xfId="0" applyNumberFormat="1" applyFont="1" applyFill="1" applyBorder="1" applyAlignment="1">
      <alignment horizontal="center" vertical="center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16" fillId="4" borderId="24" xfId="0" applyFont="1" applyFill="1" applyBorder="1" applyAlignment="1" applyProtection="1">
      <alignment horizontal="right" vertical="center"/>
      <protection locked="0"/>
    </xf>
    <xf numFmtId="0" fontId="16" fillId="4" borderId="25" xfId="0" applyFont="1" applyFill="1" applyBorder="1" applyAlignment="1" applyProtection="1">
      <alignment horizontal="right" vertical="center"/>
      <protection locked="0"/>
    </xf>
    <xf numFmtId="0" fontId="16" fillId="4" borderId="26" xfId="0" applyFont="1" applyFill="1" applyBorder="1" applyAlignment="1" applyProtection="1">
      <alignment horizontal="right" vertical="center"/>
      <protection locked="0"/>
    </xf>
    <xf numFmtId="4" fontId="9" fillId="4" borderId="19" xfId="0" applyNumberFormat="1" applyFont="1" applyFill="1" applyBorder="1" applyAlignment="1" applyProtection="1">
      <alignment horizontal="center" vertical="center"/>
      <protection locked="0"/>
    </xf>
    <xf numFmtId="0" fontId="16" fillId="4" borderId="19" xfId="0" applyFont="1" applyFill="1" applyBorder="1" applyAlignment="1" applyProtection="1">
      <alignment horizontal="right" vertical="center" wrapText="1"/>
      <protection locked="0"/>
    </xf>
    <xf numFmtId="4" fontId="9" fillId="4" borderId="19" xfId="0" applyNumberFormat="1" applyFont="1" applyFill="1" applyBorder="1" applyAlignment="1" applyProtection="1">
      <alignment horizontal="center" vertical="center" wrapText="1"/>
      <protection locked="0"/>
    </xf>
    <xf numFmtId="4" fontId="9" fillId="4" borderId="19" xfId="0" applyNumberFormat="1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right" vertical="center"/>
    </xf>
  </cellXfs>
  <cellStyles count="76">
    <cellStyle name="Normal" xfId="7"/>
    <cellStyle name="S11" xfId="45"/>
    <cellStyle name="S12" xfId="46"/>
    <cellStyle name="S13" xfId="47"/>
    <cellStyle name="Гиперссылка 2" xfId="44"/>
    <cellStyle name="Гиперссылка 3" xfId="48"/>
    <cellStyle name="Гиперссылка 4" xfId="49"/>
    <cellStyle name="Денежный 2" xfId="50"/>
    <cellStyle name="Обычный" xfId="0" builtinId="0"/>
    <cellStyle name="Обычный 10" xfId="12"/>
    <cellStyle name="Обычный 11" xfId="3"/>
    <cellStyle name="Обычный 11 2" xfId="72"/>
    <cellStyle name="Обычный 12" xfId="34"/>
    <cellStyle name="Обычный 13" xfId="1"/>
    <cellStyle name="Обычный 17" xfId="73"/>
    <cellStyle name="Обычный 2" xfId="4"/>
    <cellStyle name="Обычный 2 10" xfId="8"/>
    <cellStyle name="Обычный 2 10 2" xfId="35"/>
    <cellStyle name="Обычный 2 2" xfId="9"/>
    <cellStyle name="Обычный 2 2 2" xfId="18"/>
    <cellStyle name="Обычный 2 2 2 2" xfId="74"/>
    <cellStyle name="Обычный 2 2 3" xfId="13"/>
    <cellStyle name="Обычный 2 2 3 2" xfId="30"/>
    <cellStyle name="Обычный 2 2 4" xfId="22"/>
    <cellStyle name="Обычный 2 3" xfId="10"/>
    <cellStyle name="Обычный 2 3 2" xfId="19"/>
    <cellStyle name="Обычный 2 3 3" xfId="14"/>
    <cellStyle name="Обычный 2 3 4" xfId="23"/>
    <cellStyle name="Обычный 2 4" xfId="51"/>
    <cellStyle name="Обычный 3" xfId="6"/>
    <cellStyle name="Обычный 3 2" xfId="39"/>
    <cellStyle name="Обычный 3 2 2" xfId="53"/>
    <cellStyle name="Обычный 3 2 2 2" xfId="75"/>
    <cellStyle name="Обычный 3 3" xfId="41"/>
    <cellStyle name="Обычный 3 3 2" xfId="54"/>
    <cellStyle name="Обычный 3 4" xfId="42"/>
    <cellStyle name="Обычный 3 4 2" xfId="55"/>
    <cellStyle name="Обычный 3 5" xfId="43"/>
    <cellStyle name="Обычный 3 5 2" xfId="56"/>
    <cellStyle name="Обычный 3 6" xfId="52"/>
    <cellStyle name="Обычный 3 7" xfId="37"/>
    <cellStyle name="Обычный 4" xfId="15"/>
    <cellStyle name="Обычный 4 2" xfId="58"/>
    <cellStyle name="Обычный 4 3" xfId="31"/>
    <cellStyle name="Обычный 4 3 2" xfId="59"/>
    <cellStyle name="Обычный 4 4" xfId="57"/>
    <cellStyle name="Обычный 4 5" xfId="38"/>
    <cellStyle name="Обычный 5" xfId="21"/>
    <cellStyle name="Обычный 5 2" xfId="29"/>
    <cellStyle name="Обычный 5 3" xfId="60"/>
    <cellStyle name="Обычный 50" xfId="32"/>
    <cellStyle name="Обычный 51" xfId="33"/>
    <cellStyle name="Обычный 6" xfId="20"/>
    <cellStyle name="Обычный 6 2" xfId="61"/>
    <cellStyle name="Обычный 7" xfId="25"/>
    <cellStyle name="Обычный 7 2" xfId="62"/>
    <cellStyle name="Обычный 8" xfId="16"/>
    <cellStyle name="Обычный 9" xfId="27"/>
    <cellStyle name="Обычный 9 2" xfId="63"/>
    <cellStyle name="Стиль 1" xfId="5"/>
    <cellStyle name="ТЕКСТ" xfId="64"/>
    <cellStyle name="Финансовый 2" xfId="17"/>
    <cellStyle name="Финансовый 2 2" xfId="66"/>
    <cellStyle name="Финансовый 2 3" xfId="67"/>
    <cellStyle name="Финансовый 2 4" xfId="68"/>
    <cellStyle name="Финансовый 2 5" xfId="65"/>
    <cellStyle name="Финансовый 2 6" xfId="40"/>
    <cellStyle name="Финансовый 3" xfId="11"/>
    <cellStyle name="Финансовый 3 2" xfId="70"/>
    <cellStyle name="Финансовый 3 2 2" xfId="71"/>
    <cellStyle name="Финансовый 3 3" xfId="69"/>
    <cellStyle name="Финансовый 4" xfId="26"/>
    <cellStyle name="Финансовый 5" xfId="28"/>
    <cellStyle name="Финансовый 6" xfId="24"/>
    <cellStyle name="Финансовый 7" xfId="2"/>
    <cellStyle name="Финансовый 8" xfId="3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0"/>
  <sheetViews>
    <sheetView showGridLines="0" tabSelected="1" topLeftCell="A16" zoomScale="70" zoomScaleNormal="70" workbookViewId="0">
      <selection activeCell="O56" sqref="O56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35.140625" style="1" customWidth="1"/>
    <col min="5" max="7" width="18.5703125" style="1"/>
    <col min="8" max="8" width="8.5703125" style="1" customWidth="1"/>
    <col min="9" max="9" width="18.5703125" style="1"/>
    <col min="10" max="10" width="21.5703125" style="1" customWidth="1"/>
    <col min="11" max="11" width="14.5703125" style="1" customWidth="1"/>
    <col min="12" max="12" width="18.5703125" style="1"/>
    <col min="13" max="14" width="4.5703125" style="1" customWidth="1"/>
    <col min="15" max="15" width="6.5703125" style="38" customWidth="1"/>
    <col min="16" max="16" width="36" style="38" customWidth="1"/>
    <col min="17" max="17" width="25.28515625" style="38" customWidth="1"/>
    <col min="18" max="18" width="12.42578125" style="38" customWidth="1"/>
    <col min="19" max="19" width="20.85546875" style="38" customWidth="1"/>
    <col min="20" max="20" width="14.5703125" style="38" customWidth="1"/>
    <col min="21" max="21" width="18.5703125" style="38"/>
    <col min="22" max="22" width="14.28515625" style="1" customWidth="1"/>
    <col min="23" max="23" width="4.5703125" style="1" customWidth="1"/>
    <col min="24" max="16384" width="18.5703125" style="1"/>
  </cols>
  <sheetData>
    <row r="1" spans="2:21" ht="35.1" customHeight="1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37"/>
      <c r="P1" s="37"/>
      <c r="Q1" s="37"/>
      <c r="R1" s="37"/>
      <c r="S1" s="37"/>
      <c r="T1" s="37"/>
      <c r="U1" s="37"/>
    </row>
    <row r="2" spans="2:21" ht="16.5" thickBot="1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2:2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O3" s="37"/>
      <c r="P3" s="37"/>
      <c r="Q3" s="37"/>
      <c r="R3" s="37"/>
      <c r="S3" s="37"/>
      <c r="T3" s="37"/>
      <c r="U3" s="37"/>
    </row>
    <row r="4" spans="2:21" ht="15.75" customHeight="1">
      <c r="B4" s="7"/>
      <c r="C4" s="16" t="s">
        <v>0</v>
      </c>
      <c r="D4" s="16"/>
      <c r="E4" s="16"/>
      <c r="F4" s="16"/>
      <c r="M4" s="8"/>
      <c r="O4" s="37"/>
      <c r="P4" s="37"/>
      <c r="Q4" s="37"/>
      <c r="R4" s="37"/>
      <c r="S4" s="37"/>
      <c r="T4" s="37"/>
      <c r="U4" s="37"/>
    </row>
    <row r="5" spans="2:21" ht="15.75" customHeight="1">
      <c r="B5" s="7"/>
      <c r="C5" s="17" t="s">
        <v>29</v>
      </c>
      <c r="D5" s="17"/>
      <c r="E5" s="16"/>
      <c r="F5" s="16"/>
      <c r="M5" s="8"/>
      <c r="O5" s="37"/>
      <c r="P5" s="37"/>
      <c r="Q5" s="37"/>
      <c r="R5" s="37"/>
      <c r="S5" s="37"/>
      <c r="T5" s="37"/>
      <c r="U5" s="37"/>
    </row>
    <row r="6" spans="2:21" ht="24" customHeight="1">
      <c r="B6" s="7"/>
      <c r="M6" s="8"/>
      <c r="O6" s="37"/>
      <c r="P6" s="37"/>
      <c r="Q6" s="37"/>
      <c r="R6" s="37"/>
      <c r="S6" s="37"/>
      <c r="T6" s="37"/>
      <c r="U6" s="37"/>
    </row>
    <row r="7" spans="2:21">
      <c r="B7" s="7"/>
      <c r="C7" s="83" t="s">
        <v>13</v>
      </c>
      <c r="D7" s="83"/>
      <c r="E7" s="83"/>
      <c r="F7" s="83"/>
      <c r="G7" s="83"/>
      <c r="H7" s="83"/>
      <c r="I7" s="83"/>
      <c r="J7" s="83"/>
      <c r="K7" s="83"/>
      <c r="L7" s="83"/>
      <c r="M7" s="8"/>
      <c r="O7" s="86" t="s">
        <v>19</v>
      </c>
      <c r="P7" s="86"/>
      <c r="Q7" s="86"/>
      <c r="R7" s="86"/>
      <c r="S7" s="86"/>
      <c r="T7" s="86"/>
      <c r="U7" s="86"/>
    </row>
    <row r="8" spans="2:21" ht="24" customHeight="1">
      <c r="B8" s="7"/>
      <c r="M8" s="8"/>
      <c r="O8" s="37"/>
      <c r="P8" s="37"/>
      <c r="Q8" s="37"/>
      <c r="R8" s="37"/>
      <c r="S8" s="37"/>
      <c r="T8" s="37"/>
      <c r="U8" s="37"/>
    </row>
    <row r="9" spans="2:21" ht="24" customHeight="1">
      <c r="B9" s="7"/>
      <c r="C9" s="84" t="s">
        <v>1</v>
      </c>
      <c r="D9" s="84"/>
      <c r="E9" s="61"/>
      <c r="F9" s="61"/>
      <c r="G9" s="61"/>
      <c r="H9" s="61"/>
      <c r="I9" s="61"/>
      <c r="M9" s="8"/>
      <c r="O9" s="37"/>
      <c r="P9" s="37"/>
      <c r="Q9" s="37"/>
      <c r="R9" s="37"/>
      <c r="S9" s="37"/>
      <c r="T9" s="37"/>
      <c r="U9" s="37"/>
    </row>
    <row r="10" spans="2:21" ht="24" customHeight="1">
      <c r="B10" s="7"/>
      <c r="C10" s="84" t="s">
        <v>2</v>
      </c>
      <c r="D10" s="84"/>
      <c r="E10" s="85"/>
      <c r="F10" s="85"/>
      <c r="G10" s="85"/>
      <c r="H10" s="85"/>
      <c r="I10" s="85"/>
      <c r="M10" s="8"/>
      <c r="O10" s="37"/>
      <c r="P10" s="37"/>
      <c r="Q10" s="37"/>
      <c r="R10" s="37"/>
      <c r="S10" s="37"/>
      <c r="T10" s="37"/>
      <c r="U10" s="37"/>
    </row>
    <row r="11" spans="2:21" ht="24" customHeight="1">
      <c r="B11" s="7"/>
      <c r="C11" s="84" t="s">
        <v>3</v>
      </c>
      <c r="D11" s="84"/>
      <c r="E11" s="85"/>
      <c r="F11" s="85"/>
      <c r="G11" s="85"/>
      <c r="H11" s="85"/>
      <c r="I11" s="85"/>
      <c r="M11" s="8"/>
      <c r="O11" s="37"/>
      <c r="P11" s="37"/>
      <c r="Q11" s="37"/>
      <c r="R11" s="37"/>
      <c r="S11" s="37"/>
      <c r="T11" s="37"/>
      <c r="U11" s="37"/>
    </row>
    <row r="12" spans="2:21">
      <c r="B12" s="7"/>
      <c r="M12" s="8"/>
      <c r="O12" s="37"/>
      <c r="P12" s="37"/>
      <c r="Q12" s="37"/>
      <c r="R12" s="37"/>
      <c r="S12" s="37"/>
      <c r="T12" s="37"/>
      <c r="U12" s="37"/>
    </row>
    <row r="13" spans="2:21" ht="84" customHeight="1">
      <c r="B13" s="7"/>
      <c r="C13" s="2" t="s">
        <v>11</v>
      </c>
      <c r="D13" s="2" t="s">
        <v>4</v>
      </c>
      <c r="E13" s="2" t="s">
        <v>5</v>
      </c>
      <c r="F13" s="2" t="s">
        <v>6</v>
      </c>
      <c r="G13" s="2" t="s">
        <v>23</v>
      </c>
      <c r="H13" s="2" t="s">
        <v>7</v>
      </c>
      <c r="I13" s="2" t="s">
        <v>12</v>
      </c>
      <c r="J13" s="2" t="s">
        <v>8</v>
      </c>
      <c r="K13" s="2" t="s">
        <v>9</v>
      </c>
      <c r="L13" s="2" t="s">
        <v>10</v>
      </c>
      <c r="M13" s="8"/>
      <c r="O13" s="36" t="s">
        <v>11</v>
      </c>
      <c r="P13" s="36" t="s">
        <v>16</v>
      </c>
      <c r="Q13" s="36" t="s">
        <v>31</v>
      </c>
      <c r="R13" s="36" t="s">
        <v>7</v>
      </c>
      <c r="S13" s="36" t="s">
        <v>12</v>
      </c>
      <c r="T13" s="36" t="s">
        <v>9</v>
      </c>
      <c r="U13" s="36" t="s">
        <v>17</v>
      </c>
    </row>
    <row r="14" spans="2:21" s="19" customFormat="1" ht="15.75" customHeight="1">
      <c r="B14" s="39"/>
      <c r="C14" s="80" t="str">
        <f>O14</f>
        <v xml:space="preserve"> Анадырская ТЭЦ </v>
      </c>
      <c r="D14" s="81"/>
      <c r="E14" s="81"/>
      <c r="F14" s="81"/>
      <c r="G14" s="81"/>
      <c r="H14" s="81"/>
      <c r="I14" s="81"/>
      <c r="J14" s="81"/>
      <c r="K14" s="81"/>
      <c r="L14" s="82"/>
      <c r="M14" s="40"/>
      <c r="N14" s="38"/>
      <c r="O14" s="87" t="s">
        <v>32</v>
      </c>
      <c r="P14" s="88"/>
      <c r="Q14" s="88"/>
      <c r="R14" s="88"/>
      <c r="S14" s="88"/>
      <c r="T14" s="88"/>
      <c r="U14" s="89"/>
    </row>
    <row r="15" spans="2:21" s="19" customFormat="1" ht="62.25" customHeight="1">
      <c r="B15" s="39"/>
      <c r="C15" s="33">
        <f>O15</f>
        <v>1</v>
      </c>
      <c r="D15" s="50" t="str">
        <f t="shared" ref="D15:J15" si="0">P15</f>
        <v>Аккумуляторная батарея TAB EFB Stop&amp;Go 6СТ-105.1 60519 яп. ст. 212105</v>
      </c>
      <c r="E15" s="42" t="s">
        <v>27</v>
      </c>
      <c r="F15" s="42" t="s">
        <v>27</v>
      </c>
      <c r="G15" s="42" t="s">
        <v>27</v>
      </c>
      <c r="H15" s="33">
        <f t="shared" si="0"/>
        <v>3</v>
      </c>
      <c r="I15" s="43">
        <f t="shared" si="0"/>
        <v>41475.350000000006</v>
      </c>
      <c r="J15" s="42">
        <f t="shared" si="0"/>
        <v>0</v>
      </c>
      <c r="K15" s="33">
        <f>T15</f>
        <v>3</v>
      </c>
      <c r="L15" s="43">
        <f>J15*K15</f>
        <v>0</v>
      </c>
      <c r="M15" s="40"/>
      <c r="N15" s="38"/>
      <c r="O15" s="27">
        <v>1</v>
      </c>
      <c r="P15" s="47" t="s">
        <v>38</v>
      </c>
      <c r="Q15" s="91" t="s">
        <v>57</v>
      </c>
      <c r="R15" s="35" t="s">
        <v>22</v>
      </c>
      <c r="S15" s="46">
        <v>13825.116666666669</v>
      </c>
      <c r="T15" s="35">
        <v>3</v>
      </c>
      <c r="U15" s="23">
        <f>S15*T15</f>
        <v>41475.350000000006</v>
      </c>
    </row>
    <row r="16" spans="2:21" s="45" customFormat="1" ht="62.25" customHeight="1">
      <c r="B16" s="39"/>
      <c r="C16" s="33">
        <f t="shared" ref="C16" si="1">O16</f>
        <v>2</v>
      </c>
      <c r="D16" s="50" t="str">
        <f t="shared" ref="D16" si="2">P16</f>
        <v>Аккумулятор ACDelco Asia 90-З-L Прямая Полярность 19375465</v>
      </c>
      <c r="E16" s="42" t="s">
        <v>27</v>
      </c>
      <c r="F16" s="42" t="s">
        <v>27</v>
      </c>
      <c r="G16" s="42" t="s">
        <v>27</v>
      </c>
      <c r="H16" s="33">
        <f t="shared" ref="H16" si="3">T16</f>
        <v>3</v>
      </c>
      <c r="I16" s="43">
        <f t="shared" ref="I16" si="4">U16</f>
        <v>30696.730000000003</v>
      </c>
      <c r="J16" s="42">
        <f t="shared" ref="J16" si="5">V16</f>
        <v>0</v>
      </c>
      <c r="K16" s="33">
        <f t="shared" ref="K16" si="6">T16</f>
        <v>3</v>
      </c>
      <c r="L16" s="43">
        <f t="shared" ref="L16" si="7">J16*K16</f>
        <v>0</v>
      </c>
      <c r="M16" s="40"/>
      <c r="N16" s="38"/>
      <c r="O16" s="27">
        <v>2</v>
      </c>
      <c r="P16" s="47" t="s">
        <v>39</v>
      </c>
      <c r="Q16" s="92"/>
      <c r="R16" s="35" t="s">
        <v>22</v>
      </c>
      <c r="S16" s="46">
        <v>10232.243333333334</v>
      </c>
      <c r="T16" s="35">
        <v>3</v>
      </c>
      <c r="U16" s="23">
        <f t="shared" ref="U16" si="8">S16*T16</f>
        <v>30696.730000000003</v>
      </c>
    </row>
    <row r="17" spans="2:21" s="19" customFormat="1" ht="27.75" customHeight="1">
      <c r="B17" s="39"/>
      <c r="C17" s="101" t="str">
        <f>O17</f>
        <v>Итого по  Анадырская ТЭЦ без НДС</v>
      </c>
      <c r="D17" s="101"/>
      <c r="E17" s="101"/>
      <c r="F17" s="101"/>
      <c r="G17" s="101"/>
      <c r="H17" s="101"/>
      <c r="I17" s="101"/>
      <c r="J17" s="101"/>
      <c r="K17" s="101"/>
      <c r="L17" s="100">
        <f>SUM(L15:L16)</f>
        <v>0</v>
      </c>
      <c r="M17" s="40"/>
      <c r="N17" s="38"/>
      <c r="O17" s="94" t="s">
        <v>40</v>
      </c>
      <c r="P17" s="95"/>
      <c r="Q17" s="95"/>
      <c r="R17" s="95"/>
      <c r="S17" s="95"/>
      <c r="T17" s="96"/>
      <c r="U17" s="97">
        <f>SUM(U15:U16)</f>
        <v>72172.080000000016</v>
      </c>
    </row>
    <row r="18" spans="2:21" s="32" customFormat="1" ht="15.75" customHeight="1">
      <c r="B18" s="39"/>
      <c r="C18" s="80" t="str">
        <f>O18</f>
        <v xml:space="preserve">Чаунская ТЭЦ </v>
      </c>
      <c r="D18" s="81"/>
      <c r="E18" s="81"/>
      <c r="F18" s="81"/>
      <c r="G18" s="81"/>
      <c r="H18" s="81"/>
      <c r="I18" s="81"/>
      <c r="J18" s="81"/>
      <c r="K18" s="81"/>
      <c r="L18" s="82"/>
      <c r="M18" s="40"/>
      <c r="N18" s="38"/>
      <c r="O18" s="79" t="s">
        <v>37</v>
      </c>
      <c r="P18" s="79"/>
      <c r="Q18" s="79"/>
      <c r="R18" s="79"/>
      <c r="S18" s="79"/>
      <c r="T18" s="79"/>
      <c r="U18" s="79"/>
    </row>
    <row r="19" spans="2:21" s="32" customFormat="1" ht="45.75" customHeight="1">
      <c r="B19" s="39"/>
      <c r="C19" s="33">
        <f>O19</f>
        <v>1</v>
      </c>
      <c r="D19" s="50" t="str">
        <f t="shared" ref="D19" si="9">P19</f>
        <v xml:space="preserve">Аккумуляторная батарея TYUMEN BATTERY 6ст -75.1 (TNS75.1) </v>
      </c>
      <c r="E19" s="42" t="s">
        <v>27</v>
      </c>
      <c r="F19" s="42" t="s">
        <v>27</v>
      </c>
      <c r="G19" s="42" t="s">
        <v>27</v>
      </c>
      <c r="H19" s="33">
        <f t="shared" ref="H19" si="10">T19</f>
        <v>5</v>
      </c>
      <c r="I19" s="43">
        <f t="shared" ref="I19" si="11">U19</f>
        <v>42158.46666666666</v>
      </c>
      <c r="J19" s="42">
        <f t="shared" ref="J19" si="12">V19</f>
        <v>0</v>
      </c>
      <c r="K19" s="33">
        <f>T19</f>
        <v>5</v>
      </c>
      <c r="L19" s="43">
        <f>J19*K19</f>
        <v>0</v>
      </c>
      <c r="M19" s="40"/>
      <c r="N19" s="38"/>
      <c r="O19" s="27">
        <v>1</v>
      </c>
      <c r="P19" s="34" t="s">
        <v>41</v>
      </c>
      <c r="Q19" s="91" t="s">
        <v>57</v>
      </c>
      <c r="R19" s="35" t="s">
        <v>22</v>
      </c>
      <c r="S19" s="46">
        <v>8431.6933333333327</v>
      </c>
      <c r="T19" s="35">
        <v>5</v>
      </c>
      <c r="U19" s="23">
        <f>S19*T19</f>
        <v>42158.46666666666</v>
      </c>
    </row>
    <row r="20" spans="2:21" s="45" customFormat="1" ht="41.25" customHeight="1">
      <c r="B20" s="39"/>
      <c r="C20" s="33">
        <f t="shared" ref="C20:C21" si="13">O20</f>
        <v>2</v>
      </c>
      <c r="D20" s="50" t="str">
        <f t="shared" ref="D20:D21" si="14">P20</f>
        <v>Аккумуляторная батарея Forse 6СТ-95VL</v>
      </c>
      <c r="E20" s="42" t="s">
        <v>27</v>
      </c>
      <c r="F20" s="42" t="s">
        <v>27</v>
      </c>
      <c r="G20" s="42" t="s">
        <v>27</v>
      </c>
      <c r="H20" s="33">
        <f t="shared" ref="H20:H21" si="15">T20</f>
        <v>5</v>
      </c>
      <c r="I20" s="43">
        <f t="shared" ref="I20:I21" si="16">U20</f>
        <v>51161.216666666667</v>
      </c>
      <c r="J20" s="42">
        <f t="shared" ref="J20:J21" si="17">V20</f>
        <v>0</v>
      </c>
      <c r="K20" s="33">
        <f t="shared" ref="K20:K21" si="18">T20</f>
        <v>5</v>
      </c>
      <c r="L20" s="43">
        <f t="shared" ref="L20:L21" si="19">J20*K20</f>
        <v>0</v>
      </c>
      <c r="M20" s="40"/>
      <c r="N20" s="38"/>
      <c r="O20" s="27">
        <v>2</v>
      </c>
      <c r="P20" s="34" t="s">
        <v>42</v>
      </c>
      <c r="Q20" s="93"/>
      <c r="R20" s="35" t="s">
        <v>22</v>
      </c>
      <c r="S20" s="46">
        <v>10232.243333333334</v>
      </c>
      <c r="T20" s="35">
        <v>5</v>
      </c>
      <c r="U20" s="23">
        <f>S20*T20</f>
        <v>51161.216666666667</v>
      </c>
    </row>
    <row r="21" spans="2:21" s="45" customFormat="1" ht="41.25" customHeight="1">
      <c r="B21" s="39"/>
      <c r="C21" s="33">
        <f t="shared" si="13"/>
        <v>3</v>
      </c>
      <c r="D21" s="50" t="str">
        <f t="shared" si="14"/>
        <v>Аккумуляторная батарея TUMEN BATTERY STANDART 6СТ-190</v>
      </c>
      <c r="E21" s="42" t="s">
        <v>27</v>
      </c>
      <c r="F21" s="42" t="s">
        <v>27</v>
      </c>
      <c r="G21" s="42" t="s">
        <v>27</v>
      </c>
      <c r="H21" s="33">
        <f t="shared" si="15"/>
        <v>4</v>
      </c>
      <c r="I21" s="43">
        <f t="shared" si="16"/>
        <v>61202.186666666668</v>
      </c>
      <c r="J21" s="42">
        <f t="shared" si="17"/>
        <v>0</v>
      </c>
      <c r="K21" s="33">
        <f t="shared" si="18"/>
        <v>4</v>
      </c>
      <c r="L21" s="43">
        <f t="shared" si="19"/>
        <v>0</v>
      </c>
      <c r="M21" s="40"/>
      <c r="N21" s="38"/>
      <c r="O21" s="27">
        <v>3</v>
      </c>
      <c r="P21" s="34" t="s">
        <v>43</v>
      </c>
      <c r="Q21" s="92"/>
      <c r="R21" s="35" t="s">
        <v>22</v>
      </c>
      <c r="S21" s="46">
        <v>15300.546666666667</v>
      </c>
      <c r="T21" s="35">
        <v>4</v>
      </c>
      <c r="U21" s="23">
        <f>S21*T21</f>
        <v>61202.186666666668</v>
      </c>
    </row>
    <row r="22" spans="2:21" s="32" customFormat="1" ht="27.75" customHeight="1">
      <c r="B22" s="39"/>
      <c r="C22" s="101" t="str">
        <f>O22</f>
        <v>Итого по Анадырской ТЭЦ без НДС</v>
      </c>
      <c r="D22" s="101"/>
      <c r="E22" s="101"/>
      <c r="F22" s="101"/>
      <c r="G22" s="101"/>
      <c r="H22" s="101"/>
      <c r="I22" s="101"/>
      <c r="J22" s="101"/>
      <c r="K22" s="101"/>
      <c r="L22" s="100">
        <f>SUM(L19:L21)</f>
        <v>0</v>
      </c>
      <c r="M22" s="40"/>
      <c r="N22" s="38"/>
      <c r="O22" s="94" t="s">
        <v>33</v>
      </c>
      <c r="P22" s="95"/>
      <c r="Q22" s="95"/>
      <c r="R22" s="95"/>
      <c r="S22" s="95"/>
      <c r="T22" s="96"/>
      <c r="U22" s="97">
        <f>SUM(U19:U21)</f>
        <v>154521.87</v>
      </c>
    </row>
    <row r="23" spans="2:21" s="19" customFormat="1" ht="18" customHeight="1">
      <c r="B23" s="39"/>
      <c r="C23" s="75" t="str">
        <f>O23</f>
        <v xml:space="preserve">Эгвекинотская ГРЭС </v>
      </c>
      <c r="D23" s="76"/>
      <c r="E23" s="76"/>
      <c r="F23" s="76"/>
      <c r="G23" s="76"/>
      <c r="H23" s="76"/>
      <c r="I23" s="76"/>
      <c r="J23" s="76"/>
      <c r="K23" s="76"/>
      <c r="L23" s="77"/>
      <c r="M23" s="40"/>
      <c r="N23" s="38"/>
      <c r="O23" s="78" t="s">
        <v>34</v>
      </c>
      <c r="P23" s="78"/>
      <c r="Q23" s="78"/>
      <c r="R23" s="78"/>
      <c r="S23" s="78"/>
      <c r="T23" s="78"/>
      <c r="U23" s="78"/>
    </row>
    <row r="24" spans="2:21" s="19" customFormat="1" ht="49.5" customHeight="1">
      <c r="B24" s="39"/>
      <c r="C24" s="33">
        <f>O24</f>
        <v>1</v>
      </c>
      <c r="D24" s="41" t="str">
        <f t="shared" ref="D24:J24" si="20">P24</f>
        <v xml:space="preserve">Аккумуляторная батарея 6СТ-132    </v>
      </c>
      <c r="E24" s="42" t="s">
        <v>27</v>
      </c>
      <c r="F24" s="42" t="s">
        <v>27</v>
      </c>
      <c r="G24" s="42" t="s">
        <v>27</v>
      </c>
      <c r="H24" s="33">
        <f t="shared" si="20"/>
        <v>2</v>
      </c>
      <c r="I24" s="43">
        <f t="shared" si="20"/>
        <v>24972.673333333336</v>
      </c>
      <c r="J24" s="42">
        <f t="shared" si="20"/>
        <v>0</v>
      </c>
      <c r="K24" s="33">
        <f>T24</f>
        <v>2</v>
      </c>
      <c r="L24" s="43">
        <f>J24*K24</f>
        <v>0</v>
      </c>
      <c r="M24" s="40"/>
      <c r="N24" s="38"/>
      <c r="O24" s="24">
        <v>1</v>
      </c>
      <c r="P24" s="34" t="s">
        <v>44</v>
      </c>
      <c r="Q24" s="91" t="s">
        <v>57</v>
      </c>
      <c r="R24" s="35" t="s">
        <v>22</v>
      </c>
      <c r="S24" s="43">
        <v>12486.336666666668</v>
      </c>
      <c r="T24" s="35">
        <v>2</v>
      </c>
      <c r="U24" s="29">
        <f t="shared" ref="U24:U25" si="21">T24*S24</f>
        <v>24972.673333333336</v>
      </c>
    </row>
    <row r="25" spans="2:21" s="32" customFormat="1" ht="49.5" customHeight="1">
      <c r="B25" s="39"/>
      <c r="C25" s="33">
        <f t="shared" ref="C25" si="22">O25</f>
        <v>2</v>
      </c>
      <c r="D25" s="41" t="str">
        <f t="shared" ref="D25" si="23">P25</f>
        <v>Аккумуляторная батарея 6СТ-190</v>
      </c>
      <c r="E25" s="42" t="s">
        <v>27</v>
      </c>
      <c r="F25" s="42" t="s">
        <v>27</v>
      </c>
      <c r="G25" s="42" t="s">
        <v>27</v>
      </c>
      <c r="H25" s="33">
        <f t="shared" ref="H25" si="24">T25</f>
        <v>6</v>
      </c>
      <c r="I25" s="43">
        <f t="shared" ref="I25" si="25">U25</f>
        <v>91803.280000000013</v>
      </c>
      <c r="J25" s="42">
        <f t="shared" ref="J25" si="26">V25</f>
        <v>0</v>
      </c>
      <c r="K25" s="33">
        <f t="shared" ref="K25" si="27">T25</f>
        <v>6</v>
      </c>
      <c r="L25" s="43">
        <f t="shared" ref="L25" si="28">J25*K25</f>
        <v>0</v>
      </c>
      <c r="M25" s="40"/>
      <c r="N25" s="38"/>
      <c r="O25" s="24">
        <v>2</v>
      </c>
      <c r="P25" s="34" t="s">
        <v>45</v>
      </c>
      <c r="Q25" s="92"/>
      <c r="R25" s="35" t="s">
        <v>22</v>
      </c>
      <c r="S25" s="43">
        <v>15300.546666666669</v>
      </c>
      <c r="T25" s="35">
        <v>6</v>
      </c>
      <c r="U25" s="29">
        <f t="shared" si="21"/>
        <v>91803.280000000013</v>
      </c>
    </row>
    <row r="26" spans="2:21" s="19" customFormat="1" ht="21" customHeight="1">
      <c r="B26" s="39"/>
      <c r="C26" s="101" t="str">
        <f>O26</f>
        <v>Итого по Эгвекинотская ГРЭС без НДС</v>
      </c>
      <c r="D26" s="101"/>
      <c r="E26" s="101"/>
      <c r="F26" s="101"/>
      <c r="G26" s="101"/>
      <c r="H26" s="101"/>
      <c r="I26" s="101"/>
      <c r="J26" s="101"/>
      <c r="K26" s="101"/>
      <c r="L26" s="100">
        <f>SUM(L24:L25)</f>
        <v>0</v>
      </c>
      <c r="M26" s="40"/>
      <c r="N26" s="38"/>
      <c r="O26" s="98" t="s">
        <v>35</v>
      </c>
      <c r="P26" s="98"/>
      <c r="Q26" s="98"/>
      <c r="R26" s="98"/>
      <c r="S26" s="98"/>
      <c r="T26" s="98"/>
      <c r="U26" s="99">
        <f>SUM(U24:U25)</f>
        <v>116775.95333333335</v>
      </c>
    </row>
    <row r="27" spans="2:21" s="45" customFormat="1" ht="18" customHeight="1">
      <c r="B27" s="39"/>
      <c r="C27" s="75" t="str">
        <f t="shared" ref="C27:C28" si="29">O27</f>
        <v xml:space="preserve">Северные электрические сети </v>
      </c>
      <c r="D27" s="76"/>
      <c r="E27" s="76"/>
      <c r="F27" s="76"/>
      <c r="G27" s="76"/>
      <c r="H27" s="76"/>
      <c r="I27" s="76"/>
      <c r="J27" s="76"/>
      <c r="K27" s="76"/>
      <c r="L27" s="77"/>
      <c r="M27" s="40"/>
      <c r="N27" s="38"/>
      <c r="O27" s="78" t="s">
        <v>36</v>
      </c>
      <c r="P27" s="78"/>
      <c r="Q27" s="78"/>
      <c r="R27" s="78"/>
      <c r="S27" s="78"/>
      <c r="T27" s="78"/>
      <c r="U27" s="78"/>
    </row>
    <row r="28" spans="2:21" s="45" customFormat="1" ht="52.5" customHeight="1">
      <c r="B28" s="39"/>
      <c r="C28" s="33">
        <f t="shared" si="29"/>
        <v>1</v>
      </c>
      <c r="D28" s="34" t="str">
        <f>P28</f>
        <v xml:space="preserve">Аккумулятор автомобильный  6-СТ-135 </v>
      </c>
      <c r="E28" s="42" t="s">
        <v>27</v>
      </c>
      <c r="F28" s="42" t="s">
        <v>27</v>
      </c>
      <c r="G28" s="42" t="s">
        <v>27</v>
      </c>
      <c r="H28" s="33">
        <f>T28</f>
        <v>4</v>
      </c>
      <c r="I28" s="43">
        <f>U28</f>
        <v>49945.346666666672</v>
      </c>
      <c r="J28" s="42">
        <f t="shared" ref="J28" si="30">V28</f>
        <v>0</v>
      </c>
      <c r="K28" s="44">
        <f>T28</f>
        <v>4</v>
      </c>
      <c r="L28" s="43">
        <f>J28*K28</f>
        <v>0</v>
      </c>
      <c r="M28" s="40"/>
      <c r="N28" s="38"/>
      <c r="O28" s="24">
        <v>1</v>
      </c>
      <c r="P28" s="48" t="s">
        <v>46</v>
      </c>
      <c r="Q28" s="91" t="s">
        <v>57</v>
      </c>
      <c r="R28" s="35" t="s">
        <v>22</v>
      </c>
      <c r="S28" s="46">
        <v>12486.336666666668</v>
      </c>
      <c r="T28" s="49">
        <v>4</v>
      </c>
      <c r="U28" s="29">
        <f t="shared" ref="U28" si="31">T28*S28</f>
        <v>49945.346666666672</v>
      </c>
    </row>
    <row r="29" spans="2:21" s="45" customFormat="1" ht="52.5" customHeight="1">
      <c r="B29" s="39"/>
      <c r="C29" s="33">
        <f t="shared" ref="C29:C37" si="32">O29</f>
        <v>2</v>
      </c>
      <c r="D29" s="34" t="str">
        <f t="shared" ref="D29:D37" si="33">P29</f>
        <v>Аккумулятор автомобильный 6-СТ-120</v>
      </c>
      <c r="E29" s="42" t="s">
        <v>27</v>
      </c>
      <c r="F29" s="42" t="s">
        <v>27</v>
      </c>
      <c r="G29" s="42" t="s">
        <v>27</v>
      </c>
      <c r="H29" s="33">
        <f t="shared" ref="H29:H37" si="34">T29</f>
        <v>6</v>
      </c>
      <c r="I29" s="43">
        <f t="shared" ref="I29:I37" si="35">U29</f>
        <v>59409.840000000011</v>
      </c>
      <c r="J29" s="42">
        <f t="shared" ref="J29:J37" si="36">V29</f>
        <v>0</v>
      </c>
      <c r="K29" s="44">
        <f t="shared" ref="K29:K37" si="37">T29</f>
        <v>6</v>
      </c>
      <c r="L29" s="43">
        <f t="shared" ref="L29:L37" si="38">J29*K29</f>
        <v>0</v>
      </c>
      <c r="M29" s="40"/>
      <c r="N29" s="38"/>
      <c r="O29" s="24">
        <v>2</v>
      </c>
      <c r="P29" s="48" t="s">
        <v>47</v>
      </c>
      <c r="Q29" s="93"/>
      <c r="R29" s="35" t="s">
        <v>22</v>
      </c>
      <c r="S29" s="46">
        <v>9901.6400000000012</v>
      </c>
      <c r="T29" s="49">
        <v>6</v>
      </c>
      <c r="U29" s="29">
        <f t="shared" ref="U29:U37" si="39">T29*S29</f>
        <v>59409.840000000011</v>
      </c>
    </row>
    <row r="30" spans="2:21" s="45" customFormat="1" ht="52.5" customHeight="1">
      <c r="B30" s="39"/>
      <c r="C30" s="33">
        <f t="shared" si="32"/>
        <v>3</v>
      </c>
      <c r="D30" s="34" t="str">
        <f t="shared" si="33"/>
        <v>Аккумулятор автомобильный 6-СТ-75</v>
      </c>
      <c r="E30" s="42" t="s">
        <v>27</v>
      </c>
      <c r="F30" s="42" t="s">
        <v>27</v>
      </c>
      <c r="G30" s="42" t="s">
        <v>27</v>
      </c>
      <c r="H30" s="33">
        <f t="shared" si="34"/>
        <v>6</v>
      </c>
      <c r="I30" s="43">
        <f t="shared" si="35"/>
        <v>50590.159999999996</v>
      </c>
      <c r="J30" s="42">
        <f t="shared" si="36"/>
        <v>0</v>
      </c>
      <c r="K30" s="44">
        <f t="shared" si="37"/>
        <v>6</v>
      </c>
      <c r="L30" s="43">
        <f t="shared" si="38"/>
        <v>0</v>
      </c>
      <c r="M30" s="40"/>
      <c r="N30" s="38"/>
      <c r="O30" s="24">
        <v>3</v>
      </c>
      <c r="P30" s="48" t="s">
        <v>48</v>
      </c>
      <c r="Q30" s="93"/>
      <c r="R30" s="35" t="s">
        <v>22</v>
      </c>
      <c r="S30" s="46">
        <v>8431.6933333333327</v>
      </c>
      <c r="T30" s="49">
        <v>6</v>
      </c>
      <c r="U30" s="29">
        <f t="shared" si="39"/>
        <v>50590.159999999996</v>
      </c>
    </row>
    <row r="31" spans="2:21" s="45" customFormat="1" ht="52.5" customHeight="1">
      <c r="B31" s="39"/>
      <c r="C31" s="33">
        <f t="shared" si="32"/>
        <v>4</v>
      </c>
      <c r="D31" s="34" t="str">
        <f t="shared" si="33"/>
        <v>Аккумулятор автомобильный NUMAX 105D31R или эквивалент</v>
      </c>
      <c r="E31" s="42" t="s">
        <v>27</v>
      </c>
      <c r="F31" s="42" t="s">
        <v>27</v>
      </c>
      <c r="G31" s="42" t="s">
        <v>27</v>
      </c>
      <c r="H31" s="33">
        <f t="shared" si="34"/>
        <v>6</v>
      </c>
      <c r="I31" s="43">
        <f t="shared" si="35"/>
        <v>58360.66</v>
      </c>
      <c r="J31" s="42">
        <f t="shared" si="36"/>
        <v>0</v>
      </c>
      <c r="K31" s="44">
        <f t="shared" si="37"/>
        <v>6</v>
      </c>
      <c r="L31" s="43">
        <f t="shared" si="38"/>
        <v>0</v>
      </c>
      <c r="M31" s="40"/>
      <c r="N31" s="38"/>
      <c r="O31" s="24">
        <v>4</v>
      </c>
      <c r="P31" s="48" t="s">
        <v>49</v>
      </c>
      <c r="Q31" s="93"/>
      <c r="R31" s="35" t="s">
        <v>22</v>
      </c>
      <c r="S31" s="46">
        <v>9726.7766666666666</v>
      </c>
      <c r="T31" s="49">
        <v>6</v>
      </c>
      <c r="U31" s="29">
        <f t="shared" si="39"/>
        <v>58360.66</v>
      </c>
    </row>
    <row r="32" spans="2:21" s="45" customFormat="1" ht="52.5" customHeight="1">
      <c r="B32" s="39"/>
      <c r="C32" s="33">
        <f t="shared" si="32"/>
        <v>5</v>
      </c>
      <c r="D32" s="34" t="str">
        <f t="shared" si="33"/>
        <v>Аккумулятор 190А/ч</v>
      </c>
      <c r="E32" s="42" t="s">
        <v>27</v>
      </c>
      <c r="F32" s="42" t="s">
        <v>27</v>
      </c>
      <c r="G32" s="42" t="s">
        <v>27</v>
      </c>
      <c r="H32" s="33">
        <f t="shared" si="34"/>
        <v>6</v>
      </c>
      <c r="I32" s="43">
        <f t="shared" si="35"/>
        <v>91803.280000000013</v>
      </c>
      <c r="J32" s="42">
        <f t="shared" si="36"/>
        <v>0</v>
      </c>
      <c r="K32" s="44">
        <f t="shared" si="37"/>
        <v>6</v>
      </c>
      <c r="L32" s="43">
        <f t="shared" si="38"/>
        <v>0</v>
      </c>
      <c r="M32" s="40"/>
      <c r="N32" s="38"/>
      <c r="O32" s="24">
        <v>5</v>
      </c>
      <c r="P32" s="48" t="s">
        <v>50</v>
      </c>
      <c r="Q32" s="93"/>
      <c r="R32" s="35" t="s">
        <v>22</v>
      </c>
      <c r="S32" s="46">
        <v>15300.546666666669</v>
      </c>
      <c r="T32" s="49">
        <v>6</v>
      </c>
      <c r="U32" s="29">
        <f t="shared" si="39"/>
        <v>91803.280000000013</v>
      </c>
    </row>
    <row r="33" spans="2:21" s="45" customFormat="1" ht="52.5" customHeight="1">
      <c r="B33" s="39"/>
      <c r="C33" s="33">
        <f t="shared" si="32"/>
        <v>6</v>
      </c>
      <c r="D33" s="34" t="str">
        <f t="shared" si="33"/>
        <v>Аккумулятор 100А/ч</v>
      </c>
      <c r="E33" s="42" t="s">
        <v>27</v>
      </c>
      <c r="F33" s="42" t="s">
        <v>27</v>
      </c>
      <c r="G33" s="42" t="s">
        <v>27</v>
      </c>
      <c r="H33" s="33">
        <f t="shared" si="34"/>
        <v>2</v>
      </c>
      <c r="I33" s="43">
        <f t="shared" si="35"/>
        <v>19803.28</v>
      </c>
      <c r="J33" s="42">
        <f t="shared" si="36"/>
        <v>0</v>
      </c>
      <c r="K33" s="44">
        <f t="shared" si="37"/>
        <v>2</v>
      </c>
      <c r="L33" s="43">
        <f t="shared" si="38"/>
        <v>0</v>
      </c>
      <c r="M33" s="40"/>
      <c r="N33" s="38"/>
      <c r="O33" s="24">
        <v>6</v>
      </c>
      <c r="P33" s="48" t="s">
        <v>51</v>
      </c>
      <c r="Q33" s="93"/>
      <c r="R33" s="35" t="s">
        <v>22</v>
      </c>
      <c r="S33" s="46">
        <v>9901.64</v>
      </c>
      <c r="T33" s="49">
        <v>2</v>
      </c>
      <c r="U33" s="29">
        <f t="shared" si="39"/>
        <v>19803.28</v>
      </c>
    </row>
    <row r="34" spans="2:21" s="45" customFormat="1" ht="52.5" customHeight="1">
      <c r="B34" s="39"/>
      <c r="C34" s="33">
        <f t="shared" si="32"/>
        <v>7</v>
      </c>
      <c r="D34" s="34" t="str">
        <f t="shared" si="33"/>
        <v>Провод перемычка между АКБ</v>
      </c>
      <c r="E34" s="42" t="s">
        <v>27</v>
      </c>
      <c r="F34" s="42" t="s">
        <v>27</v>
      </c>
      <c r="G34" s="42" t="s">
        <v>27</v>
      </c>
      <c r="H34" s="33">
        <f t="shared" si="34"/>
        <v>10</v>
      </c>
      <c r="I34" s="43">
        <f t="shared" si="35"/>
        <v>11748.633333333331</v>
      </c>
      <c r="J34" s="42">
        <v>0</v>
      </c>
      <c r="K34" s="44">
        <f t="shared" si="37"/>
        <v>10</v>
      </c>
      <c r="L34" s="43">
        <f t="shared" si="38"/>
        <v>0</v>
      </c>
      <c r="M34" s="40"/>
      <c r="N34" s="38"/>
      <c r="O34" s="24">
        <v>7</v>
      </c>
      <c r="P34" s="48" t="s">
        <v>52</v>
      </c>
      <c r="Q34" s="93"/>
      <c r="R34" s="35" t="s">
        <v>22</v>
      </c>
      <c r="S34" s="46">
        <v>1174.8633333333332</v>
      </c>
      <c r="T34" s="49">
        <v>10</v>
      </c>
      <c r="U34" s="29">
        <f t="shared" si="39"/>
        <v>11748.633333333331</v>
      </c>
    </row>
    <row r="35" spans="2:21" s="45" customFormat="1" ht="52.5" customHeight="1">
      <c r="B35" s="39"/>
      <c r="C35" s="33">
        <f t="shared" si="32"/>
        <v>8</v>
      </c>
      <c r="D35" s="34" t="str">
        <f t="shared" si="33"/>
        <v>Стартовые провода "прикуриватель"</v>
      </c>
      <c r="E35" s="42" t="s">
        <v>27</v>
      </c>
      <c r="F35" s="42" t="s">
        <v>27</v>
      </c>
      <c r="G35" s="42" t="s">
        <v>27</v>
      </c>
      <c r="H35" s="33">
        <f t="shared" si="34"/>
        <v>4</v>
      </c>
      <c r="I35" s="43">
        <f t="shared" si="35"/>
        <v>11912.56</v>
      </c>
      <c r="J35" s="42">
        <f t="shared" si="36"/>
        <v>0</v>
      </c>
      <c r="K35" s="44">
        <f t="shared" si="37"/>
        <v>4</v>
      </c>
      <c r="L35" s="43">
        <f t="shared" si="38"/>
        <v>0</v>
      </c>
      <c r="M35" s="40"/>
      <c r="N35" s="38"/>
      <c r="O35" s="24">
        <v>8</v>
      </c>
      <c r="P35" s="48" t="s">
        <v>53</v>
      </c>
      <c r="Q35" s="93"/>
      <c r="R35" s="35" t="s">
        <v>22</v>
      </c>
      <c r="S35" s="46">
        <v>2978.14</v>
      </c>
      <c r="T35" s="49">
        <v>4</v>
      </c>
      <c r="U35" s="29">
        <f t="shared" si="39"/>
        <v>11912.56</v>
      </c>
    </row>
    <row r="36" spans="2:21" s="45" customFormat="1" ht="52.5" customHeight="1">
      <c r="B36" s="39"/>
      <c r="C36" s="33">
        <f t="shared" si="32"/>
        <v>9</v>
      </c>
      <c r="D36" s="34" t="str">
        <f t="shared" si="33"/>
        <v>Пуско-зарядное устройство Runtec ENERGY 1600 RT-CB1600</v>
      </c>
      <c r="E36" s="42" t="s">
        <v>27</v>
      </c>
      <c r="F36" s="42" t="s">
        <v>27</v>
      </c>
      <c r="G36" s="42" t="s">
        <v>27</v>
      </c>
      <c r="H36" s="33">
        <f t="shared" si="34"/>
        <v>2</v>
      </c>
      <c r="I36" s="43">
        <f t="shared" si="35"/>
        <v>154644.80666666667</v>
      </c>
      <c r="J36" s="42">
        <f t="shared" si="36"/>
        <v>0</v>
      </c>
      <c r="K36" s="44">
        <f t="shared" si="37"/>
        <v>2</v>
      </c>
      <c r="L36" s="43">
        <f t="shared" si="38"/>
        <v>0</v>
      </c>
      <c r="M36" s="40"/>
      <c r="N36" s="38"/>
      <c r="O36" s="24">
        <v>9</v>
      </c>
      <c r="P36" s="48" t="s">
        <v>54</v>
      </c>
      <c r="Q36" s="93"/>
      <c r="R36" s="35" t="s">
        <v>22</v>
      </c>
      <c r="S36" s="46">
        <v>77322.403333333335</v>
      </c>
      <c r="T36" s="49">
        <v>2</v>
      </c>
      <c r="U36" s="29">
        <f t="shared" si="39"/>
        <v>154644.80666666667</v>
      </c>
    </row>
    <row r="37" spans="2:21" s="45" customFormat="1" ht="52.5" customHeight="1">
      <c r="B37" s="39"/>
      <c r="C37" s="33">
        <f t="shared" si="32"/>
        <v>10</v>
      </c>
      <c r="D37" s="34" t="str">
        <f t="shared" si="33"/>
        <v>Пуско-зарядное устройство FUBAG FORCE 800 31648</v>
      </c>
      <c r="E37" s="42" t="s">
        <v>27</v>
      </c>
      <c r="F37" s="42" t="s">
        <v>27</v>
      </c>
      <c r="G37" s="42" t="s">
        <v>27</v>
      </c>
      <c r="H37" s="33">
        <f t="shared" si="34"/>
        <v>1</v>
      </c>
      <c r="I37" s="43">
        <f t="shared" si="35"/>
        <v>52185.793333333335</v>
      </c>
      <c r="J37" s="42">
        <f t="shared" si="36"/>
        <v>0</v>
      </c>
      <c r="K37" s="44">
        <f t="shared" si="37"/>
        <v>1</v>
      </c>
      <c r="L37" s="43">
        <f t="shared" si="38"/>
        <v>0</v>
      </c>
      <c r="M37" s="40"/>
      <c r="N37" s="38"/>
      <c r="O37" s="24">
        <v>10</v>
      </c>
      <c r="P37" s="48" t="s">
        <v>55</v>
      </c>
      <c r="Q37" s="92"/>
      <c r="R37" s="35" t="s">
        <v>22</v>
      </c>
      <c r="S37" s="46">
        <v>52185.793333333335</v>
      </c>
      <c r="T37" s="49">
        <v>1</v>
      </c>
      <c r="U37" s="29">
        <f t="shared" si="39"/>
        <v>52185.793333333335</v>
      </c>
    </row>
    <row r="38" spans="2:21" s="45" customFormat="1" ht="21" customHeight="1">
      <c r="B38" s="21"/>
      <c r="C38" s="101" t="str">
        <f>O38</f>
        <v>Итого по СЭС  без НДС</v>
      </c>
      <c r="D38" s="101"/>
      <c r="E38" s="101"/>
      <c r="F38" s="101"/>
      <c r="G38" s="101"/>
      <c r="H38" s="101"/>
      <c r="I38" s="101"/>
      <c r="J38" s="101"/>
      <c r="K38" s="101"/>
      <c r="L38" s="100">
        <f>SUM(L28:L37)</f>
        <v>0</v>
      </c>
      <c r="M38" s="22"/>
      <c r="O38" s="98" t="s">
        <v>56</v>
      </c>
      <c r="P38" s="98"/>
      <c r="Q38" s="98"/>
      <c r="R38" s="98"/>
      <c r="S38" s="98"/>
      <c r="T38" s="98"/>
      <c r="U38" s="99">
        <f>SUM(U28:U37)</f>
        <v>560404.36</v>
      </c>
    </row>
    <row r="39" spans="2:21" ht="24" customHeight="1">
      <c r="B39" s="7"/>
      <c r="C39" s="54" t="s">
        <v>21</v>
      </c>
      <c r="D39" s="55"/>
      <c r="E39" s="55"/>
      <c r="F39" s="55"/>
      <c r="G39" s="55"/>
      <c r="H39" s="55"/>
      <c r="I39" s="56"/>
      <c r="J39" s="62" t="s">
        <v>14</v>
      </c>
      <c r="K39" s="62"/>
      <c r="L39" s="20">
        <f>L17+L22+L26+L38</f>
        <v>0</v>
      </c>
      <c r="M39" s="8"/>
      <c r="O39" s="66" t="s">
        <v>20</v>
      </c>
      <c r="P39" s="67"/>
      <c r="Q39" s="67"/>
      <c r="R39" s="68"/>
      <c r="S39" s="64" t="s">
        <v>14</v>
      </c>
      <c r="T39" s="65"/>
      <c r="U39" s="25">
        <f>U17+U22+U26+U38</f>
        <v>903874.26333333342</v>
      </c>
    </row>
    <row r="40" spans="2:21" ht="24" customHeight="1">
      <c r="B40" s="7"/>
      <c r="C40" s="54"/>
      <c r="D40" s="57"/>
      <c r="E40" s="57"/>
      <c r="F40" s="57"/>
      <c r="G40" s="57"/>
      <c r="H40" s="57"/>
      <c r="I40" s="56"/>
      <c r="J40" s="31" t="s">
        <v>18</v>
      </c>
      <c r="K40" s="90">
        <f>T40</f>
        <v>0.22</v>
      </c>
      <c r="L40" s="3">
        <f>K40*L39</f>
        <v>0</v>
      </c>
      <c r="M40" s="8"/>
      <c r="O40" s="66"/>
      <c r="P40" s="69"/>
      <c r="Q40" s="69"/>
      <c r="R40" s="68"/>
      <c r="S40" s="28" t="s">
        <v>18</v>
      </c>
      <c r="T40" s="26">
        <v>0.22</v>
      </c>
      <c r="U40" s="30">
        <f>T40*U39</f>
        <v>198852.33793333336</v>
      </c>
    </row>
    <row r="41" spans="2:21" ht="24" customHeight="1">
      <c r="B41" s="7"/>
      <c r="C41" s="58"/>
      <c r="D41" s="59"/>
      <c r="E41" s="59"/>
      <c r="F41" s="59"/>
      <c r="G41" s="59"/>
      <c r="H41" s="59"/>
      <c r="I41" s="60"/>
      <c r="J41" s="63" t="s">
        <v>15</v>
      </c>
      <c r="K41" s="63"/>
      <c r="L41" s="3">
        <f>SUM(L39:L40)</f>
        <v>0</v>
      </c>
      <c r="M41" s="8"/>
      <c r="O41" s="70"/>
      <c r="P41" s="71"/>
      <c r="Q41" s="71"/>
      <c r="R41" s="72"/>
      <c r="S41" s="73" t="s">
        <v>15</v>
      </c>
      <c r="T41" s="74"/>
      <c r="U41" s="30">
        <f>SUM(U39:U40)</f>
        <v>1102726.6012666668</v>
      </c>
    </row>
    <row r="42" spans="2:21" ht="24" customHeight="1">
      <c r="B42" s="7"/>
      <c r="M42" s="8"/>
      <c r="O42" s="37"/>
      <c r="P42" s="37"/>
      <c r="Q42" s="37"/>
      <c r="R42" s="37"/>
      <c r="S42" s="37"/>
      <c r="T42" s="37"/>
      <c r="U42" s="37"/>
    </row>
    <row r="43" spans="2:21" ht="15.75" customHeight="1">
      <c r="B43" s="7"/>
      <c r="C43" s="61"/>
      <c r="D43" s="61"/>
      <c r="E43" s="61"/>
      <c r="F43" s="9"/>
      <c r="G43" s="18"/>
      <c r="H43" s="9"/>
      <c r="I43" s="52"/>
      <c r="J43" s="52"/>
      <c r="K43" s="52"/>
      <c r="L43" s="52"/>
      <c r="M43" s="8"/>
    </row>
    <row r="44" spans="2:21">
      <c r="B44" s="7"/>
      <c r="C44" s="53" t="s">
        <v>30</v>
      </c>
      <c r="D44" s="53"/>
      <c r="E44" s="53"/>
      <c r="F44" s="9"/>
      <c r="G44" s="14" t="s">
        <v>24</v>
      </c>
      <c r="H44" s="9" t="s">
        <v>25</v>
      </c>
      <c r="I44" s="53" t="s">
        <v>26</v>
      </c>
      <c r="J44" s="53"/>
      <c r="K44" s="53"/>
      <c r="L44" s="53"/>
      <c r="M44" s="8"/>
    </row>
    <row r="45" spans="2:21" ht="16.5" thickBot="1">
      <c r="B45" s="10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2"/>
    </row>
    <row r="46" spans="2:21" ht="15.75" customHeight="1"/>
    <row r="47" spans="2:21" ht="15.75" customHeight="1">
      <c r="B47" s="51" t="s">
        <v>28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</row>
    <row r="48" spans="2:21"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</row>
    <row r="49" spans="2:13">
      <c r="B49"/>
      <c r="C49"/>
      <c r="D49"/>
      <c r="E49"/>
      <c r="F49"/>
      <c r="G49"/>
      <c r="H49"/>
      <c r="I49"/>
      <c r="J49"/>
      <c r="K49"/>
      <c r="L49"/>
      <c r="M49"/>
    </row>
    <row r="50" spans="2:13">
      <c r="B50"/>
      <c r="C50"/>
      <c r="D50"/>
      <c r="E50"/>
      <c r="F50"/>
      <c r="G50"/>
      <c r="H50"/>
      <c r="I50"/>
      <c r="J50"/>
      <c r="K50"/>
      <c r="L50"/>
      <c r="M50"/>
    </row>
  </sheetData>
  <sheetProtection formatCells="0" formatColumns="0" formatRows="0" insertRows="0" deleteRows="0"/>
  <mergeCells count="39">
    <mergeCell ref="Q15:Q16"/>
    <mergeCell ref="Q19:Q21"/>
    <mergeCell ref="Q24:Q25"/>
    <mergeCell ref="Q28:Q37"/>
    <mergeCell ref="O18:U18"/>
    <mergeCell ref="O23:U23"/>
    <mergeCell ref="C18:L18"/>
    <mergeCell ref="C23:L23"/>
    <mergeCell ref="C7:L7"/>
    <mergeCell ref="O17:T17"/>
    <mergeCell ref="C10:D10"/>
    <mergeCell ref="C11:D11"/>
    <mergeCell ref="E9:I9"/>
    <mergeCell ref="E10:I10"/>
    <mergeCell ref="O7:U7"/>
    <mergeCell ref="C9:D9"/>
    <mergeCell ref="E11:I11"/>
    <mergeCell ref="O14:U14"/>
    <mergeCell ref="C14:L14"/>
    <mergeCell ref="C17:K17"/>
    <mergeCell ref="S39:T39"/>
    <mergeCell ref="O22:T22"/>
    <mergeCell ref="O26:T26"/>
    <mergeCell ref="C26:K26"/>
    <mergeCell ref="C22:K22"/>
    <mergeCell ref="O39:R41"/>
    <mergeCell ref="S41:T41"/>
    <mergeCell ref="C27:L27"/>
    <mergeCell ref="O27:U27"/>
    <mergeCell ref="C38:K38"/>
    <mergeCell ref="O38:T38"/>
    <mergeCell ref="B47:M48"/>
    <mergeCell ref="I43:L43"/>
    <mergeCell ref="C44:E44"/>
    <mergeCell ref="I44:L44"/>
    <mergeCell ref="C39:I41"/>
    <mergeCell ref="C43:E43"/>
    <mergeCell ref="J39:K39"/>
    <mergeCell ref="J41:K41"/>
  </mergeCells>
  <phoneticPr fontId="28" type="noConversion"/>
  <pageMargins left="0.25" right="0.25" top="0.75" bottom="0.75" header="0.3" footer="0.3"/>
  <pageSetup scale="43" fitToHeight="0" orientation="landscape" r:id="rId1"/>
  <ignoredErrors>
    <ignoredError sqref="U28:U39 U15:U16 U24 U25:U26 U40:U41 U17 U19:U22" unlockedFormula="1"/>
    <ignoredError sqref="K15 K24 K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Ненашева Алина Васильевна</cp:lastModifiedBy>
  <cp:lastPrinted>2023-05-26T09:59:13Z</cp:lastPrinted>
  <dcterms:created xsi:type="dcterms:W3CDTF">2023-05-26T08:17:29Z</dcterms:created>
  <dcterms:modified xsi:type="dcterms:W3CDTF">2026-06-30T03:37:16Z</dcterms:modified>
</cp:coreProperties>
</file>