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2026\ЛОТЫ\407.1 УЗ Поставка продуктов длительного срока хранения АТЭЦ\На публикацию\"/>
    </mc:Choice>
  </mc:AlternateContent>
  <bookViews>
    <workbookView xWindow="0" yWindow="0" windowWidth="26550" windowHeight="13545"/>
  </bookViews>
  <sheets>
    <sheet name="Комм. предл. (Структура НМЦ)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" i="1" l="1"/>
  <c r="K36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L25" i="1"/>
  <c r="L26" i="1"/>
  <c r="L27" i="1"/>
  <c r="L28" i="1"/>
  <c r="Q25" i="1"/>
  <c r="Q26" i="1" s="1"/>
  <c r="Q27" i="1" s="1"/>
  <c r="Q16" i="1"/>
  <c r="Q17" i="1" s="1"/>
  <c r="Q18" i="1" s="1"/>
  <c r="Q19" i="1" s="1"/>
  <c r="Q20" i="1" s="1"/>
  <c r="Q21" i="1" s="1"/>
  <c r="Q22" i="1" s="1"/>
  <c r="Q23" i="1" s="1"/>
  <c r="Q24" i="1" s="1"/>
  <c r="Q15" i="1"/>
  <c r="Q28" i="1" l="1"/>
  <c r="Q29" i="1" s="1"/>
  <c r="Q30" i="1" s="1"/>
  <c r="Q31" i="1" s="1"/>
  <c r="Q32" i="1" s="1"/>
  <c r="Q33" i="1" s="1"/>
  <c r="L20" i="1"/>
  <c r="L21" i="1"/>
  <c r="L22" i="1"/>
  <c r="L23" i="1"/>
  <c r="L24" i="1"/>
  <c r="L29" i="1"/>
  <c r="L30" i="1"/>
  <c r="L31" i="1"/>
  <c r="L32" i="1"/>
  <c r="L33" i="1"/>
  <c r="W34" i="1" l="1"/>
  <c r="L18" i="1" l="1"/>
  <c r="L19" i="1"/>
  <c r="K35" i="1" l="1"/>
  <c r="L17" i="1"/>
  <c r="L16" i="1"/>
  <c r="L15" i="1"/>
  <c r="L14" i="1"/>
  <c r="C14" i="1"/>
  <c r="L34" i="1" l="1"/>
  <c r="L35" i="1" s="1"/>
  <c r="L37" i="1" l="1"/>
</calcChain>
</file>

<file path=xl/sharedStrings.xml><?xml version="1.0" encoding="utf-8"?>
<sst xmlns="http://schemas.openxmlformats.org/spreadsheetml/2006/main" count="105" uniqueCount="55">
  <si>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</si>
  <si>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</si>
  <si>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</si>
  <si>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</si>
  <si>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</si>
  <si>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</si>
  <si>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</si>
  <si>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</si>
  <si>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</si>
  <si>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</si>
  <si>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</si>
  <si>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</si>
  <si>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</si>
  <si>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</si>
  <si>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</si>
  <si>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</si>
  <si>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</si>
  <si>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</si>
  <si>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</si>
  <si>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</si>
  <si>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</si>
  <si>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</si>
  <si>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</si>
  <si>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</si>
  <si>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</si>
  <si>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</si>
  <si>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</si>
  <si>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</si>
  <si>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</si>
  <si>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</si>
  <si>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</si>
  <si>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кг</t>
  </si>
  <si>
    <t>Лот  0407-ПРО ДЭК-2026-ЧЭ-АТЭЦ  ОКПД2 10.11 Поставка продуктов длительного срока хранения для СП АО «Чукотэнерго» АТЭЦ, предназначенных для эксплуатационных нужд.</t>
  </si>
  <si>
    <t>Говядина Лопатка б/к в/у 1/24  Мираторг</t>
  </si>
  <si>
    <t>Свинина лопатка б/к Мираторг 1/30</t>
  </si>
  <si>
    <t>Свинина шея б/к в/уп Мираторг</t>
  </si>
  <si>
    <t>Крабовые палочки с/м 2,5 кг 1уп/5кг Дракон Ридзин</t>
  </si>
  <si>
    <t>Курица 1-й сорт 1/14 Равис</t>
  </si>
  <si>
    <t>Курица голень подложка 1/10 Приосколье</t>
  </si>
  <si>
    <t>Курица мякоть бедра подложка 1/12 Петруха</t>
  </si>
  <si>
    <t>Курица филе грудки 2 кг 1/12 Китай</t>
  </si>
  <si>
    <t>Масло сливочное 82,5% ГОСТ 1/8 кг  Традиционное Киприно</t>
  </si>
  <si>
    <t>Минтай филе с/м блочная заморозка, 1 уп/3х7,484 кг/22,452 кг</t>
  </si>
  <si>
    <t>Морковь с/м кубик 1кг/10</t>
  </si>
  <si>
    <t>Свинина ножки задние</t>
  </si>
  <si>
    <t>Сосиски Мусульманские с/м 1/4 Эко-Халяль</t>
  </si>
  <si>
    <t>Сыр Российский 45% брус 3,5 кг Береза</t>
  </si>
  <si>
    <t>Говядина печень с/м Парагвай</t>
  </si>
  <si>
    <t>Кальмар филе Командорский  1/5</t>
  </si>
  <si>
    <t>Говядина сердце с/м Аргентина</t>
  </si>
  <si>
    <t>Творог ГОСТ 5% с/м 5 кг 1/5 кг Тавричанка</t>
  </si>
  <si>
    <t>Грудинка Особая в/к в/у ВИК</t>
  </si>
  <si>
    <t>Сметана 15% 5 кг Тавричанка</t>
  </si>
  <si>
    <t>шт</t>
  </si>
  <si>
    <t>‒ Установлен режим преимущества российской продукции (когда национальный режим не предоставляется).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</si>
</sst>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20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1"/>
    </font>
    <font>
      <sz val="10"/>
      <name val="Arial Cyr"/>
      <charset val="204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</borders>
  <cellStyleXfs count="59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0" fillId="0" borderId="0"/>
    <xf numFmtId="0" fontId="11" fillId="0" borderId="0"/>
    <xf numFmtId="0" fontId="12" fillId="0" borderId="0"/>
    <xf numFmtId="0" fontId="14" fillId="0" borderId="0"/>
    <xf numFmtId="0" fontId="2" fillId="0" borderId="0"/>
    <xf numFmtId="0" fontId="2" fillId="0" borderId="0"/>
    <xf numFmtId="0" fontId="13" fillId="0" borderId="0"/>
    <xf numFmtId="165" fontId="2" fillId="0" borderId="0" applyFont="0" applyFill="0" applyBorder="0" applyAlignment="0" applyProtection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164" fontId="12" fillId="0" borderId="0" applyFont="0" applyFill="0" applyBorder="0" applyAlignment="0" applyProtection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165" fontId="1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7" fillId="0" borderId="0"/>
    <xf numFmtId="0" fontId="1" fillId="0" borderId="0"/>
    <xf numFmtId="0" fontId="18" fillId="0" borderId="0"/>
    <xf numFmtId="0" fontId="12" fillId="0" borderId="0"/>
    <xf numFmtId="0" fontId="15" fillId="0" borderId="0"/>
    <xf numFmtId="0" fontId="1" fillId="0" borderId="0"/>
  </cellStyleXfs>
  <cellXfs count="81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center"/>
    </xf>
    <xf numFmtId="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17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0" fontId="3" fillId="2" borderId="1" xfId="0" applyFont="1" applyFill="1" applyBorder="1" applyAlignment="1" applyProtection="1">
      <alignment horizontal="left" vertical="center"/>
      <protection locked="0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top"/>
    </xf>
    <xf numFmtId="4" fontId="5" fillId="0" borderId="22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left" vertical="center" wrapText="1"/>
    </xf>
    <xf numFmtId="4" fontId="5" fillId="0" borderId="2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9" fillId="4" borderId="20" xfId="58" applyFont="1" applyFill="1" applyBorder="1" applyAlignment="1">
      <alignment horizontal="left" vertical="center" wrapText="1"/>
    </xf>
    <xf numFmtId="4" fontId="19" fillId="0" borderId="20" xfId="13" applyNumberFormat="1" applyFont="1" applyFill="1" applyBorder="1" applyAlignment="1">
      <alignment horizontal="center" vertical="center" wrapText="1"/>
    </xf>
    <xf numFmtId="4" fontId="19" fillId="4" borderId="19" xfId="3" applyNumberFormat="1" applyFont="1" applyFill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top"/>
    </xf>
    <xf numFmtId="4" fontId="19" fillId="4" borderId="21" xfId="3" applyNumberFormat="1" applyFont="1" applyFill="1" applyBorder="1" applyAlignment="1" applyProtection="1">
      <alignment horizontal="center" vertical="center" wrapText="1"/>
      <protection locked="0"/>
    </xf>
    <xf numFmtId="4" fontId="19" fillId="4" borderId="20" xfId="3" applyNumberFormat="1" applyFont="1" applyFill="1" applyBorder="1" applyAlignment="1" applyProtection="1">
      <alignment horizontal="center" vertical="center" wrapText="1"/>
      <protection locked="0"/>
    </xf>
    <xf numFmtId="0" fontId="9" fillId="4" borderId="20" xfId="5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1" fontId="9" fillId="0" borderId="20" xfId="4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3" fillId="2" borderId="6" xfId="0" applyFont="1" applyFill="1" applyBorder="1" applyAlignment="1" applyProtection="1">
      <alignment horizontal="right" vertical="top"/>
      <protection locked="0"/>
    </xf>
    <xf numFmtId="0" fontId="7" fillId="0" borderId="2" xfId="0" applyFont="1" applyBorder="1" applyAlignment="1">
      <alignment horizontal="center" vertical="top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3" fillId="2" borderId="6" xfId="0" applyFont="1" applyFill="1" applyBorder="1" applyAlignment="1" applyProtection="1">
      <alignment horizontal="left" vertical="top"/>
      <protection locked="0"/>
    </xf>
    <xf numFmtId="0" fontId="5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top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top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</cellXfs>
  <cellStyles count="59">
    <cellStyle name="Normal" xfId="7"/>
    <cellStyle name="Обычный" xfId="0" builtinId="0"/>
    <cellStyle name="Обычный 10" xfId="12"/>
    <cellStyle name="Обычный 11" xfId="3"/>
    <cellStyle name="Обычный 11 2" xfId="58"/>
    <cellStyle name="Обычный 11 3" xfId="45"/>
    <cellStyle name="Обычный 12" xfId="34"/>
    <cellStyle name="Обычный 12 2" xfId="47"/>
    <cellStyle name="Обычный 13" xfId="1"/>
    <cellStyle name="Обычный 13 2" xfId="49"/>
    <cellStyle name="Обычный 14" xfId="50"/>
    <cellStyle name="Обычный 2" xfId="4"/>
    <cellStyle name="Обычный 2 10" xfId="8"/>
    <cellStyle name="Обычный 2 10 2" xfId="35"/>
    <cellStyle name="Обычный 2 10 2 2" xfId="48"/>
    <cellStyle name="Обычный 2 10 3" xfId="54"/>
    <cellStyle name="Обычный 2 10 4" xfId="37"/>
    <cellStyle name="Обычный 2 2" xfId="9"/>
    <cellStyle name="Обычный 2 2 2" xfId="18"/>
    <cellStyle name="Обычный 2 2 2 2" xfId="38"/>
    <cellStyle name="Обычный 2 2 3" xfId="13"/>
    <cellStyle name="Обычный 2 2 3 2" xfId="30"/>
    <cellStyle name="Обычный 2 2 4" xfId="22"/>
    <cellStyle name="Обычный 2 3" xfId="10"/>
    <cellStyle name="Обычный 2 3 2" xfId="19"/>
    <cellStyle name="Обычный 2 3 3" xfId="14"/>
    <cellStyle name="Обычный 2 3 4" xfId="23"/>
    <cellStyle name="Обычный 3" xfId="6"/>
    <cellStyle name="Обычный 3 2" xfId="56"/>
    <cellStyle name="Обычный 3 3" xfId="52"/>
    <cellStyle name="Обычный 3 4" xfId="51"/>
    <cellStyle name="Обычный 4" xfId="15"/>
    <cellStyle name="Обычный 4 2" xfId="57"/>
    <cellStyle name="Обычный 4 3" xfId="31"/>
    <cellStyle name="Обычный 4 4" xfId="55"/>
    <cellStyle name="Обычный 5" xfId="21"/>
    <cellStyle name="Обычный 5 2" xfId="29"/>
    <cellStyle name="Обычный 5 2 2" xfId="46"/>
    <cellStyle name="Обычный 5 3" xfId="53"/>
    <cellStyle name="Обычный 5 4" xfId="36"/>
    <cellStyle name="Обычный 50" xfId="32"/>
    <cellStyle name="Обычный 51" xfId="33"/>
    <cellStyle name="Обычный 6" xfId="20"/>
    <cellStyle name="Обычный 6 2" xfId="40"/>
    <cellStyle name="Обычный 7" xfId="25"/>
    <cellStyle name="Обычный 7 2" xfId="41"/>
    <cellStyle name="Обычный 8" xfId="16"/>
    <cellStyle name="Обычный 9" xfId="27"/>
    <cellStyle name="Обычный 9 2" xfId="43"/>
    <cellStyle name="Стиль 1" xfId="5"/>
    <cellStyle name="Финансовый 2" xfId="17"/>
    <cellStyle name="Финансовый 3" xfId="11"/>
    <cellStyle name="Финансовый 3 2" xfId="39"/>
    <cellStyle name="Финансовый 4" xfId="26"/>
    <cellStyle name="Финансовый 4 2" xfId="42"/>
    <cellStyle name="Финансовый 5" xfId="28"/>
    <cellStyle name="Финансовый 5 2" xfId="44"/>
    <cellStyle name="Финансовый 6" xfId="24"/>
    <cellStyle name="Финансовый 7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53"/>
  <sheetViews>
    <sheetView showGridLines="0" tabSelected="1" topLeftCell="M1" zoomScale="70" zoomScaleNormal="70" workbookViewId="0">
      <selection activeCell="S14" sqref="S14:S33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37.5703125" style="1" customWidth="1"/>
    <col min="5" max="7" width="18.5703125" style="1"/>
    <col min="8" max="8" width="8.5703125" style="1" customWidth="1"/>
    <col min="9" max="10" width="18.5703125" style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36" style="1" customWidth="1"/>
    <col min="19" max="19" width="25.28515625" style="1" customWidth="1"/>
    <col min="20" max="20" width="12.42578125" style="1" customWidth="1"/>
    <col min="21" max="21" width="20.85546875" style="1" customWidth="1"/>
    <col min="22" max="22" width="14.5703125" style="1" customWidth="1"/>
    <col min="23" max="23" width="18.5703125" style="1"/>
    <col min="24" max="24" width="14.28515625" style="1" customWidth="1"/>
    <col min="25" max="25" width="4.5703125" style="1" customWidth="1"/>
    <col min="26" max="16384" width="18.5703125" style="1"/>
  </cols>
  <sheetData>
    <row r="1" spans="2:33" ht="57.75" customHeight="1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2:33" ht="16.5" thickBo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2:33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  <c r="Q3" s="22"/>
      <c r="R3" s="22"/>
      <c r="S3" s="22"/>
      <c r="T3" s="22"/>
      <c r="U3" s="22"/>
      <c r="V3" s="22"/>
      <c r="W3" s="22"/>
    </row>
    <row r="4" spans="2:33" ht="15.75" customHeight="1">
      <c r="B4" s="12"/>
      <c r="C4" s="27" t="s">
        <v>0</v>
      </c>
      <c r="D4" s="27"/>
      <c r="E4" s="27"/>
      <c r="F4" s="27"/>
      <c r="M4" s="13"/>
      <c r="P4" s="69" t="s">
        <v>32</v>
      </c>
      <c r="Q4" s="69"/>
      <c r="R4" s="69"/>
      <c r="S4" s="69"/>
      <c r="T4" s="69"/>
      <c r="U4" s="69"/>
      <c r="V4" s="69"/>
      <c r="W4" s="69"/>
    </row>
    <row r="5" spans="2:33" ht="15.75" customHeight="1">
      <c r="B5" s="12"/>
      <c r="C5" s="28" t="s">
        <v>28</v>
      </c>
      <c r="D5" s="28"/>
      <c r="E5" s="27"/>
      <c r="F5" s="27"/>
      <c r="M5" s="13"/>
      <c r="P5" s="69"/>
      <c r="Q5" s="69"/>
      <c r="R5" s="69"/>
      <c r="S5" s="69"/>
      <c r="T5" s="69"/>
      <c r="U5" s="69"/>
      <c r="V5" s="69"/>
      <c r="W5" s="69"/>
    </row>
    <row r="6" spans="2:33" ht="24" customHeight="1">
      <c r="B6" s="12"/>
      <c r="M6" s="13"/>
      <c r="Q6" s="22"/>
      <c r="R6" s="22"/>
      <c r="S6" s="22"/>
      <c r="T6" s="22"/>
      <c r="U6" s="22"/>
      <c r="V6" s="22"/>
      <c r="W6" s="22"/>
    </row>
    <row r="7" spans="2:33">
      <c r="B7" s="12"/>
      <c r="C7" s="77" t="s">
        <v>13</v>
      </c>
      <c r="D7" s="77"/>
      <c r="E7" s="77"/>
      <c r="F7" s="77"/>
      <c r="G7" s="77"/>
      <c r="H7" s="77"/>
      <c r="I7" s="77"/>
      <c r="J7" s="77"/>
      <c r="K7" s="77"/>
      <c r="L7" s="77"/>
      <c r="M7" s="13"/>
      <c r="Q7" s="70" t="s">
        <v>19</v>
      </c>
      <c r="R7" s="70"/>
      <c r="S7" s="70"/>
      <c r="T7" s="70"/>
      <c r="U7" s="70"/>
      <c r="V7" s="70"/>
      <c r="W7" s="70"/>
    </row>
    <row r="8" spans="2:33" ht="24" customHeight="1">
      <c r="B8" s="12"/>
      <c r="M8" s="13"/>
      <c r="Q8" s="22"/>
      <c r="R8" s="22"/>
      <c r="S8" s="22"/>
      <c r="T8" s="22"/>
      <c r="U8" s="22"/>
      <c r="V8" s="22"/>
      <c r="W8" s="22"/>
    </row>
    <row r="9" spans="2:33" ht="24" customHeight="1">
      <c r="B9" s="12"/>
      <c r="C9" s="71" t="s">
        <v>1</v>
      </c>
      <c r="D9" s="71"/>
      <c r="E9" s="66"/>
      <c r="F9" s="66"/>
      <c r="G9" s="66"/>
      <c r="H9" s="66"/>
      <c r="I9" s="66"/>
      <c r="M9" s="13"/>
      <c r="Q9" s="22"/>
      <c r="R9" s="22"/>
      <c r="S9" s="22"/>
      <c r="T9" s="22"/>
      <c r="U9" s="22"/>
      <c r="V9" s="22"/>
      <c r="W9" s="22"/>
    </row>
    <row r="10" spans="2:33" ht="24" customHeight="1">
      <c r="B10" s="12"/>
      <c r="C10" s="71" t="s">
        <v>2</v>
      </c>
      <c r="D10" s="71"/>
      <c r="E10" s="72"/>
      <c r="F10" s="72"/>
      <c r="G10" s="72"/>
      <c r="H10" s="72"/>
      <c r="I10" s="72"/>
      <c r="M10" s="13"/>
      <c r="Q10" s="22"/>
      <c r="R10" s="22"/>
      <c r="S10" s="22"/>
      <c r="T10" s="22"/>
      <c r="U10" s="22"/>
      <c r="V10" s="22"/>
      <c r="W10" s="22"/>
    </row>
    <row r="11" spans="2:33" ht="24" customHeight="1">
      <c r="B11" s="12"/>
      <c r="C11" s="71" t="s">
        <v>3</v>
      </c>
      <c r="D11" s="71"/>
      <c r="E11" s="72"/>
      <c r="F11" s="72"/>
      <c r="G11" s="72"/>
      <c r="H11" s="72"/>
      <c r="I11" s="72"/>
      <c r="M11" s="13"/>
      <c r="Q11" s="22"/>
      <c r="R11" s="22"/>
      <c r="S11" s="22"/>
      <c r="T11" s="22"/>
      <c r="U11" s="22"/>
      <c r="V11" s="22"/>
      <c r="W11" s="22"/>
    </row>
    <row r="12" spans="2:33">
      <c r="B12" s="12"/>
      <c r="M12" s="13"/>
      <c r="Q12" s="22"/>
      <c r="R12" s="22"/>
      <c r="S12" s="22"/>
      <c r="T12" s="22"/>
      <c r="U12" s="22"/>
      <c r="V12" s="22"/>
      <c r="W12" s="22"/>
    </row>
    <row r="13" spans="2:33" ht="84" customHeight="1">
      <c r="B13" s="12"/>
      <c r="C13" s="5" t="s">
        <v>11</v>
      </c>
      <c r="D13" s="5" t="s">
        <v>4</v>
      </c>
      <c r="E13" s="5" t="s">
        <v>5</v>
      </c>
      <c r="F13" s="5" t="s">
        <v>6</v>
      </c>
      <c r="G13" s="5" t="s">
        <v>22</v>
      </c>
      <c r="H13" s="5" t="s">
        <v>7</v>
      </c>
      <c r="I13" s="5" t="s">
        <v>12</v>
      </c>
      <c r="J13" s="5" t="s">
        <v>8</v>
      </c>
      <c r="K13" s="5" t="s">
        <v>9</v>
      </c>
      <c r="L13" s="5" t="s">
        <v>10</v>
      </c>
      <c r="M13" s="13"/>
      <c r="Q13" s="5" t="s">
        <v>11</v>
      </c>
      <c r="R13" s="5" t="s">
        <v>16</v>
      </c>
      <c r="S13" s="5" t="s">
        <v>30</v>
      </c>
      <c r="T13" s="5" t="s">
        <v>7</v>
      </c>
      <c r="U13" s="5" t="s">
        <v>12</v>
      </c>
      <c r="V13" s="5" t="s">
        <v>9</v>
      </c>
      <c r="W13" s="5" t="s">
        <v>17</v>
      </c>
    </row>
    <row r="14" spans="2:33" ht="45.75" customHeight="1">
      <c r="B14" s="12"/>
      <c r="C14" s="2">
        <f t="shared" ref="C14:C33" si="0">Q14</f>
        <v>1</v>
      </c>
      <c r="D14" s="32" t="str">
        <f>R14</f>
        <v>Говядина Лопатка б/к в/у 1/24  Мираторг</v>
      </c>
      <c r="E14" s="20" t="s">
        <v>26</v>
      </c>
      <c r="F14" s="20" t="s">
        <v>26</v>
      </c>
      <c r="G14" s="20" t="s">
        <v>26</v>
      </c>
      <c r="H14" s="47" t="str">
        <f>T14</f>
        <v>кг</v>
      </c>
      <c r="I14" s="3">
        <f>U14</f>
        <v>736.56363636363631</v>
      </c>
      <c r="J14" s="21">
        <v>0</v>
      </c>
      <c r="K14" s="4">
        <f>V14</f>
        <v>750</v>
      </c>
      <c r="L14" s="3">
        <f t="shared" ref="L14:L17" si="1">J14*K14</f>
        <v>0</v>
      </c>
      <c r="M14" s="13"/>
      <c r="Q14" s="23">
        <v>1</v>
      </c>
      <c r="R14" s="39" t="s">
        <v>33</v>
      </c>
      <c r="S14" s="78" t="s">
        <v>54</v>
      </c>
      <c r="T14" s="40" t="s">
        <v>31</v>
      </c>
      <c r="U14" s="41">
        <v>736.56363636363631</v>
      </c>
      <c r="V14" s="48">
        <v>750</v>
      </c>
      <c r="W14" s="42">
        <f>U14*V14</f>
        <v>552422.72727272718</v>
      </c>
      <c r="X14" s="43"/>
      <c r="Y14" s="43"/>
      <c r="Z14" s="43"/>
      <c r="AA14" s="43"/>
      <c r="AB14" s="43"/>
      <c r="AC14" s="43"/>
      <c r="AD14" s="43"/>
      <c r="AE14" s="43"/>
      <c r="AF14" s="43"/>
      <c r="AG14" s="43"/>
    </row>
    <row r="15" spans="2:33" ht="122.25" customHeight="1">
      <c r="B15" s="12"/>
      <c r="C15" s="2">
        <f t="shared" si="0"/>
        <v>2</v>
      </c>
      <c r="D15" s="32" t="str">
        <f t="shared" ref="D15:D33" si="2">R15</f>
        <v>Свинина лопатка б/к Мираторг 1/30</v>
      </c>
      <c r="E15" s="20" t="s">
        <v>26</v>
      </c>
      <c r="F15" s="20" t="s">
        <v>26</v>
      </c>
      <c r="G15" s="20" t="s">
        <v>26</v>
      </c>
      <c r="H15" s="47" t="str">
        <f t="shared" ref="H15:H33" si="3">T15</f>
        <v>кг</v>
      </c>
      <c r="I15" s="3">
        <f t="shared" ref="I15:I33" si="4">U15</f>
        <v>316.5363636363636</v>
      </c>
      <c r="J15" s="21">
        <v>0</v>
      </c>
      <c r="K15" s="4">
        <f t="shared" ref="K15:K33" si="5">V15</f>
        <v>1300</v>
      </c>
      <c r="L15" s="3">
        <f t="shared" si="1"/>
        <v>0</v>
      </c>
      <c r="M15" s="13"/>
      <c r="Q15" s="23">
        <f>Q14+1</f>
        <v>2</v>
      </c>
      <c r="R15" s="39" t="s">
        <v>34</v>
      </c>
      <c r="S15" s="79"/>
      <c r="T15" s="40" t="s">
        <v>31</v>
      </c>
      <c r="U15" s="44">
        <v>316.5363636363636</v>
      </c>
      <c r="V15" s="48">
        <v>1300</v>
      </c>
      <c r="W15" s="42">
        <f t="shared" ref="W15:W33" si="6">U15*V15</f>
        <v>411497.27272727271</v>
      </c>
      <c r="X15" s="43"/>
      <c r="Y15" s="43"/>
      <c r="Z15" s="43"/>
      <c r="AA15" s="43"/>
      <c r="AB15" s="43"/>
      <c r="AC15" s="43"/>
      <c r="AD15" s="43"/>
      <c r="AE15" s="43"/>
      <c r="AF15" s="43"/>
      <c r="AG15" s="43"/>
    </row>
    <row r="16" spans="2:33" ht="78" customHeight="1">
      <c r="B16" s="12"/>
      <c r="C16" s="2">
        <f t="shared" si="0"/>
        <v>3</v>
      </c>
      <c r="D16" s="32" t="str">
        <f t="shared" si="2"/>
        <v>Свинина шея б/к в/уп Мираторг</v>
      </c>
      <c r="E16" s="20" t="s">
        <v>26</v>
      </c>
      <c r="F16" s="20" t="s">
        <v>26</v>
      </c>
      <c r="G16" s="20" t="s">
        <v>26</v>
      </c>
      <c r="H16" s="47" t="str">
        <f t="shared" si="3"/>
        <v>кг</v>
      </c>
      <c r="I16" s="3">
        <f t="shared" si="4"/>
        <v>517.41818181818178</v>
      </c>
      <c r="J16" s="21">
        <v>0</v>
      </c>
      <c r="K16" s="4">
        <f t="shared" si="5"/>
        <v>850</v>
      </c>
      <c r="L16" s="3">
        <f t="shared" si="1"/>
        <v>0</v>
      </c>
      <c r="M16" s="13"/>
      <c r="Q16" s="23">
        <f t="shared" ref="Q16:Q33" si="7">Q15+1</f>
        <v>3</v>
      </c>
      <c r="R16" s="39" t="s">
        <v>35</v>
      </c>
      <c r="S16" s="79"/>
      <c r="T16" s="40" t="s">
        <v>31</v>
      </c>
      <c r="U16" s="45">
        <v>517.41818181818178</v>
      </c>
      <c r="V16" s="48">
        <v>850</v>
      </c>
      <c r="W16" s="42">
        <f t="shared" si="6"/>
        <v>439805.45454545453</v>
      </c>
      <c r="X16" s="43"/>
      <c r="Y16" s="43"/>
      <c r="Z16" s="43"/>
      <c r="AA16" s="43"/>
      <c r="AB16" s="43"/>
      <c r="AC16" s="43"/>
      <c r="AD16" s="43"/>
      <c r="AE16" s="43"/>
      <c r="AF16" s="43"/>
      <c r="AG16" s="43"/>
    </row>
    <row r="17" spans="2:33" ht="57.75" customHeight="1">
      <c r="B17" s="12"/>
      <c r="C17" s="2">
        <f t="shared" si="0"/>
        <v>4</v>
      </c>
      <c r="D17" s="32" t="str">
        <f t="shared" si="2"/>
        <v>Крабовые палочки с/м 2,5 кг 1уп/5кг Дракон Ридзин</v>
      </c>
      <c r="E17" s="20" t="s">
        <v>26</v>
      </c>
      <c r="F17" s="20" t="s">
        <v>26</v>
      </c>
      <c r="G17" s="20" t="s">
        <v>26</v>
      </c>
      <c r="H17" s="47" t="str">
        <f t="shared" si="3"/>
        <v>кг</v>
      </c>
      <c r="I17" s="3">
        <f t="shared" si="4"/>
        <v>359.39090909090902</v>
      </c>
      <c r="J17" s="21">
        <v>0</v>
      </c>
      <c r="K17" s="4">
        <f t="shared" si="5"/>
        <v>100</v>
      </c>
      <c r="L17" s="3">
        <f t="shared" si="1"/>
        <v>0</v>
      </c>
      <c r="M17" s="13"/>
      <c r="Q17" s="23">
        <f t="shared" si="7"/>
        <v>4</v>
      </c>
      <c r="R17" s="46" t="s">
        <v>36</v>
      </c>
      <c r="S17" s="79"/>
      <c r="T17" s="40" t="s">
        <v>31</v>
      </c>
      <c r="U17" s="45">
        <v>359.39090909090902</v>
      </c>
      <c r="V17" s="48">
        <v>100</v>
      </c>
      <c r="W17" s="42">
        <f t="shared" si="6"/>
        <v>35939.090909090904</v>
      </c>
      <c r="X17" s="43"/>
      <c r="Y17" s="43"/>
      <c r="Z17" s="43"/>
      <c r="AA17" s="43"/>
      <c r="AB17" s="43"/>
      <c r="AC17" s="43"/>
      <c r="AD17" s="43"/>
      <c r="AE17" s="43"/>
      <c r="AF17" s="43"/>
      <c r="AG17" s="43"/>
    </row>
    <row r="18" spans="2:33" s="34" customFormat="1" ht="57.75" customHeight="1">
      <c r="B18" s="12"/>
      <c r="C18" s="2">
        <f t="shared" si="0"/>
        <v>5</v>
      </c>
      <c r="D18" s="32" t="str">
        <f t="shared" si="2"/>
        <v>Курица 1-й сорт 1/14 Равис</v>
      </c>
      <c r="E18" s="20" t="s">
        <v>26</v>
      </c>
      <c r="F18" s="20" t="s">
        <v>26</v>
      </c>
      <c r="G18" s="20" t="s">
        <v>26</v>
      </c>
      <c r="H18" s="47" t="str">
        <f t="shared" si="3"/>
        <v>кг</v>
      </c>
      <c r="I18" s="3">
        <f t="shared" si="4"/>
        <v>284.88181818181818</v>
      </c>
      <c r="J18" s="21">
        <v>0</v>
      </c>
      <c r="K18" s="4">
        <f t="shared" si="5"/>
        <v>300</v>
      </c>
      <c r="L18" s="3">
        <f t="shared" ref="L18:L19" si="8">J18*K18</f>
        <v>0</v>
      </c>
      <c r="M18" s="13"/>
      <c r="Q18" s="23">
        <f t="shared" si="7"/>
        <v>5</v>
      </c>
      <c r="R18" s="46" t="s">
        <v>37</v>
      </c>
      <c r="S18" s="79"/>
      <c r="T18" s="40" t="s">
        <v>31</v>
      </c>
      <c r="U18" s="45">
        <v>284.88181818181818</v>
      </c>
      <c r="V18" s="48">
        <v>300</v>
      </c>
      <c r="W18" s="42">
        <f t="shared" si="6"/>
        <v>85464.545454545456</v>
      </c>
      <c r="X18" s="43"/>
      <c r="Y18" s="43"/>
      <c r="Z18" s="43"/>
      <c r="AA18" s="43"/>
      <c r="AB18" s="43"/>
      <c r="AC18" s="43"/>
      <c r="AD18" s="43"/>
      <c r="AE18" s="43"/>
      <c r="AF18" s="43"/>
      <c r="AG18" s="43"/>
    </row>
    <row r="19" spans="2:33" s="34" customFormat="1" ht="57.75" customHeight="1">
      <c r="B19" s="12"/>
      <c r="C19" s="2">
        <f t="shared" si="0"/>
        <v>6</v>
      </c>
      <c r="D19" s="32" t="str">
        <f t="shared" si="2"/>
        <v>Курица голень подложка 1/10 Приосколье</v>
      </c>
      <c r="E19" s="20" t="s">
        <v>26</v>
      </c>
      <c r="F19" s="20" t="s">
        <v>26</v>
      </c>
      <c r="G19" s="20" t="s">
        <v>26</v>
      </c>
      <c r="H19" s="47" t="str">
        <f t="shared" si="3"/>
        <v>кг</v>
      </c>
      <c r="I19" s="3">
        <f t="shared" si="4"/>
        <v>298.27272727272725</v>
      </c>
      <c r="J19" s="21">
        <v>0</v>
      </c>
      <c r="K19" s="4">
        <f t="shared" si="5"/>
        <v>500</v>
      </c>
      <c r="L19" s="3">
        <f t="shared" si="8"/>
        <v>0</v>
      </c>
      <c r="M19" s="13"/>
      <c r="Q19" s="23">
        <f t="shared" si="7"/>
        <v>6</v>
      </c>
      <c r="R19" s="46" t="s">
        <v>38</v>
      </c>
      <c r="S19" s="79"/>
      <c r="T19" s="40" t="s">
        <v>31</v>
      </c>
      <c r="U19" s="45">
        <v>298.27272727272725</v>
      </c>
      <c r="V19" s="48">
        <v>500</v>
      </c>
      <c r="W19" s="42">
        <f t="shared" si="6"/>
        <v>149136.36363636362</v>
      </c>
      <c r="X19" s="43"/>
      <c r="Y19" s="43"/>
      <c r="Z19" s="43"/>
      <c r="AA19" s="43"/>
      <c r="AB19" s="43"/>
      <c r="AC19" s="43"/>
      <c r="AD19" s="43"/>
      <c r="AE19" s="43"/>
      <c r="AF19" s="43"/>
      <c r="AG19" s="43"/>
    </row>
    <row r="20" spans="2:33" s="35" customFormat="1" ht="57.75" customHeight="1">
      <c r="B20" s="12"/>
      <c r="C20" s="2">
        <f t="shared" si="0"/>
        <v>7</v>
      </c>
      <c r="D20" s="32" t="str">
        <f t="shared" si="2"/>
        <v>Курица мякоть бедра подложка 1/12 Петруха</v>
      </c>
      <c r="E20" s="20" t="s">
        <v>26</v>
      </c>
      <c r="F20" s="20" t="s">
        <v>26</v>
      </c>
      <c r="G20" s="20" t="s">
        <v>26</v>
      </c>
      <c r="H20" s="47" t="str">
        <f t="shared" si="3"/>
        <v>кг</v>
      </c>
      <c r="I20" s="3">
        <f t="shared" si="4"/>
        <v>499.15454545454548</v>
      </c>
      <c r="J20" s="21">
        <v>0</v>
      </c>
      <c r="K20" s="4">
        <f t="shared" si="5"/>
        <v>350</v>
      </c>
      <c r="L20" s="3">
        <f t="shared" ref="L20:L33" si="9">J20*K20</f>
        <v>0</v>
      </c>
      <c r="M20" s="13"/>
      <c r="Q20" s="23">
        <f t="shared" si="7"/>
        <v>7</v>
      </c>
      <c r="R20" s="46" t="s">
        <v>39</v>
      </c>
      <c r="S20" s="79"/>
      <c r="T20" s="40" t="s">
        <v>31</v>
      </c>
      <c r="U20" s="45">
        <v>499.15454545454548</v>
      </c>
      <c r="V20" s="48">
        <v>350</v>
      </c>
      <c r="W20" s="42">
        <f t="shared" si="6"/>
        <v>174704.09090909091</v>
      </c>
      <c r="X20" s="43"/>
      <c r="Y20" s="43"/>
      <c r="Z20" s="43"/>
      <c r="AA20" s="43"/>
      <c r="AB20" s="43"/>
      <c r="AC20" s="43"/>
      <c r="AD20" s="43"/>
      <c r="AE20" s="43"/>
      <c r="AF20" s="43"/>
      <c r="AG20" s="43"/>
    </row>
    <row r="21" spans="2:33" s="37" customFormat="1" ht="57.75" customHeight="1">
      <c r="B21" s="12"/>
      <c r="C21" s="2">
        <f t="shared" si="0"/>
        <v>8</v>
      </c>
      <c r="D21" s="32" t="str">
        <f t="shared" si="2"/>
        <v>Курица филе грудки 2 кг 1/12 Китай</v>
      </c>
      <c r="E21" s="20"/>
      <c r="F21" s="20"/>
      <c r="G21" s="20"/>
      <c r="H21" s="47" t="str">
        <f t="shared" si="3"/>
        <v>кг</v>
      </c>
      <c r="I21" s="3">
        <f t="shared" si="4"/>
        <v>327.4909090909091</v>
      </c>
      <c r="J21" s="21">
        <v>0</v>
      </c>
      <c r="K21" s="4">
        <f t="shared" si="5"/>
        <v>850</v>
      </c>
      <c r="L21" s="3">
        <f t="shared" si="9"/>
        <v>0</v>
      </c>
      <c r="M21" s="13"/>
      <c r="Q21" s="23">
        <f t="shared" si="7"/>
        <v>8</v>
      </c>
      <c r="R21" s="46" t="s">
        <v>40</v>
      </c>
      <c r="S21" s="79"/>
      <c r="T21" s="40" t="s">
        <v>31</v>
      </c>
      <c r="U21" s="45">
        <v>327.4909090909091</v>
      </c>
      <c r="V21" s="48">
        <v>850</v>
      </c>
      <c r="W21" s="42">
        <f t="shared" si="6"/>
        <v>278367.27272727271</v>
      </c>
      <c r="X21" s="43"/>
      <c r="Y21" s="43"/>
      <c r="Z21" s="43"/>
      <c r="AA21" s="43"/>
      <c r="AB21" s="43"/>
      <c r="AC21" s="43"/>
      <c r="AD21" s="43"/>
      <c r="AE21" s="43"/>
      <c r="AF21" s="43"/>
      <c r="AG21" s="43"/>
    </row>
    <row r="22" spans="2:33" s="37" customFormat="1" ht="57.75" customHeight="1">
      <c r="B22" s="12"/>
      <c r="C22" s="2">
        <f t="shared" si="0"/>
        <v>9</v>
      </c>
      <c r="D22" s="32" t="str">
        <f t="shared" si="2"/>
        <v>Масло сливочное 82,5% ГОСТ 1/8 кг  Традиционное Киприно</v>
      </c>
      <c r="E22" s="20"/>
      <c r="F22" s="20"/>
      <c r="G22" s="20"/>
      <c r="H22" s="47" t="str">
        <f t="shared" si="3"/>
        <v>кг</v>
      </c>
      <c r="I22" s="3">
        <f t="shared" si="4"/>
        <v>1036.8</v>
      </c>
      <c r="J22" s="21">
        <v>0</v>
      </c>
      <c r="K22" s="4">
        <f t="shared" si="5"/>
        <v>350</v>
      </c>
      <c r="L22" s="3">
        <f t="shared" si="9"/>
        <v>0</v>
      </c>
      <c r="M22" s="13"/>
      <c r="Q22" s="23">
        <f t="shared" si="7"/>
        <v>9</v>
      </c>
      <c r="R22" s="46" t="s">
        <v>41</v>
      </c>
      <c r="S22" s="79"/>
      <c r="T22" s="40" t="s">
        <v>31</v>
      </c>
      <c r="U22" s="45">
        <v>1036.8</v>
      </c>
      <c r="V22" s="48">
        <v>350</v>
      </c>
      <c r="W22" s="42">
        <f t="shared" si="6"/>
        <v>362880</v>
      </c>
      <c r="X22" s="43"/>
      <c r="Y22" s="43"/>
      <c r="Z22" s="43"/>
      <c r="AA22" s="43"/>
      <c r="AB22" s="43"/>
      <c r="AC22" s="43"/>
      <c r="AD22" s="43"/>
      <c r="AE22" s="43"/>
      <c r="AF22" s="43"/>
      <c r="AG22" s="43"/>
    </row>
    <row r="23" spans="2:33" s="37" customFormat="1" ht="57.75" customHeight="1">
      <c r="B23" s="12"/>
      <c r="C23" s="2">
        <f t="shared" si="0"/>
        <v>10</v>
      </c>
      <c r="D23" s="32" t="str">
        <f t="shared" si="2"/>
        <v>Минтай филе с/м блочная заморозка, 1 уп/3х7,484 кг/22,452 кг</v>
      </c>
      <c r="E23" s="20"/>
      <c r="F23" s="20"/>
      <c r="G23" s="20"/>
      <c r="H23" s="47" t="str">
        <f t="shared" si="3"/>
        <v>кг</v>
      </c>
      <c r="I23" s="3">
        <f t="shared" si="4"/>
        <v>377.40909090909088</v>
      </c>
      <c r="J23" s="21">
        <v>0</v>
      </c>
      <c r="K23" s="4">
        <f t="shared" si="5"/>
        <v>80</v>
      </c>
      <c r="L23" s="3">
        <f t="shared" si="9"/>
        <v>0</v>
      </c>
      <c r="M23" s="13"/>
      <c r="Q23" s="23">
        <f t="shared" si="7"/>
        <v>10</v>
      </c>
      <c r="R23" s="46" t="s">
        <v>42</v>
      </c>
      <c r="S23" s="79"/>
      <c r="T23" s="40" t="s">
        <v>31</v>
      </c>
      <c r="U23" s="45">
        <v>377.40909090909088</v>
      </c>
      <c r="V23" s="48">
        <v>80</v>
      </c>
      <c r="W23" s="42">
        <f t="shared" si="6"/>
        <v>30192.727272727272</v>
      </c>
      <c r="X23" s="43"/>
      <c r="Y23" s="43"/>
      <c r="Z23" s="43"/>
      <c r="AA23" s="43"/>
      <c r="AB23" s="43"/>
      <c r="AC23" s="43"/>
      <c r="AD23" s="43"/>
      <c r="AE23" s="43"/>
      <c r="AF23" s="43"/>
      <c r="AG23" s="43"/>
    </row>
    <row r="24" spans="2:33" s="37" customFormat="1" ht="57.75" customHeight="1">
      <c r="B24" s="12"/>
      <c r="C24" s="2">
        <f t="shared" si="0"/>
        <v>11</v>
      </c>
      <c r="D24" s="32" t="str">
        <f t="shared" si="2"/>
        <v>Морковь с/м кубик 1кг/10</v>
      </c>
      <c r="E24" s="20"/>
      <c r="F24" s="20"/>
      <c r="G24" s="20"/>
      <c r="H24" s="47" t="str">
        <f t="shared" si="3"/>
        <v>кг</v>
      </c>
      <c r="I24" s="3">
        <f t="shared" si="4"/>
        <v>186.60655737704917</v>
      </c>
      <c r="J24" s="21">
        <v>0</v>
      </c>
      <c r="K24" s="4">
        <f t="shared" si="5"/>
        <v>300</v>
      </c>
      <c r="L24" s="3">
        <f t="shared" si="9"/>
        <v>0</v>
      </c>
      <c r="M24" s="13"/>
      <c r="Q24" s="23">
        <f t="shared" si="7"/>
        <v>11</v>
      </c>
      <c r="R24" s="46" t="s">
        <v>43</v>
      </c>
      <c r="S24" s="79"/>
      <c r="T24" s="40" t="s">
        <v>31</v>
      </c>
      <c r="U24" s="45">
        <v>186.60655737704917</v>
      </c>
      <c r="V24" s="48">
        <v>300</v>
      </c>
      <c r="W24" s="42">
        <f t="shared" si="6"/>
        <v>55981.967213114753</v>
      </c>
      <c r="X24" s="43"/>
      <c r="Y24" s="43"/>
      <c r="Z24" s="43"/>
      <c r="AA24" s="43"/>
      <c r="AB24" s="43"/>
      <c r="AC24" s="43"/>
      <c r="AD24" s="43"/>
      <c r="AE24" s="43"/>
      <c r="AF24" s="43"/>
      <c r="AG24" s="43"/>
    </row>
    <row r="25" spans="2:33" s="38" customFormat="1" ht="57.75" customHeight="1">
      <c r="B25" s="12"/>
      <c r="C25" s="2">
        <f t="shared" si="0"/>
        <v>12</v>
      </c>
      <c r="D25" s="32" t="str">
        <f t="shared" si="2"/>
        <v>Свинина ножки задние</v>
      </c>
      <c r="E25" s="20"/>
      <c r="F25" s="20"/>
      <c r="G25" s="20"/>
      <c r="H25" s="47" t="str">
        <f t="shared" si="3"/>
        <v>кг</v>
      </c>
      <c r="I25" s="3">
        <f t="shared" si="4"/>
        <v>60.872727272727261</v>
      </c>
      <c r="J25" s="21">
        <v>0</v>
      </c>
      <c r="K25" s="4">
        <f t="shared" si="5"/>
        <v>20</v>
      </c>
      <c r="L25" s="3">
        <f t="shared" ref="L25:L28" si="10">J25*K25</f>
        <v>0</v>
      </c>
      <c r="M25" s="13"/>
      <c r="Q25" s="23">
        <f t="shared" si="7"/>
        <v>12</v>
      </c>
      <c r="R25" s="46" t="s">
        <v>44</v>
      </c>
      <c r="S25" s="79"/>
      <c r="T25" s="40" t="s">
        <v>31</v>
      </c>
      <c r="U25" s="45">
        <v>60.872727272727261</v>
      </c>
      <c r="V25" s="48">
        <v>20</v>
      </c>
      <c r="W25" s="42">
        <f t="shared" si="6"/>
        <v>1217.4545454545453</v>
      </c>
      <c r="X25" s="43"/>
      <c r="Y25" s="43"/>
      <c r="Z25" s="43"/>
      <c r="AA25" s="43"/>
      <c r="AB25" s="43"/>
      <c r="AC25" s="43"/>
      <c r="AD25" s="43"/>
      <c r="AE25" s="43"/>
      <c r="AF25" s="43"/>
      <c r="AG25" s="43"/>
    </row>
    <row r="26" spans="2:33" s="38" customFormat="1" ht="57.75" customHeight="1">
      <c r="B26" s="12"/>
      <c r="C26" s="2">
        <f t="shared" si="0"/>
        <v>13</v>
      </c>
      <c r="D26" s="32" t="str">
        <f t="shared" si="2"/>
        <v>Сосиски Мусульманские с/м 1/4 Эко-Халяль</v>
      </c>
      <c r="E26" s="20"/>
      <c r="F26" s="20"/>
      <c r="G26" s="20"/>
      <c r="H26" s="47" t="str">
        <f t="shared" si="3"/>
        <v>кг</v>
      </c>
      <c r="I26" s="3">
        <f t="shared" si="4"/>
        <v>187.49090909090907</v>
      </c>
      <c r="J26" s="21">
        <v>0</v>
      </c>
      <c r="K26" s="4">
        <f t="shared" si="5"/>
        <v>300</v>
      </c>
      <c r="L26" s="3">
        <f t="shared" si="10"/>
        <v>0</v>
      </c>
      <c r="M26" s="13"/>
      <c r="Q26" s="23">
        <f t="shared" si="7"/>
        <v>13</v>
      </c>
      <c r="R26" s="46" t="s">
        <v>45</v>
      </c>
      <c r="S26" s="79"/>
      <c r="T26" s="40" t="s">
        <v>31</v>
      </c>
      <c r="U26" s="45">
        <v>187.49090909090907</v>
      </c>
      <c r="V26" s="48">
        <v>300</v>
      </c>
      <c r="W26" s="42">
        <f t="shared" si="6"/>
        <v>56247.272727272721</v>
      </c>
      <c r="X26" s="43"/>
      <c r="Y26" s="43"/>
      <c r="Z26" s="43"/>
      <c r="AA26" s="43"/>
      <c r="AB26" s="43"/>
      <c r="AC26" s="43"/>
      <c r="AD26" s="43"/>
      <c r="AE26" s="43"/>
      <c r="AF26" s="43"/>
      <c r="AG26" s="43"/>
    </row>
    <row r="27" spans="2:33" s="37" customFormat="1" ht="57.75" customHeight="1">
      <c r="B27" s="12"/>
      <c r="C27" s="2">
        <f t="shared" si="0"/>
        <v>14</v>
      </c>
      <c r="D27" s="32" t="str">
        <f t="shared" si="2"/>
        <v>Сыр Российский 45% брус 3,5 кг Береза</v>
      </c>
      <c r="E27" s="20"/>
      <c r="F27" s="20"/>
      <c r="G27" s="20"/>
      <c r="H27" s="47" t="str">
        <f t="shared" si="3"/>
        <v>кг</v>
      </c>
      <c r="I27" s="3">
        <f t="shared" si="4"/>
        <v>874.8</v>
      </c>
      <c r="J27" s="21">
        <v>0</v>
      </c>
      <c r="K27" s="4">
        <f t="shared" si="5"/>
        <v>65</v>
      </c>
      <c r="L27" s="3">
        <f t="shared" si="10"/>
        <v>0</v>
      </c>
      <c r="M27" s="13"/>
      <c r="Q27" s="23">
        <f t="shared" si="7"/>
        <v>14</v>
      </c>
      <c r="R27" s="46" t="s">
        <v>46</v>
      </c>
      <c r="S27" s="79"/>
      <c r="T27" s="40" t="s">
        <v>31</v>
      </c>
      <c r="U27" s="45">
        <v>874.8</v>
      </c>
      <c r="V27" s="48">
        <v>65</v>
      </c>
      <c r="W27" s="42">
        <f t="shared" si="6"/>
        <v>56862</v>
      </c>
      <c r="X27" s="43"/>
      <c r="Y27" s="43"/>
      <c r="Z27" s="43"/>
      <c r="AA27" s="43"/>
      <c r="AB27" s="43"/>
      <c r="AC27" s="43"/>
      <c r="AD27" s="43"/>
      <c r="AE27" s="43"/>
      <c r="AF27" s="43"/>
      <c r="AG27" s="43"/>
    </row>
    <row r="28" spans="2:33" s="37" customFormat="1" ht="57.75" customHeight="1">
      <c r="B28" s="12"/>
      <c r="C28" s="2">
        <f t="shared" si="0"/>
        <v>15</v>
      </c>
      <c r="D28" s="32" t="str">
        <f t="shared" si="2"/>
        <v>Говядина печень с/м Парагвай</v>
      </c>
      <c r="E28" s="20"/>
      <c r="F28" s="20"/>
      <c r="G28" s="20"/>
      <c r="H28" s="47" t="str">
        <f t="shared" si="3"/>
        <v>кг</v>
      </c>
      <c r="I28" s="3">
        <f t="shared" si="4"/>
        <v>389.58181818181816</v>
      </c>
      <c r="J28" s="21">
        <v>0</v>
      </c>
      <c r="K28" s="4">
        <f t="shared" si="5"/>
        <v>350</v>
      </c>
      <c r="L28" s="3">
        <f t="shared" si="10"/>
        <v>0</v>
      </c>
      <c r="M28" s="13"/>
      <c r="Q28" s="23">
        <f t="shared" si="7"/>
        <v>15</v>
      </c>
      <c r="R28" s="46" t="s">
        <v>47</v>
      </c>
      <c r="S28" s="79"/>
      <c r="T28" s="40" t="s">
        <v>31</v>
      </c>
      <c r="U28" s="45">
        <v>389.58181818181816</v>
      </c>
      <c r="V28" s="48">
        <v>350</v>
      </c>
      <c r="W28" s="42">
        <f t="shared" si="6"/>
        <v>136353.63636363635</v>
      </c>
      <c r="X28" s="43"/>
      <c r="Y28" s="43"/>
      <c r="Z28" s="43"/>
      <c r="AA28" s="43"/>
      <c r="AB28" s="43"/>
      <c r="AC28" s="43"/>
      <c r="AD28" s="43"/>
      <c r="AE28" s="43"/>
      <c r="AF28" s="43"/>
      <c r="AG28" s="43"/>
    </row>
    <row r="29" spans="2:33" s="37" customFormat="1" ht="57.75" customHeight="1">
      <c r="B29" s="12"/>
      <c r="C29" s="2">
        <f t="shared" si="0"/>
        <v>16</v>
      </c>
      <c r="D29" s="32" t="str">
        <f t="shared" si="2"/>
        <v>Кальмар филе Командорский  1/5</v>
      </c>
      <c r="E29" s="20"/>
      <c r="F29" s="20"/>
      <c r="G29" s="20"/>
      <c r="H29" s="47" t="str">
        <f t="shared" si="3"/>
        <v>кг</v>
      </c>
      <c r="I29" s="3">
        <f t="shared" si="4"/>
        <v>681.77272727272725</v>
      </c>
      <c r="J29" s="21">
        <v>0</v>
      </c>
      <c r="K29" s="4">
        <f t="shared" si="5"/>
        <v>50</v>
      </c>
      <c r="L29" s="3">
        <f t="shared" si="9"/>
        <v>0</v>
      </c>
      <c r="M29" s="13"/>
      <c r="Q29" s="23">
        <f t="shared" si="7"/>
        <v>16</v>
      </c>
      <c r="R29" s="46" t="s">
        <v>48</v>
      </c>
      <c r="S29" s="79"/>
      <c r="T29" s="40" t="s">
        <v>31</v>
      </c>
      <c r="U29" s="45">
        <v>681.77272727272725</v>
      </c>
      <c r="V29" s="48">
        <v>50</v>
      </c>
      <c r="W29" s="42">
        <f t="shared" si="6"/>
        <v>34088.63636363636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</row>
    <row r="30" spans="2:33" s="37" customFormat="1" ht="57.75" customHeight="1">
      <c r="B30" s="12"/>
      <c r="C30" s="2">
        <f t="shared" si="0"/>
        <v>17</v>
      </c>
      <c r="D30" s="32" t="str">
        <f t="shared" si="2"/>
        <v>Говядина сердце с/м Аргентина</v>
      </c>
      <c r="E30" s="20"/>
      <c r="F30" s="20"/>
      <c r="G30" s="20"/>
      <c r="H30" s="47" t="str">
        <f t="shared" si="3"/>
        <v>кг</v>
      </c>
      <c r="I30" s="3">
        <f t="shared" si="4"/>
        <v>377.40909090909088</v>
      </c>
      <c r="J30" s="21">
        <v>0</v>
      </c>
      <c r="K30" s="4">
        <f t="shared" si="5"/>
        <v>200</v>
      </c>
      <c r="L30" s="3">
        <f t="shared" si="9"/>
        <v>0</v>
      </c>
      <c r="M30" s="13"/>
      <c r="Q30" s="23">
        <f t="shared" si="7"/>
        <v>17</v>
      </c>
      <c r="R30" s="46" t="s">
        <v>49</v>
      </c>
      <c r="S30" s="79"/>
      <c r="T30" s="40" t="s">
        <v>31</v>
      </c>
      <c r="U30" s="45">
        <v>377.40909090909088</v>
      </c>
      <c r="V30" s="48">
        <v>200</v>
      </c>
      <c r="W30" s="42">
        <f t="shared" si="6"/>
        <v>75481.818181818177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</row>
    <row r="31" spans="2:33" s="37" customFormat="1" ht="57.75" customHeight="1">
      <c r="B31" s="12"/>
      <c r="C31" s="2">
        <f t="shared" si="0"/>
        <v>18</v>
      </c>
      <c r="D31" s="32" t="str">
        <f t="shared" si="2"/>
        <v>Творог ГОСТ 5% с/м 5 кг 1/5 кг Тавричанка</v>
      </c>
      <c r="E31" s="20"/>
      <c r="F31" s="20"/>
      <c r="G31" s="20"/>
      <c r="H31" s="47" t="str">
        <f t="shared" si="3"/>
        <v>кг</v>
      </c>
      <c r="I31" s="3">
        <f t="shared" si="4"/>
        <v>509.56363636363631</v>
      </c>
      <c r="J31" s="21">
        <v>0</v>
      </c>
      <c r="K31" s="4">
        <f t="shared" si="5"/>
        <v>50</v>
      </c>
      <c r="L31" s="3">
        <f t="shared" si="9"/>
        <v>0</v>
      </c>
      <c r="M31" s="13"/>
      <c r="Q31" s="23">
        <f t="shared" si="7"/>
        <v>18</v>
      </c>
      <c r="R31" s="46" t="s">
        <v>50</v>
      </c>
      <c r="S31" s="79"/>
      <c r="T31" s="40" t="s">
        <v>31</v>
      </c>
      <c r="U31" s="45">
        <v>509.56363636363631</v>
      </c>
      <c r="V31" s="48">
        <v>50</v>
      </c>
      <c r="W31" s="42">
        <f t="shared" si="6"/>
        <v>25478.181818181816</v>
      </c>
      <c r="X31" s="43"/>
      <c r="Y31" s="43"/>
      <c r="Z31" s="43"/>
      <c r="AA31" s="43"/>
      <c r="AB31" s="43"/>
      <c r="AC31" s="43"/>
      <c r="AD31" s="43"/>
      <c r="AE31" s="43"/>
      <c r="AF31" s="43"/>
      <c r="AG31" s="43"/>
    </row>
    <row r="32" spans="2:33" s="37" customFormat="1" ht="57.75" customHeight="1">
      <c r="B32" s="12"/>
      <c r="C32" s="2">
        <f t="shared" si="0"/>
        <v>19</v>
      </c>
      <c r="D32" s="32" t="str">
        <f t="shared" si="2"/>
        <v>Грудинка Особая в/к в/у ВИК</v>
      </c>
      <c r="E32" s="20"/>
      <c r="F32" s="20"/>
      <c r="G32" s="20"/>
      <c r="H32" s="47" t="str">
        <f t="shared" si="3"/>
        <v>кг</v>
      </c>
      <c r="I32" s="3">
        <f t="shared" si="4"/>
        <v>661.74545454545444</v>
      </c>
      <c r="J32" s="21">
        <v>0</v>
      </c>
      <c r="K32" s="4">
        <f t="shared" si="5"/>
        <v>20</v>
      </c>
      <c r="L32" s="3">
        <f t="shared" si="9"/>
        <v>0</v>
      </c>
      <c r="M32" s="13"/>
      <c r="Q32" s="23">
        <f t="shared" si="7"/>
        <v>19</v>
      </c>
      <c r="R32" s="46" t="s">
        <v>51</v>
      </c>
      <c r="S32" s="79"/>
      <c r="T32" s="40" t="s">
        <v>31</v>
      </c>
      <c r="U32" s="45">
        <v>661.74545454545444</v>
      </c>
      <c r="V32" s="48">
        <v>20</v>
      </c>
      <c r="W32" s="42">
        <f t="shared" si="6"/>
        <v>13234.909090909088</v>
      </c>
      <c r="X32" s="43"/>
      <c r="Y32" s="43"/>
      <c r="Z32" s="43"/>
      <c r="AA32" s="43"/>
      <c r="AB32" s="43"/>
      <c r="AC32" s="43"/>
      <c r="AD32" s="43"/>
      <c r="AE32" s="43"/>
      <c r="AF32" s="43"/>
      <c r="AG32" s="43"/>
    </row>
    <row r="33" spans="2:33" s="35" customFormat="1" ht="57.75" customHeight="1">
      <c r="B33" s="12"/>
      <c r="C33" s="2">
        <f t="shared" si="0"/>
        <v>20</v>
      </c>
      <c r="D33" s="32" t="str">
        <f t="shared" si="2"/>
        <v>Сметана 15% 5 кг Тавричанка</v>
      </c>
      <c r="E33" s="20" t="s">
        <v>26</v>
      </c>
      <c r="F33" s="20" t="s">
        <v>26</v>
      </c>
      <c r="G33" s="20" t="s">
        <v>26</v>
      </c>
      <c r="H33" s="47" t="str">
        <f t="shared" si="3"/>
        <v>шт</v>
      </c>
      <c r="I33" s="3">
        <f t="shared" si="4"/>
        <v>1174.8454545454545</v>
      </c>
      <c r="J33" s="21">
        <v>0</v>
      </c>
      <c r="K33" s="4">
        <f t="shared" si="5"/>
        <v>2</v>
      </c>
      <c r="L33" s="3">
        <f t="shared" si="9"/>
        <v>0</v>
      </c>
      <c r="M33" s="13"/>
      <c r="Q33" s="23">
        <f t="shared" si="7"/>
        <v>20</v>
      </c>
      <c r="R33" s="46" t="s">
        <v>52</v>
      </c>
      <c r="S33" s="80"/>
      <c r="T33" s="40" t="s">
        <v>53</v>
      </c>
      <c r="U33" s="45">
        <v>1174.8454545454545</v>
      </c>
      <c r="V33" s="48">
        <v>2</v>
      </c>
      <c r="W33" s="42">
        <f t="shared" si="6"/>
        <v>2349.6909090909089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</row>
    <row r="34" spans="2:33" ht="24" customHeight="1">
      <c r="B34" s="12"/>
      <c r="C34" s="59" t="s">
        <v>21</v>
      </c>
      <c r="D34" s="60"/>
      <c r="E34" s="60"/>
      <c r="F34" s="60"/>
      <c r="G34" s="60"/>
      <c r="H34" s="60"/>
      <c r="I34" s="61"/>
      <c r="J34" s="67" t="s">
        <v>14</v>
      </c>
      <c r="K34" s="67"/>
      <c r="L34" s="33">
        <f>SUM(L14:L33)</f>
        <v>0</v>
      </c>
      <c r="M34" s="13"/>
      <c r="Q34" s="52" t="s">
        <v>20</v>
      </c>
      <c r="R34" s="53"/>
      <c r="S34" s="53"/>
      <c r="T34" s="54"/>
      <c r="U34" s="75" t="s">
        <v>14</v>
      </c>
      <c r="V34" s="76"/>
      <c r="W34" s="31">
        <f>SUM(W14:W33)</f>
        <v>2977705.1126676593</v>
      </c>
    </row>
    <row r="35" spans="2:33" ht="24" customHeight="1">
      <c r="B35" s="12"/>
      <c r="C35" s="59"/>
      <c r="D35" s="62"/>
      <c r="E35" s="62"/>
      <c r="F35" s="62"/>
      <c r="G35" s="62"/>
      <c r="H35" s="62"/>
      <c r="I35" s="61"/>
      <c r="J35" s="8" t="s">
        <v>18</v>
      </c>
      <c r="K35" s="7">
        <f>V35</f>
        <v>0.22</v>
      </c>
      <c r="L35" s="6">
        <f>K35*L34</f>
        <v>0</v>
      </c>
      <c r="M35" s="13"/>
      <c r="Q35" s="52"/>
      <c r="R35" s="55"/>
      <c r="S35" s="55"/>
      <c r="T35" s="54"/>
      <c r="U35" s="25" t="s">
        <v>18</v>
      </c>
      <c r="V35" s="26">
        <v>0.22</v>
      </c>
      <c r="W35" s="24">
        <v>12316.25</v>
      </c>
    </row>
    <row r="36" spans="2:33" s="38" customFormat="1" ht="24" customHeight="1">
      <c r="B36" s="12"/>
      <c r="C36" s="59"/>
      <c r="D36" s="62"/>
      <c r="E36" s="62"/>
      <c r="F36" s="62"/>
      <c r="G36" s="62"/>
      <c r="H36" s="62"/>
      <c r="I36" s="61"/>
      <c r="J36" s="8" t="s">
        <v>18</v>
      </c>
      <c r="K36" s="7">
        <f>V36</f>
        <v>0.1</v>
      </c>
      <c r="L36" s="6">
        <f>K36*L35</f>
        <v>0</v>
      </c>
      <c r="M36" s="13"/>
      <c r="Q36" s="52"/>
      <c r="R36" s="55"/>
      <c r="S36" s="55"/>
      <c r="T36" s="54"/>
      <c r="U36" s="25" t="s">
        <v>18</v>
      </c>
      <c r="V36" s="26">
        <v>0.1</v>
      </c>
      <c r="W36" s="24">
        <v>292173.12</v>
      </c>
    </row>
    <row r="37" spans="2:33" ht="24" customHeight="1">
      <c r="B37" s="12"/>
      <c r="C37" s="63"/>
      <c r="D37" s="64"/>
      <c r="E37" s="64"/>
      <c r="F37" s="64"/>
      <c r="G37" s="64"/>
      <c r="H37" s="64"/>
      <c r="I37" s="65"/>
      <c r="J37" s="68" t="s">
        <v>15</v>
      </c>
      <c r="K37" s="68"/>
      <c r="L37" s="6">
        <f>SUM(L34:L35)</f>
        <v>0</v>
      </c>
      <c r="M37" s="13"/>
      <c r="Q37" s="56"/>
      <c r="R37" s="57"/>
      <c r="S37" s="57"/>
      <c r="T37" s="58"/>
      <c r="U37" s="73" t="s">
        <v>15</v>
      </c>
      <c r="V37" s="74"/>
      <c r="W37" s="24">
        <v>3282203.38</v>
      </c>
    </row>
    <row r="38" spans="2:33" ht="24" customHeight="1">
      <c r="B38" s="12"/>
      <c r="M38" s="13"/>
      <c r="Q38" s="22"/>
      <c r="R38" s="22"/>
      <c r="S38" s="22"/>
      <c r="T38" s="22"/>
      <c r="U38" s="22"/>
      <c r="V38" s="22"/>
      <c r="W38" s="22"/>
    </row>
    <row r="39" spans="2:33" ht="15.75" customHeight="1">
      <c r="B39" s="12"/>
      <c r="C39" s="66"/>
      <c r="D39" s="66"/>
      <c r="E39" s="66"/>
      <c r="F39" s="14"/>
      <c r="G39" s="29"/>
      <c r="H39" s="14"/>
      <c r="I39" s="50"/>
      <c r="J39" s="50"/>
      <c r="K39" s="50"/>
      <c r="L39" s="50"/>
      <c r="M39" s="13"/>
      <c r="Q39" s="30"/>
      <c r="R39" s="30"/>
      <c r="S39" s="30"/>
      <c r="T39" s="30"/>
      <c r="U39" s="30"/>
      <c r="V39" s="30"/>
      <c r="W39" s="30"/>
    </row>
    <row r="40" spans="2:33">
      <c r="B40" s="12"/>
      <c r="C40" s="51" t="s">
        <v>29</v>
      </c>
      <c r="D40" s="51"/>
      <c r="E40" s="51"/>
      <c r="F40" s="14"/>
      <c r="G40" s="19" t="s">
        <v>23</v>
      </c>
      <c r="H40" s="14" t="s">
        <v>24</v>
      </c>
      <c r="I40" s="51" t="s">
        <v>25</v>
      </c>
      <c r="J40" s="51"/>
      <c r="K40" s="51"/>
      <c r="L40" s="51"/>
      <c r="M40" s="13"/>
      <c r="Q40" s="30"/>
      <c r="R40" s="30"/>
      <c r="S40" s="30"/>
      <c r="T40" s="30"/>
      <c r="U40" s="30"/>
      <c r="V40" s="30"/>
      <c r="W40" s="30"/>
    </row>
    <row r="41" spans="2:33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Q41" s="30"/>
      <c r="R41" s="30"/>
      <c r="S41" s="30"/>
      <c r="T41" s="30"/>
      <c r="U41" s="30"/>
      <c r="V41" s="30"/>
      <c r="W41" s="36"/>
    </row>
    <row r="42" spans="2:33" ht="15.75" customHeight="1">
      <c r="Q42" s="30"/>
      <c r="R42" s="30"/>
      <c r="S42" s="30"/>
      <c r="T42" s="30"/>
      <c r="U42" s="30"/>
      <c r="V42" s="30"/>
      <c r="W42" s="30"/>
    </row>
    <row r="43" spans="2:33" ht="15.75" customHeight="1">
      <c r="B43" s="49" t="s">
        <v>27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Q43" s="30"/>
      <c r="R43" s="30"/>
      <c r="S43" s="30"/>
      <c r="T43" s="30"/>
      <c r="U43" s="30"/>
      <c r="V43" s="30"/>
      <c r="W43" s="30"/>
    </row>
    <row r="44" spans="2:33"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Q44" s="30"/>
      <c r="R44" s="30"/>
      <c r="S44" s="30"/>
      <c r="T44" s="30"/>
      <c r="U44" s="30"/>
      <c r="V44" s="30"/>
      <c r="W44" s="30"/>
    </row>
    <row r="45" spans="2:33">
      <c r="B45"/>
      <c r="C45"/>
      <c r="D45"/>
      <c r="E45"/>
      <c r="F45"/>
      <c r="G45"/>
      <c r="H45"/>
      <c r="I45"/>
      <c r="J45"/>
      <c r="K45"/>
      <c r="L45"/>
      <c r="M45"/>
      <c r="Q45" s="30"/>
      <c r="R45" s="30"/>
      <c r="S45" s="30"/>
      <c r="T45" s="30"/>
      <c r="U45" s="30"/>
      <c r="V45" s="30"/>
      <c r="W45" s="30"/>
    </row>
    <row r="46" spans="2:33">
      <c r="B46"/>
      <c r="C46"/>
      <c r="D46"/>
      <c r="E46"/>
      <c r="F46"/>
      <c r="G46"/>
      <c r="H46"/>
      <c r="I46"/>
      <c r="J46"/>
      <c r="K46"/>
      <c r="L46"/>
      <c r="M46"/>
      <c r="Q46" s="30"/>
      <c r="R46" s="30"/>
      <c r="S46" s="30"/>
      <c r="T46" s="30"/>
      <c r="U46" s="30"/>
      <c r="V46" s="30"/>
      <c r="W46" s="30"/>
    </row>
    <row r="47" spans="2:33">
      <c r="Q47" s="30"/>
      <c r="R47" s="30"/>
      <c r="S47" s="30"/>
      <c r="T47" s="30"/>
      <c r="U47" s="30"/>
      <c r="V47" s="30"/>
      <c r="W47" s="30"/>
    </row>
    <row r="48" spans="2:33">
      <c r="Q48" s="30"/>
      <c r="R48" s="30"/>
      <c r="S48" s="30"/>
      <c r="T48" s="30"/>
      <c r="U48" s="30"/>
      <c r="V48" s="30"/>
      <c r="W48" s="30"/>
    </row>
    <row r="49" spans="17:23">
      <c r="Q49" s="30"/>
      <c r="R49" s="30"/>
      <c r="S49" s="30"/>
      <c r="T49" s="30"/>
      <c r="U49" s="30"/>
      <c r="V49" s="30"/>
      <c r="W49" s="30"/>
    </row>
    <row r="50" spans="17:23">
      <c r="Q50" s="30"/>
      <c r="R50" s="30"/>
      <c r="S50" s="30"/>
      <c r="T50" s="30"/>
      <c r="U50" s="30"/>
      <c r="V50" s="30"/>
      <c r="W50" s="30"/>
    </row>
    <row r="51" spans="17:23">
      <c r="Q51" s="30"/>
      <c r="R51" s="30"/>
      <c r="S51" s="30"/>
      <c r="T51" s="30"/>
      <c r="U51" s="30"/>
      <c r="V51" s="30"/>
      <c r="W51" s="30"/>
    </row>
    <row r="52" spans="17:23">
      <c r="Q52" s="30"/>
      <c r="R52" s="30"/>
      <c r="S52" s="30"/>
      <c r="T52" s="30"/>
      <c r="U52" s="30"/>
      <c r="V52" s="30"/>
      <c r="W52" s="30"/>
    </row>
    <row r="53" spans="17:23">
      <c r="Q53" s="30"/>
      <c r="R53" s="30"/>
      <c r="S53" s="30"/>
      <c r="T53" s="30"/>
      <c r="U53" s="30"/>
      <c r="V53" s="30"/>
      <c r="W53" s="30"/>
    </row>
  </sheetData>
  <sheetProtection formatCells="0" formatColumns="0" formatRows="0" insertRows="0" deleteRows="0"/>
  <mergeCells count="21">
    <mergeCell ref="P4:W5"/>
    <mergeCell ref="Q7:W7"/>
    <mergeCell ref="C9:D9"/>
    <mergeCell ref="E11:I11"/>
    <mergeCell ref="U37:V37"/>
    <mergeCell ref="U34:V34"/>
    <mergeCell ref="C7:L7"/>
    <mergeCell ref="C10:D10"/>
    <mergeCell ref="C11:D11"/>
    <mergeCell ref="E9:I9"/>
    <mergeCell ref="E10:I10"/>
    <mergeCell ref="S14:S33"/>
    <mergeCell ref="B43:M44"/>
    <mergeCell ref="I39:L39"/>
    <mergeCell ref="C40:E40"/>
    <mergeCell ref="I40:L40"/>
    <mergeCell ref="Q34:T37"/>
    <mergeCell ref="C34:I37"/>
    <mergeCell ref="C39:E39"/>
    <mergeCell ref="J34:K34"/>
    <mergeCell ref="J37:K37"/>
  </mergeCells>
  <pageMargins left="0.25" right="0.25" top="0.75" bottom="0.75" header="0.3" footer="0.3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Ивашина Екатерина Андреевна</cp:lastModifiedBy>
  <cp:lastPrinted>2023-05-26T09:59:13Z</cp:lastPrinted>
  <dcterms:created xsi:type="dcterms:W3CDTF">2023-05-26T08:17:29Z</dcterms:created>
  <dcterms:modified xsi:type="dcterms:W3CDTF">2026-07-20T00:06:25Z</dcterms:modified>
</cp:coreProperties>
</file>