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2026\ЛОТЫ\713.1 УЗ Авиаперевозка грузов по маршруту Москва-Анадырь-Москва\На публикацию\"/>
    </mc:Choice>
  </mc:AlternateContent>
  <bookViews>
    <workbookView xWindow="0" yWindow="0" windowWidth="23145" windowHeight="15630"/>
  </bookViews>
  <sheets>
    <sheet name="Комм. предл. (Структура НМЦ)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" l="1"/>
  <c r="D16" i="1"/>
  <c r="H16" i="1"/>
  <c r="I16" i="1"/>
  <c r="K16" i="1"/>
  <c r="L16" i="1"/>
  <c r="H17" i="1"/>
  <c r="I17" i="1"/>
  <c r="K17" i="1"/>
  <c r="L17" i="1"/>
  <c r="C18" i="1"/>
  <c r="D18" i="1"/>
  <c r="H18" i="1"/>
  <c r="I18" i="1"/>
  <c r="K18" i="1"/>
  <c r="L18" i="1"/>
  <c r="C19" i="1"/>
  <c r="D19" i="1"/>
  <c r="H19" i="1"/>
  <c r="I19" i="1"/>
  <c r="K19" i="1"/>
  <c r="L19" i="1"/>
  <c r="C20" i="1"/>
  <c r="D20" i="1"/>
  <c r="H20" i="1"/>
  <c r="I20" i="1"/>
  <c r="K20" i="1"/>
  <c r="L20" i="1"/>
  <c r="C21" i="1"/>
  <c r="D21" i="1"/>
  <c r="H21" i="1"/>
  <c r="I21" i="1"/>
  <c r="K21" i="1"/>
  <c r="L21" i="1"/>
  <c r="C22" i="1"/>
  <c r="D22" i="1"/>
  <c r="H22" i="1"/>
  <c r="I22" i="1"/>
  <c r="K22" i="1"/>
  <c r="L22" i="1"/>
  <c r="C23" i="1"/>
  <c r="D23" i="1"/>
  <c r="H23" i="1"/>
  <c r="I23" i="1"/>
  <c r="K23" i="1"/>
  <c r="L23" i="1"/>
  <c r="C24" i="1"/>
  <c r="D24" i="1"/>
  <c r="H24" i="1"/>
  <c r="I24" i="1"/>
  <c r="K24" i="1"/>
  <c r="L24" i="1"/>
  <c r="C25" i="1"/>
  <c r="D25" i="1"/>
  <c r="H25" i="1"/>
  <c r="I25" i="1"/>
  <c r="K25" i="1"/>
  <c r="L25" i="1"/>
  <c r="W26" i="1"/>
  <c r="W17" i="1"/>
  <c r="W18" i="1"/>
  <c r="W19" i="1"/>
  <c r="W20" i="1"/>
  <c r="W21" i="1"/>
  <c r="W22" i="1"/>
  <c r="W23" i="1"/>
  <c r="W24" i="1"/>
  <c r="W25" i="1"/>
  <c r="W16" i="1" l="1"/>
  <c r="W15" i="1" l="1"/>
  <c r="D15" i="1"/>
  <c r="W27" i="1" l="1"/>
  <c r="W28" i="1" s="1"/>
  <c r="C14" i="1"/>
  <c r="K27" i="1"/>
  <c r="K15" i="1"/>
  <c r="L15" i="1" s="1"/>
  <c r="L26" i="1" s="1"/>
  <c r="I15" i="1"/>
  <c r="H15" i="1"/>
  <c r="C15" i="1"/>
  <c r="L27" i="1" l="1"/>
  <c r="L28" i="1" l="1"/>
</calcChain>
</file>

<file path=xl/sharedStrings.xml><?xml version="1.0" encoding="utf-8"?>
<sst xmlns="http://schemas.openxmlformats.org/spreadsheetml/2006/main" count="103" uniqueCount="45">
  <si>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</si>
  <si>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</si>
  <si>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</si>
  <si>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</si>
  <si>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</si>
  <si>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</si>
  <si>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</si>
  <si>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</si>
  <si>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</si>
  <si>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</si>
  <si>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</si>
  <si>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</si>
  <si>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</si>
  <si>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</si>
  <si>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</si>
  <si>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</si>
  <si>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</si>
  <si>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</si>
  <si>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</si>
  <si>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</si>
  <si>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</si>
  <si>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</si>
  <si>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</si>
  <si>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</si>
  <si>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</si>
  <si>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</si>
  <si>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</si>
  <si>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</si>
  <si>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</si>
  <si>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</si>
  <si>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</si>
  <si>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Установлен режим преимущества Российской продукции (когда национальный режим не предоставляется)</t>
  </si>
  <si>
    <t>Анадырская ТЭЦ</t>
  </si>
  <si>
    <t xml:space="preserve">Перевозка груза по маршруту аэропорт Угольный (Анадырь) - г. Москва, при плотности груза 167кг на 1кбм * минимальный вес 23кг </t>
  </si>
  <si>
    <t>Перевозка груза по маршруту   г. Москва - аэропорт Угольный, при плотности груза 167кг на 1кбм * минимальный вес 23кг / при организации чартерного рейса</t>
  </si>
  <si>
    <t>Грузовая авианакладная</t>
  </si>
  <si>
    <t>Перевозка груза по маршруту Аэропорт - Анадырь Аэропорт водной переправой</t>
  </si>
  <si>
    <t>Перевозка груза по маршруту Аэропорт-Анадырь-Аэропрт автомобильной по зимнику</t>
  </si>
  <si>
    <t>Перевозка груза по маршруту Аэропорт-Анадырь-Аэропрт водной переправой Аэроглиссером</t>
  </si>
  <si>
    <t>Перевозка груза по маршруту Аэропорт-Анадырь-Аэропрт Вездеход Снегоболотоходом по зимнику</t>
  </si>
  <si>
    <t>Дополнительные тарифы по фактическим затратам</t>
  </si>
  <si>
    <t>кг</t>
  </si>
  <si>
    <t>усл. ед.</t>
  </si>
  <si>
    <t>Оформление документов по грузовой авианакладной</t>
  </si>
  <si>
    <t>Возмещение по оплате пропуска на территорию комерческого склада а/п Угольный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</si>
</sst>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20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1"/>
    </font>
    <font>
      <sz val="10"/>
      <name val="Arial Cyr"/>
      <charset val="204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1" fillId="0" borderId="0"/>
    <xf numFmtId="0" fontId="12" fillId="0" borderId="0"/>
    <xf numFmtId="0" fontId="13" fillId="0" borderId="0"/>
    <xf numFmtId="0" fontId="15" fillId="0" borderId="0"/>
    <xf numFmtId="0" fontId="2" fillId="0" borderId="0"/>
    <xf numFmtId="0" fontId="2" fillId="0" borderId="0"/>
    <xf numFmtId="0" fontId="14" fillId="0" borderId="0"/>
    <xf numFmtId="165" fontId="2" fillId="0" borderId="0" applyFont="0" applyFill="0" applyBorder="0" applyAlignment="0" applyProtection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164" fontId="13" fillId="0" borderId="0" applyFont="0" applyFill="0" applyBorder="0" applyAlignment="0" applyProtection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4" fillId="0" borderId="0"/>
    <xf numFmtId="165" fontId="1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1" fillId="0" borderId="0"/>
    <xf numFmtId="0" fontId="19" fillId="0" borderId="0"/>
    <xf numFmtId="0" fontId="13" fillId="0" borderId="0"/>
    <xf numFmtId="0" fontId="16" fillId="0" borderId="0"/>
    <xf numFmtId="0" fontId="16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center"/>
    </xf>
    <xf numFmtId="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18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19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left" vertical="top"/>
      <protection locked="0"/>
    </xf>
    <xf numFmtId="4" fontId="5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9" fillId="0" borderId="21" xfId="3" applyFont="1" applyBorder="1" applyAlignment="1">
      <alignment horizontal="center" vertical="center" wrapText="1"/>
    </xf>
    <xf numFmtId="4" fontId="10" fillId="4" borderId="21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2" borderId="21" xfId="0" applyFon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>
      <alignment horizontal="center" vertical="center" wrapText="1"/>
    </xf>
    <xf numFmtId="4" fontId="3" fillId="0" borderId="21" xfId="0" applyNumberFormat="1" applyFont="1" applyBorder="1" applyAlignment="1" applyProtection="1">
      <alignment horizontal="right" vertical="center"/>
      <protection locked="0"/>
    </xf>
    <xf numFmtId="4" fontId="5" fillId="0" borderId="22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top"/>
    </xf>
    <xf numFmtId="4" fontId="5" fillId="0" borderId="2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" fontId="3" fillId="2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top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3" fillId="2" borderId="6" xfId="0" applyFont="1" applyFill="1" applyBorder="1" applyAlignment="1" applyProtection="1">
      <alignment horizontal="left" vertical="top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left" vertical="top" wrapText="1"/>
    </xf>
    <xf numFmtId="0" fontId="3" fillId="2" borderId="6" xfId="0" applyFont="1" applyFill="1" applyBorder="1" applyAlignment="1" applyProtection="1">
      <alignment horizontal="right" vertical="top"/>
      <protection locked="0"/>
    </xf>
    <xf numFmtId="0" fontId="7" fillId="0" borderId="2" xfId="0" applyFont="1" applyBorder="1" applyAlignment="1">
      <alignment horizontal="center" vertical="top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11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9" fillId="0" borderId="21" xfId="34" applyFont="1" applyBorder="1" applyAlignment="1">
      <alignment vertical="center" wrapText="1"/>
    </xf>
    <xf numFmtId="0" fontId="9" fillId="0" borderId="23" xfId="34" applyFont="1" applyBorder="1" applyAlignment="1">
      <alignment vertical="center" wrapText="1"/>
    </xf>
    <xf numFmtId="0" fontId="9" fillId="0" borderId="24" xfId="34" applyFont="1" applyBorder="1" applyAlignment="1">
      <alignment vertical="center" wrapText="1"/>
    </xf>
  </cellXfs>
  <cellStyles count="59">
    <cellStyle name="Normal" xfId="7"/>
    <cellStyle name="Обычный" xfId="0" builtinId="0"/>
    <cellStyle name="Обычный 10" xfId="12"/>
    <cellStyle name="Обычный 11" xfId="3"/>
    <cellStyle name="Обычный 11 2" xfId="54"/>
    <cellStyle name="Обычный 12" xfId="34"/>
    <cellStyle name="Обычный 12 2" xfId="56"/>
    <cellStyle name="Обычный 13" xfId="1"/>
    <cellStyle name="Обычный 13 2" xfId="58"/>
    <cellStyle name="Обычный 14" xfId="36"/>
    <cellStyle name="Обычный 2" xfId="4"/>
    <cellStyle name="Обычный 2 10" xfId="8"/>
    <cellStyle name="Обычный 2 10 2" xfId="35"/>
    <cellStyle name="Обычный 2 10 2 2" xfId="57"/>
    <cellStyle name="Обычный 2 10 3" xfId="42"/>
    <cellStyle name="Обычный 2 2" xfId="9"/>
    <cellStyle name="Обычный 2 2 2" xfId="18"/>
    <cellStyle name="Обычный 2 2 2 2" xfId="47"/>
    <cellStyle name="Обычный 2 2 3" xfId="13"/>
    <cellStyle name="Обычный 2 2 3 2" xfId="30"/>
    <cellStyle name="Обычный 2 2 4" xfId="22"/>
    <cellStyle name="Обычный 2 3" xfId="10"/>
    <cellStyle name="Обычный 2 3 2" xfId="19"/>
    <cellStyle name="Обычный 2 3 3" xfId="14"/>
    <cellStyle name="Обычный 2 3 4" xfId="23"/>
    <cellStyle name="Обычный 3" xfId="6"/>
    <cellStyle name="Обычный 3 2" xfId="44"/>
    <cellStyle name="Обычный 3 3" xfId="40"/>
    <cellStyle name="Обычный 3 4" xfId="39"/>
    <cellStyle name="Обычный 4" xfId="15"/>
    <cellStyle name="Обычный 4 2" xfId="45"/>
    <cellStyle name="Обычный 4 3" xfId="31"/>
    <cellStyle name="Обычный 4 4" xfId="43"/>
    <cellStyle name="Обычный 5" xfId="21"/>
    <cellStyle name="Обычный 5 2" xfId="29"/>
    <cellStyle name="Обычный 5 2 2" xfId="55"/>
    <cellStyle name="Обычный 5 3" xfId="41"/>
    <cellStyle name="Обычный 5 4" xfId="38"/>
    <cellStyle name="Обычный 50" xfId="32"/>
    <cellStyle name="Обычный 51" xfId="33"/>
    <cellStyle name="Обычный 6" xfId="20"/>
    <cellStyle name="Обычный 6 2" xfId="49"/>
    <cellStyle name="Обычный 7" xfId="25"/>
    <cellStyle name="Обычный 7 2" xfId="50"/>
    <cellStyle name="Обычный 8" xfId="16"/>
    <cellStyle name="Обычный 8 2" xfId="46"/>
    <cellStyle name="Обычный 8 3" xfId="37"/>
    <cellStyle name="Обычный 9" xfId="27"/>
    <cellStyle name="Обычный 9 2" xfId="52"/>
    <cellStyle name="Стиль 1" xfId="5"/>
    <cellStyle name="Финансовый 2" xfId="17"/>
    <cellStyle name="Финансовый 3" xfId="11"/>
    <cellStyle name="Финансовый 3 2" xfId="48"/>
    <cellStyle name="Финансовый 4" xfId="26"/>
    <cellStyle name="Финансовый 4 2" xfId="51"/>
    <cellStyle name="Финансовый 5" xfId="28"/>
    <cellStyle name="Финансовый 5 2" xfId="53"/>
    <cellStyle name="Финансовый 6" xfId="24"/>
    <cellStyle name="Финансовый 7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7"/>
  <sheetViews>
    <sheetView showGridLines="0" tabSelected="1" zoomScale="70" zoomScaleNormal="70" workbookViewId="0">
      <selection activeCell="T15" sqref="T15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8.5703125" style="1" customWidth="1"/>
    <col min="9" max="10" width="18.5703125" style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26.42578125" style="77" customWidth="1"/>
    <col min="19" max="19" width="25.28515625" style="1" customWidth="1"/>
    <col min="20" max="20" width="12.42578125" style="1" customWidth="1"/>
    <col min="21" max="21" width="20.85546875" style="1" customWidth="1"/>
    <col min="22" max="22" width="14.5703125" style="1" customWidth="1"/>
    <col min="23" max="23" width="18.5703125" style="1"/>
    <col min="24" max="24" width="14.28515625" style="1" customWidth="1"/>
    <col min="25" max="25" width="4.5703125" style="1" customWidth="1"/>
    <col min="26" max="16384" width="18.5703125" style="1"/>
  </cols>
  <sheetData>
    <row r="1" spans="2:23" ht="35.1" customHeight="1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76"/>
      <c r="S1" s="17"/>
      <c r="T1" s="17"/>
      <c r="U1" s="17"/>
      <c r="V1" s="17"/>
      <c r="W1" s="17"/>
    </row>
    <row r="2" spans="2:23" ht="16.5" thickBot="1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23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Q3" s="17"/>
      <c r="R3" s="76"/>
      <c r="S3" s="17"/>
      <c r="T3" s="17"/>
      <c r="U3" s="17"/>
      <c r="V3" s="17"/>
      <c r="W3" s="17"/>
    </row>
    <row r="4" spans="2:23" ht="15.75" customHeight="1">
      <c r="B4" s="9"/>
      <c r="C4" s="21" t="s">
        <v>0</v>
      </c>
      <c r="D4" s="21"/>
      <c r="E4" s="21"/>
      <c r="F4" s="21"/>
      <c r="M4" s="10"/>
      <c r="Q4" s="17"/>
      <c r="R4" s="76"/>
      <c r="S4" s="17"/>
      <c r="T4" s="17"/>
      <c r="U4" s="17"/>
      <c r="V4" s="17"/>
      <c r="W4" s="17"/>
    </row>
    <row r="5" spans="2:23" ht="15.75" customHeight="1">
      <c r="B5" s="9"/>
      <c r="C5" s="22" t="s">
        <v>28</v>
      </c>
      <c r="D5" s="22"/>
      <c r="E5" s="21"/>
      <c r="F5" s="21"/>
      <c r="M5" s="10"/>
      <c r="Q5" s="17"/>
      <c r="R5" s="76"/>
      <c r="S5" s="17"/>
      <c r="T5" s="17"/>
      <c r="U5" s="17"/>
      <c r="V5" s="17"/>
      <c r="W5" s="17"/>
    </row>
    <row r="6" spans="2:23" ht="24" customHeight="1">
      <c r="B6" s="9"/>
      <c r="M6" s="10"/>
      <c r="Q6" s="17"/>
      <c r="R6" s="76"/>
      <c r="S6" s="17"/>
      <c r="T6" s="17"/>
      <c r="U6" s="17"/>
      <c r="V6" s="17"/>
      <c r="W6" s="17"/>
    </row>
    <row r="7" spans="2:23">
      <c r="B7" s="9"/>
      <c r="C7" s="52" t="s">
        <v>13</v>
      </c>
      <c r="D7" s="52"/>
      <c r="E7" s="52"/>
      <c r="F7" s="52"/>
      <c r="G7" s="52"/>
      <c r="H7" s="52"/>
      <c r="I7" s="52"/>
      <c r="J7" s="52"/>
      <c r="K7" s="52"/>
      <c r="L7" s="52"/>
      <c r="M7" s="10"/>
      <c r="Q7" s="46" t="s">
        <v>19</v>
      </c>
      <c r="R7" s="46"/>
      <c r="S7" s="46"/>
      <c r="T7" s="46"/>
      <c r="U7" s="46"/>
      <c r="V7" s="46"/>
      <c r="W7" s="46"/>
    </row>
    <row r="8" spans="2:23" ht="24" customHeight="1">
      <c r="B8" s="9"/>
      <c r="M8" s="10"/>
      <c r="Q8" s="17"/>
      <c r="R8" s="76"/>
      <c r="S8" s="17"/>
      <c r="T8" s="17"/>
      <c r="U8" s="17"/>
      <c r="V8" s="17"/>
      <c r="W8" s="17"/>
    </row>
    <row r="9" spans="2:23" ht="24" customHeight="1">
      <c r="B9" s="9"/>
      <c r="C9" s="47" t="s">
        <v>1</v>
      </c>
      <c r="D9" s="47"/>
      <c r="E9" s="53"/>
      <c r="F9" s="53"/>
      <c r="G9" s="53"/>
      <c r="H9" s="53"/>
      <c r="I9" s="53"/>
      <c r="M9" s="10"/>
      <c r="Q9" s="17"/>
      <c r="R9" s="76"/>
      <c r="S9" s="17"/>
      <c r="T9" s="17"/>
      <c r="U9" s="17"/>
      <c r="V9" s="17"/>
      <c r="W9" s="17"/>
    </row>
    <row r="10" spans="2:23" ht="24" customHeight="1">
      <c r="B10" s="9"/>
      <c r="C10" s="47" t="s">
        <v>2</v>
      </c>
      <c r="D10" s="47"/>
      <c r="E10" s="48"/>
      <c r="F10" s="48"/>
      <c r="G10" s="48"/>
      <c r="H10" s="48"/>
      <c r="I10" s="48"/>
      <c r="M10" s="10"/>
      <c r="Q10" s="17"/>
      <c r="R10" s="76"/>
      <c r="S10" s="17"/>
      <c r="T10" s="17"/>
      <c r="U10" s="17"/>
      <c r="V10" s="17"/>
      <c r="W10" s="17"/>
    </row>
    <row r="11" spans="2:23" ht="24" customHeight="1">
      <c r="B11" s="9"/>
      <c r="C11" s="47" t="s">
        <v>3</v>
      </c>
      <c r="D11" s="47"/>
      <c r="E11" s="48"/>
      <c r="F11" s="48"/>
      <c r="G11" s="48"/>
      <c r="H11" s="48"/>
      <c r="I11" s="48"/>
      <c r="M11" s="10"/>
      <c r="Q11" s="17"/>
      <c r="R11" s="76"/>
      <c r="S11" s="17"/>
      <c r="T11" s="17"/>
      <c r="U11" s="17"/>
      <c r="V11" s="17"/>
      <c r="W11" s="17"/>
    </row>
    <row r="12" spans="2:23">
      <c r="B12" s="9"/>
      <c r="M12" s="10"/>
      <c r="Q12" s="17"/>
      <c r="R12" s="76"/>
      <c r="S12" s="17"/>
      <c r="T12" s="17"/>
      <c r="U12" s="17"/>
      <c r="V12" s="17"/>
      <c r="W12" s="17"/>
    </row>
    <row r="13" spans="2:23" ht="84" customHeight="1">
      <c r="B13" s="9"/>
      <c r="C13" s="2" t="s">
        <v>11</v>
      </c>
      <c r="D13" s="2" t="s">
        <v>4</v>
      </c>
      <c r="E13" s="2" t="s">
        <v>5</v>
      </c>
      <c r="F13" s="2" t="s">
        <v>6</v>
      </c>
      <c r="G13" s="2" t="s">
        <v>22</v>
      </c>
      <c r="H13" s="2" t="s">
        <v>7</v>
      </c>
      <c r="I13" s="2" t="s">
        <v>12</v>
      </c>
      <c r="J13" s="2" t="s">
        <v>8</v>
      </c>
      <c r="K13" s="2" t="s">
        <v>9</v>
      </c>
      <c r="L13" s="2" t="s">
        <v>10</v>
      </c>
      <c r="M13" s="10"/>
      <c r="Q13" s="2" t="s">
        <v>11</v>
      </c>
      <c r="R13" s="78" t="s">
        <v>16</v>
      </c>
      <c r="S13" s="2" t="s">
        <v>30</v>
      </c>
      <c r="T13" s="2" t="s">
        <v>7</v>
      </c>
      <c r="U13" s="2" t="s">
        <v>12</v>
      </c>
      <c r="V13" s="2" t="s">
        <v>9</v>
      </c>
      <c r="W13" s="2" t="s">
        <v>17</v>
      </c>
    </row>
    <row r="14" spans="2:23" ht="24.75" customHeight="1">
      <c r="B14" s="9"/>
      <c r="C14" s="49" t="str">
        <f>Q14</f>
        <v>Анадырская ТЭЦ</v>
      </c>
      <c r="D14" s="50"/>
      <c r="E14" s="50"/>
      <c r="F14" s="50"/>
      <c r="G14" s="50"/>
      <c r="H14" s="50"/>
      <c r="I14" s="50"/>
      <c r="J14" s="50"/>
      <c r="K14" s="50"/>
      <c r="L14" s="51"/>
      <c r="M14" s="10"/>
      <c r="Q14" s="49" t="s">
        <v>32</v>
      </c>
      <c r="R14" s="50"/>
      <c r="S14" s="50"/>
      <c r="T14" s="50"/>
      <c r="U14" s="50"/>
      <c r="V14" s="50"/>
      <c r="W14" s="51"/>
    </row>
    <row r="15" spans="2:23" ht="115.5" customHeight="1">
      <c r="B15" s="9"/>
      <c r="C15" s="26">
        <f t="shared" ref="C15" si="0">Q15</f>
        <v>1</v>
      </c>
      <c r="D15" s="27" t="str">
        <f>R15</f>
        <v xml:space="preserve">Перевозка груза по маршруту аэропорт Угольный (Анадырь) - г. Москва, при плотности груза 167кг на 1кбм * минимальный вес 23кг </v>
      </c>
      <c r="E15" s="28" t="s">
        <v>26</v>
      </c>
      <c r="F15" s="28" t="s">
        <v>26</v>
      </c>
      <c r="G15" s="28" t="s">
        <v>26</v>
      </c>
      <c r="H15" s="26" t="str">
        <f t="shared" ref="H15" si="1">T15</f>
        <v>кг</v>
      </c>
      <c r="I15" s="38">
        <f t="shared" ref="I15" si="2">U15</f>
        <v>350</v>
      </c>
      <c r="J15" s="37">
        <v>0</v>
      </c>
      <c r="K15" s="39">
        <f t="shared" ref="K15" si="3">V15</f>
        <v>1000</v>
      </c>
      <c r="L15" s="38">
        <f t="shared" ref="L15" si="4">J15*K15</f>
        <v>0</v>
      </c>
      <c r="M15" s="10"/>
      <c r="Q15" s="29">
        <v>1</v>
      </c>
      <c r="R15" s="79" t="s">
        <v>33</v>
      </c>
      <c r="S15" s="30" t="s">
        <v>31</v>
      </c>
      <c r="T15" s="24" t="s">
        <v>41</v>
      </c>
      <c r="U15" s="25">
        <v>350</v>
      </c>
      <c r="V15" s="24">
        <v>1000</v>
      </c>
      <c r="W15" s="31">
        <f>V15*U15</f>
        <v>350000</v>
      </c>
    </row>
    <row r="16" spans="2:23" ht="120.75" customHeight="1">
      <c r="B16" s="9"/>
      <c r="C16" s="42">
        <f t="shared" ref="C16:C25" si="5">Q16</f>
        <v>2</v>
      </c>
      <c r="D16" s="44" t="str">
        <f t="shared" ref="D16:D25" si="6">R16</f>
        <v>Перевозка груза по маршруту   г. Москва - аэропорт Угольный, при плотности груза 167кг на 1кбм * минимальный вес 23кг / при организации чартерного рейса</v>
      </c>
      <c r="E16" s="28" t="s">
        <v>26</v>
      </c>
      <c r="F16" s="28" t="s">
        <v>26</v>
      </c>
      <c r="G16" s="28" t="s">
        <v>26</v>
      </c>
      <c r="H16" s="26" t="str">
        <f t="shared" ref="H16:H25" si="7">T16</f>
        <v>кг</v>
      </c>
      <c r="I16" s="38">
        <f t="shared" ref="I16:I25" si="8">U16</f>
        <v>670</v>
      </c>
      <c r="J16" s="37">
        <v>0</v>
      </c>
      <c r="K16" s="39">
        <f t="shared" ref="K16:K25" si="9">V16</f>
        <v>1000</v>
      </c>
      <c r="L16" s="38">
        <f t="shared" ref="L16:L25" si="10">J16*K16</f>
        <v>0</v>
      </c>
      <c r="M16" s="10"/>
      <c r="Q16" s="40">
        <v>2</v>
      </c>
      <c r="R16" s="80" t="s">
        <v>34</v>
      </c>
      <c r="S16" s="30" t="s">
        <v>31</v>
      </c>
      <c r="T16" s="24" t="s">
        <v>41</v>
      </c>
      <c r="U16" s="25">
        <v>670</v>
      </c>
      <c r="V16" s="24">
        <v>1000</v>
      </c>
      <c r="W16" s="31">
        <f>V16*U16</f>
        <v>670000</v>
      </c>
    </row>
    <row r="17" spans="2:23" s="36" customFormat="1" ht="120.75" customHeight="1">
      <c r="B17" s="9"/>
      <c r="C17" s="43"/>
      <c r="D17" s="45"/>
      <c r="E17" s="28" t="s">
        <v>26</v>
      </c>
      <c r="F17" s="28" t="s">
        <v>26</v>
      </c>
      <c r="G17" s="28" t="s">
        <v>26</v>
      </c>
      <c r="H17" s="26" t="str">
        <f t="shared" si="7"/>
        <v>кг</v>
      </c>
      <c r="I17" s="38">
        <f t="shared" si="8"/>
        <v>770</v>
      </c>
      <c r="J17" s="37">
        <v>0</v>
      </c>
      <c r="K17" s="39">
        <f t="shared" si="9"/>
        <v>1000</v>
      </c>
      <c r="L17" s="38">
        <f t="shared" si="10"/>
        <v>0</v>
      </c>
      <c r="M17" s="10"/>
      <c r="Q17" s="41"/>
      <c r="R17" s="81"/>
      <c r="S17" s="30" t="s">
        <v>31</v>
      </c>
      <c r="T17" s="24" t="s">
        <v>41</v>
      </c>
      <c r="U17" s="25">
        <v>770</v>
      </c>
      <c r="V17" s="24">
        <v>1000</v>
      </c>
      <c r="W17" s="31">
        <f t="shared" ref="W17:W25" si="11">V17*U17</f>
        <v>770000</v>
      </c>
    </row>
    <row r="18" spans="2:23" s="33" customFormat="1" ht="120.75" customHeight="1">
      <c r="B18" s="9"/>
      <c r="C18" s="26">
        <f t="shared" si="5"/>
        <v>3</v>
      </c>
      <c r="D18" s="27" t="str">
        <f t="shared" si="6"/>
        <v>Грузовая авианакладная</v>
      </c>
      <c r="E18" s="28" t="s">
        <v>26</v>
      </c>
      <c r="F18" s="28" t="s">
        <v>26</v>
      </c>
      <c r="G18" s="28" t="s">
        <v>26</v>
      </c>
      <c r="H18" s="26" t="str">
        <f t="shared" si="7"/>
        <v>усл. ед.</v>
      </c>
      <c r="I18" s="38">
        <f t="shared" si="8"/>
        <v>1500</v>
      </c>
      <c r="J18" s="37">
        <v>0</v>
      </c>
      <c r="K18" s="39">
        <f t="shared" si="9"/>
        <v>75</v>
      </c>
      <c r="L18" s="38">
        <f t="shared" si="10"/>
        <v>0</v>
      </c>
      <c r="M18" s="10"/>
      <c r="Q18" s="29">
        <v>3</v>
      </c>
      <c r="R18" s="79" t="s">
        <v>35</v>
      </c>
      <c r="S18" s="30" t="s">
        <v>31</v>
      </c>
      <c r="T18" s="24" t="s">
        <v>42</v>
      </c>
      <c r="U18" s="25">
        <v>1500</v>
      </c>
      <c r="V18" s="24">
        <v>75</v>
      </c>
      <c r="W18" s="31">
        <f t="shared" si="11"/>
        <v>112500</v>
      </c>
    </row>
    <row r="19" spans="2:23" s="33" customFormat="1" ht="120.75" customHeight="1">
      <c r="B19" s="9"/>
      <c r="C19" s="26">
        <f t="shared" si="5"/>
        <v>4</v>
      </c>
      <c r="D19" s="27" t="str">
        <f t="shared" si="6"/>
        <v>Оформление документов по грузовой авианакладной</v>
      </c>
      <c r="E19" s="28" t="s">
        <v>26</v>
      </c>
      <c r="F19" s="28" t="s">
        <v>26</v>
      </c>
      <c r="G19" s="28" t="s">
        <v>26</v>
      </c>
      <c r="H19" s="26" t="str">
        <f t="shared" si="7"/>
        <v>усл. ед.</v>
      </c>
      <c r="I19" s="38">
        <f t="shared" si="8"/>
        <v>2000</v>
      </c>
      <c r="J19" s="37">
        <v>0</v>
      </c>
      <c r="K19" s="39">
        <f t="shared" si="9"/>
        <v>70</v>
      </c>
      <c r="L19" s="38">
        <f t="shared" si="10"/>
        <v>0</v>
      </c>
      <c r="M19" s="10"/>
      <c r="Q19" s="29">
        <v>4</v>
      </c>
      <c r="R19" s="79" t="s">
        <v>43</v>
      </c>
      <c r="S19" s="30" t="s">
        <v>31</v>
      </c>
      <c r="T19" s="24" t="s">
        <v>42</v>
      </c>
      <c r="U19" s="25">
        <v>2000</v>
      </c>
      <c r="V19" s="24">
        <v>70</v>
      </c>
      <c r="W19" s="31">
        <f t="shared" si="11"/>
        <v>140000</v>
      </c>
    </row>
    <row r="20" spans="2:23" s="33" customFormat="1" ht="120.75" customHeight="1">
      <c r="B20" s="9"/>
      <c r="C20" s="26">
        <f t="shared" si="5"/>
        <v>5</v>
      </c>
      <c r="D20" s="27" t="str">
        <f t="shared" si="6"/>
        <v>Перевозка груза по маршруту Аэропорт - Анадырь Аэропорт водной переправой</v>
      </c>
      <c r="E20" s="28" t="s">
        <v>26</v>
      </c>
      <c r="F20" s="28" t="s">
        <v>26</v>
      </c>
      <c r="G20" s="28" t="s">
        <v>26</v>
      </c>
      <c r="H20" s="26" t="str">
        <f t="shared" si="7"/>
        <v>кг</v>
      </c>
      <c r="I20" s="38">
        <f t="shared" si="8"/>
        <v>60</v>
      </c>
      <c r="J20" s="37">
        <v>0</v>
      </c>
      <c r="K20" s="39">
        <f t="shared" si="9"/>
        <v>1000</v>
      </c>
      <c r="L20" s="38">
        <f t="shared" si="10"/>
        <v>0</v>
      </c>
      <c r="M20" s="10"/>
      <c r="Q20" s="29">
        <v>5</v>
      </c>
      <c r="R20" s="79" t="s">
        <v>36</v>
      </c>
      <c r="S20" s="30" t="s">
        <v>31</v>
      </c>
      <c r="T20" s="24" t="s">
        <v>41</v>
      </c>
      <c r="U20" s="25">
        <v>60</v>
      </c>
      <c r="V20" s="24">
        <v>1000</v>
      </c>
      <c r="W20" s="31">
        <f t="shared" si="11"/>
        <v>60000</v>
      </c>
    </row>
    <row r="21" spans="2:23" s="35" customFormat="1" ht="120.75" customHeight="1">
      <c r="B21" s="9"/>
      <c r="C21" s="26">
        <f t="shared" si="5"/>
        <v>6</v>
      </c>
      <c r="D21" s="27" t="str">
        <f t="shared" si="6"/>
        <v>Перевозка груза по маршруту Аэропорт-Анадырь-Аэропрт автомобильной по зимнику</v>
      </c>
      <c r="E21" s="28" t="s">
        <v>26</v>
      </c>
      <c r="F21" s="28" t="s">
        <v>26</v>
      </c>
      <c r="G21" s="28" t="s">
        <v>26</v>
      </c>
      <c r="H21" s="26" t="str">
        <f t="shared" si="7"/>
        <v>кг</v>
      </c>
      <c r="I21" s="38">
        <f t="shared" si="8"/>
        <v>40</v>
      </c>
      <c r="J21" s="37">
        <v>0</v>
      </c>
      <c r="K21" s="39">
        <f t="shared" si="9"/>
        <v>1000</v>
      </c>
      <c r="L21" s="38">
        <f t="shared" si="10"/>
        <v>0</v>
      </c>
      <c r="M21" s="10"/>
      <c r="Q21" s="29">
        <v>6</v>
      </c>
      <c r="R21" s="79" t="s">
        <v>37</v>
      </c>
      <c r="S21" s="30" t="s">
        <v>31</v>
      </c>
      <c r="T21" s="24" t="s">
        <v>41</v>
      </c>
      <c r="U21" s="25">
        <v>40</v>
      </c>
      <c r="V21" s="24">
        <v>1000</v>
      </c>
      <c r="W21" s="31">
        <f t="shared" si="11"/>
        <v>40000</v>
      </c>
    </row>
    <row r="22" spans="2:23" s="35" customFormat="1" ht="120.75" customHeight="1">
      <c r="B22" s="9"/>
      <c r="C22" s="26">
        <f t="shared" si="5"/>
        <v>7</v>
      </c>
      <c r="D22" s="27" t="str">
        <f t="shared" si="6"/>
        <v>Перевозка груза по маршруту Аэропорт-Анадырь-Аэропрт водной переправой Аэроглиссером</v>
      </c>
      <c r="E22" s="28" t="s">
        <v>26</v>
      </c>
      <c r="F22" s="28" t="s">
        <v>26</v>
      </c>
      <c r="G22" s="28" t="s">
        <v>26</v>
      </c>
      <c r="H22" s="26" t="str">
        <f t="shared" si="7"/>
        <v>кг</v>
      </c>
      <c r="I22" s="38">
        <f t="shared" si="8"/>
        <v>150</v>
      </c>
      <c r="J22" s="37">
        <v>0</v>
      </c>
      <c r="K22" s="39">
        <f t="shared" si="9"/>
        <v>1000</v>
      </c>
      <c r="L22" s="38">
        <f t="shared" si="10"/>
        <v>0</v>
      </c>
      <c r="M22" s="10"/>
      <c r="Q22" s="29">
        <v>7</v>
      </c>
      <c r="R22" s="79" t="s">
        <v>38</v>
      </c>
      <c r="S22" s="30" t="s">
        <v>31</v>
      </c>
      <c r="T22" s="24" t="s">
        <v>41</v>
      </c>
      <c r="U22" s="25">
        <v>150</v>
      </c>
      <c r="V22" s="24">
        <v>1000</v>
      </c>
      <c r="W22" s="31">
        <f t="shared" si="11"/>
        <v>150000</v>
      </c>
    </row>
    <row r="23" spans="2:23" s="35" customFormat="1" ht="120.75" customHeight="1">
      <c r="B23" s="9"/>
      <c r="C23" s="26">
        <f t="shared" si="5"/>
        <v>8</v>
      </c>
      <c r="D23" s="27" t="str">
        <f t="shared" si="6"/>
        <v>Перевозка груза по маршруту Аэропорт-Анадырь-Аэропрт Вездеход Снегоболотоходом по зимнику</v>
      </c>
      <c r="E23" s="28" t="s">
        <v>26</v>
      </c>
      <c r="F23" s="28" t="s">
        <v>26</v>
      </c>
      <c r="G23" s="28" t="s">
        <v>26</v>
      </c>
      <c r="H23" s="26" t="str">
        <f t="shared" si="7"/>
        <v>кг</v>
      </c>
      <c r="I23" s="38">
        <f t="shared" si="8"/>
        <v>120</v>
      </c>
      <c r="J23" s="37">
        <v>0</v>
      </c>
      <c r="K23" s="39">
        <f t="shared" si="9"/>
        <v>1000</v>
      </c>
      <c r="L23" s="38">
        <f t="shared" si="10"/>
        <v>0</v>
      </c>
      <c r="M23" s="10"/>
      <c r="Q23" s="29">
        <v>8</v>
      </c>
      <c r="R23" s="79" t="s">
        <v>39</v>
      </c>
      <c r="S23" s="30" t="s">
        <v>31</v>
      </c>
      <c r="T23" s="24" t="s">
        <v>41</v>
      </c>
      <c r="U23" s="25">
        <v>120</v>
      </c>
      <c r="V23" s="24">
        <v>1000</v>
      </c>
      <c r="W23" s="31">
        <f t="shared" si="11"/>
        <v>120000</v>
      </c>
    </row>
    <row r="24" spans="2:23" s="35" customFormat="1" ht="120.75" customHeight="1">
      <c r="B24" s="9"/>
      <c r="C24" s="26">
        <f t="shared" si="5"/>
        <v>9</v>
      </c>
      <c r="D24" s="27" t="str">
        <f t="shared" si="6"/>
        <v>Дополнительные тарифы по фактическим затратам</v>
      </c>
      <c r="E24" s="28" t="s">
        <v>26</v>
      </c>
      <c r="F24" s="28" t="s">
        <v>26</v>
      </c>
      <c r="G24" s="28" t="s">
        <v>26</v>
      </c>
      <c r="H24" s="26" t="str">
        <f t="shared" si="7"/>
        <v>усл. ед.</v>
      </c>
      <c r="I24" s="38">
        <f t="shared" si="8"/>
        <v>5000</v>
      </c>
      <c r="J24" s="37">
        <v>0</v>
      </c>
      <c r="K24" s="39">
        <f t="shared" si="9"/>
        <v>90</v>
      </c>
      <c r="L24" s="38">
        <f t="shared" si="10"/>
        <v>0</v>
      </c>
      <c r="M24" s="10"/>
      <c r="Q24" s="29">
        <v>9</v>
      </c>
      <c r="R24" s="79" t="s">
        <v>40</v>
      </c>
      <c r="S24" s="30" t="s">
        <v>31</v>
      </c>
      <c r="T24" s="24" t="s">
        <v>42</v>
      </c>
      <c r="U24" s="25">
        <v>5000</v>
      </c>
      <c r="V24" s="24">
        <v>90</v>
      </c>
      <c r="W24" s="31">
        <f t="shared" si="11"/>
        <v>450000</v>
      </c>
    </row>
    <row r="25" spans="2:23" s="36" customFormat="1" ht="120.75" customHeight="1">
      <c r="B25" s="9"/>
      <c r="C25" s="26">
        <f t="shared" si="5"/>
        <v>10</v>
      </c>
      <c r="D25" s="27" t="str">
        <f t="shared" si="6"/>
        <v>Возмещение по оплате пропуска на территорию комерческого склада а/п Угольный</v>
      </c>
      <c r="E25" s="28" t="s">
        <v>26</v>
      </c>
      <c r="F25" s="28" t="s">
        <v>26</v>
      </c>
      <c r="G25" s="28" t="s">
        <v>26</v>
      </c>
      <c r="H25" s="26" t="str">
        <f t="shared" si="7"/>
        <v>усл. ед.</v>
      </c>
      <c r="I25" s="38">
        <f t="shared" si="8"/>
        <v>1500</v>
      </c>
      <c r="J25" s="37">
        <v>0</v>
      </c>
      <c r="K25" s="39">
        <f t="shared" si="9"/>
        <v>90</v>
      </c>
      <c r="L25" s="38">
        <f t="shared" si="10"/>
        <v>0</v>
      </c>
      <c r="M25" s="10"/>
      <c r="Q25" s="29">
        <v>10</v>
      </c>
      <c r="R25" s="79" t="s">
        <v>44</v>
      </c>
      <c r="S25" s="30" t="s">
        <v>31</v>
      </c>
      <c r="T25" s="24" t="s">
        <v>42</v>
      </c>
      <c r="U25" s="25">
        <v>1500</v>
      </c>
      <c r="V25" s="24">
        <v>90</v>
      </c>
      <c r="W25" s="31">
        <f t="shared" si="11"/>
        <v>135000</v>
      </c>
    </row>
    <row r="26" spans="2:23" ht="24" customHeight="1">
      <c r="B26" s="9"/>
      <c r="C26" s="67" t="s">
        <v>21</v>
      </c>
      <c r="D26" s="68"/>
      <c r="E26" s="68"/>
      <c r="F26" s="68"/>
      <c r="G26" s="68"/>
      <c r="H26" s="68"/>
      <c r="I26" s="69"/>
      <c r="J26" s="74" t="s">
        <v>14</v>
      </c>
      <c r="K26" s="74"/>
      <c r="L26" s="34">
        <f>SUM(L15:L24)</f>
        <v>0</v>
      </c>
      <c r="M26" s="10"/>
      <c r="Q26" s="61" t="s">
        <v>20</v>
      </c>
      <c r="R26" s="62"/>
      <c r="S26" s="62"/>
      <c r="T26" s="63"/>
      <c r="U26" s="54" t="s">
        <v>14</v>
      </c>
      <c r="V26" s="55"/>
      <c r="W26" s="32">
        <f>SUM(W15:W25)</f>
        <v>2997500</v>
      </c>
    </row>
    <row r="27" spans="2:23" ht="24" customHeight="1">
      <c r="B27" s="9"/>
      <c r="C27" s="67"/>
      <c r="D27" s="70"/>
      <c r="E27" s="70"/>
      <c r="F27" s="70"/>
      <c r="G27" s="70"/>
      <c r="H27" s="70"/>
      <c r="I27" s="69"/>
      <c r="J27" s="5" t="s">
        <v>18</v>
      </c>
      <c r="K27" s="4">
        <f>V27</f>
        <v>0.22</v>
      </c>
      <c r="L27" s="3">
        <f>K27*L26</f>
        <v>0</v>
      </c>
      <c r="M27" s="10"/>
      <c r="Q27" s="61"/>
      <c r="R27" s="62"/>
      <c r="S27" s="62"/>
      <c r="T27" s="63"/>
      <c r="U27" s="19" t="s">
        <v>18</v>
      </c>
      <c r="V27" s="20">
        <v>0.22</v>
      </c>
      <c r="W27" s="18">
        <f>V27*W26</f>
        <v>659450</v>
      </c>
    </row>
    <row r="28" spans="2:23" ht="24" customHeight="1">
      <c r="B28" s="9"/>
      <c r="C28" s="71"/>
      <c r="D28" s="72"/>
      <c r="E28" s="72"/>
      <c r="F28" s="72"/>
      <c r="G28" s="72"/>
      <c r="H28" s="72"/>
      <c r="I28" s="73"/>
      <c r="J28" s="75" t="s">
        <v>15</v>
      </c>
      <c r="K28" s="75"/>
      <c r="L28" s="3">
        <f>SUM(L26:L27)</f>
        <v>0</v>
      </c>
      <c r="M28" s="10"/>
      <c r="Q28" s="64"/>
      <c r="R28" s="65"/>
      <c r="S28" s="65"/>
      <c r="T28" s="66"/>
      <c r="U28" s="56" t="s">
        <v>15</v>
      </c>
      <c r="V28" s="57"/>
      <c r="W28" s="18">
        <f>SUM(W26:W27)</f>
        <v>3656950</v>
      </c>
    </row>
    <row r="29" spans="2:23" ht="24" customHeight="1">
      <c r="B29" s="9"/>
      <c r="M29" s="10"/>
      <c r="Q29" s="17"/>
      <c r="R29" s="76"/>
      <c r="S29" s="17"/>
      <c r="T29" s="17"/>
      <c r="U29" s="17"/>
      <c r="V29" s="17"/>
      <c r="W29" s="17"/>
    </row>
    <row r="30" spans="2:23" ht="15.75" customHeight="1">
      <c r="B30" s="9"/>
      <c r="C30" s="53"/>
      <c r="D30" s="53"/>
      <c r="E30" s="53"/>
      <c r="F30" s="11"/>
      <c r="G30" s="23"/>
      <c r="H30" s="11"/>
      <c r="I30" s="59"/>
      <c r="J30" s="59"/>
      <c r="K30" s="59"/>
      <c r="L30" s="59"/>
      <c r="M30" s="10"/>
    </row>
    <row r="31" spans="2:23">
      <c r="B31" s="9"/>
      <c r="C31" s="60" t="s">
        <v>29</v>
      </c>
      <c r="D31" s="60"/>
      <c r="E31" s="60"/>
      <c r="F31" s="11"/>
      <c r="G31" s="16" t="s">
        <v>23</v>
      </c>
      <c r="H31" s="11" t="s">
        <v>24</v>
      </c>
      <c r="I31" s="60" t="s">
        <v>25</v>
      </c>
      <c r="J31" s="60"/>
      <c r="K31" s="60"/>
      <c r="L31" s="60"/>
      <c r="M31" s="10"/>
    </row>
    <row r="32" spans="2:23" ht="16.5" thickBot="1"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4"/>
    </row>
    <row r="33" spans="2:13" ht="15.75" customHeight="1"/>
    <row r="34" spans="2:13" ht="15.75" customHeight="1">
      <c r="B34" s="58" t="s">
        <v>27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</row>
    <row r="35" spans="2:13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</row>
    <row r="36" spans="2:13">
      <c r="B36"/>
      <c r="C36"/>
      <c r="D36"/>
      <c r="E36"/>
      <c r="F36"/>
      <c r="G36"/>
      <c r="H36"/>
      <c r="I36"/>
      <c r="J36"/>
      <c r="K36"/>
      <c r="L36"/>
      <c r="M36"/>
    </row>
    <row r="37" spans="2:13">
      <c r="B37"/>
      <c r="C37"/>
      <c r="D37"/>
      <c r="E37"/>
      <c r="F37"/>
      <c r="G37"/>
      <c r="H37"/>
      <c r="I37"/>
      <c r="J37"/>
      <c r="K37"/>
      <c r="L37"/>
      <c r="M37"/>
    </row>
  </sheetData>
  <sheetProtection formatCells="0" formatColumns="0" formatRows="0" insertRows="0" deleteRows="0"/>
  <mergeCells count="25">
    <mergeCell ref="U26:V26"/>
    <mergeCell ref="U28:V28"/>
    <mergeCell ref="B34:M35"/>
    <mergeCell ref="I30:L30"/>
    <mergeCell ref="C31:E31"/>
    <mergeCell ref="I31:L31"/>
    <mergeCell ref="Q26:T28"/>
    <mergeCell ref="C26:I28"/>
    <mergeCell ref="C30:E30"/>
    <mergeCell ref="J26:K26"/>
    <mergeCell ref="J28:K28"/>
    <mergeCell ref="Q16:Q17"/>
    <mergeCell ref="R16:R17"/>
    <mergeCell ref="C16:C17"/>
    <mergeCell ref="D16:D17"/>
    <mergeCell ref="Q7:W7"/>
    <mergeCell ref="C9:D9"/>
    <mergeCell ref="E11:I11"/>
    <mergeCell ref="C14:L14"/>
    <mergeCell ref="Q14:W14"/>
    <mergeCell ref="C7:L7"/>
    <mergeCell ref="C10:D10"/>
    <mergeCell ref="C11:D11"/>
    <mergeCell ref="E9:I9"/>
    <mergeCell ref="E10:I10"/>
  </mergeCells>
  <pageMargins left="0.25" right="0.25" top="0.75" bottom="0.75" header="0.3" footer="0.3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Ивашина Екатерина Андреевна</cp:lastModifiedBy>
  <cp:lastPrinted>2023-05-26T09:59:13Z</cp:lastPrinted>
  <dcterms:created xsi:type="dcterms:W3CDTF">2023-05-26T08:17:29Z</dcterms:created>
  <dcterms:modified xsi:type="dcterms:W3CDTF">2026-07-21T20:56:59Z</dcterms:modified>
</cp:coreProperties>
</file>