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33629E4-93D6-4691-9C09-853422FA083A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1" l="1"/>
  <c r="K37" i="1"/>
  <c r="K38" i="1"/>
  <c r="K39" i="1"/>
  <c r="K40" i="1"/>
  <c r="K41" i="1"/>
  <c r="K42" i="1"/>
  <c r="K43" i="1"/>
  <c r="K44" i="1"/>
  <c r="K45" i="1"/>
  <c r="K35" i="1"/>
  <c r="K29" i="1"/>
  <c r="K15" i="1"/>
  <c r="K9" i="1"/>
  <c r="K8" i="1"/>
  <c r="A9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K31" i="1" l="1"/>
  <c r="K33" i="1" s="1"/>
  <c r="K32" i="1" s="1"/>
  <c r="K11" i="1"/>
  <c r="K13" i="1" s="1"/>
  <c r="K12" i="1" s="1"/>
  <c r="K47" i="1"/>
  <c r="K49" i="1" l="1"/>
  <c r="K48" i="1" s="1"/>
  <c r="I50" i="1"/>
  <c r="I52" i="1" s="1"/>
  <c r="I51" i="1" s="1"/>
</calcChain>
</file>

<file path=xl/sharedStrings.xml><?xml version="1.0" encoding="utf-8"?>
<sst xmlns="http://schemas.openxmlformats.org/spreadsheetml/2006/main" count="154" uniqueCount="110">
  <si>
    <t>Уважаемые Господа!</t>
  </si>
  <si>
    <t>№ п/п</t>
  </si>
  <si>
    <t>Наименование</t>
  </si>
  <si>
    <t>Размер</t>
  </si>
  <si>
    <t>ГОСТ, ТУ</t>
  </si>
  <si>
    <t>Ед. изм.</t>
  </si>
  <si>
    <t>Кол-во</t>
  </si>
  <si>
    <t>Доставка до г. Владивосток ТМЦ для нужд АТЭЦ включена в стоимость продукции</t>
  </si>
  <si>
    <t>Итого по АТЭЦ без НДС, руб:</t>
  </si>
  <si>
    <t>НДС, руб.:</t>
  </si>
  <si>
    <t>Итого по АТЭЦ с НДС, руб.:</t>
  </si>
  <si>
    <t>ЭГРЭС</t>
  </si>
  <si>
    <t>Доставка до г. Владивосток ТМЦ для нужд ЭГРЭС включена в стоимость продукции</t>
  </si>
  <si>
    <t>Итого по ЭГРЭС без НДС, руб:</t>
  </si>
  <si>
    <t>Итого по ЭГРЭС с НДС, руб.:</t>
  </si>
  <si>
    <t xml:space="preserve">                                                                                                                                                    ИТОГО по АО "Чукотэнерго" без НДС, руб.:</t>
  </si>
  <si>
    <t xml:space="preserve">                                                                                                                                                    НДС, руб.:</t>
  </si>
  <si>
    <t xml:space="preserve">                                                                                                                                                    ИТОГО по АО "Чукотэнерго" с НДС, руб.:</t>
  </si>
  <si>
    <t>Цена без НДС</t>
  </si>
  <si>
    <t>Сумма без НДС, руб.</t>
  </si>
  <si>
    <t>Технические и функциональные характеристики</t>
  </si>
  <si>
    <t xml:space="preserve"> АО «Чукотэнерго» просит Вас выставить коммерческое предложение на все структурные подразделения с учетом транспортных расходов до г. Владивосток /г. Архангельск на 2026 год, на следующую продукцию:</t>
  </si>
  <si>
    <t xml:space="preserve">Чаунская ТЭЦ </t>
  </si>
  <si>
    <t>Анадырская ТЭЦ</t>
  </si>
  <si>
    <t>Доставка до г. Владивосток ТМЦ для нужд ЧТЭЦ включена в стоимость продукции</t>
  </si>
  <si>
    <t>Итого по ЧТЭЦ без НДС, руб:</t>
  </si>
  <si>
    <t>Итого по ЧТЭЦ с НДС, руб.:</t>
  </si>
  <si>
    <t>Материал</t>
  </si>
  <si>
    <t>Лот № 0370-РЕМ ПРОД-2026-ЧЭ ОКПД2 25.94.11. Поставка метизов для структурных подразделений АО «Чукотэнерго», предназначенных для использования в процессе выполнения работ по текущему, среднему и  капитальному ремонтам</t>
  </si>
  <si>
    <t>НДС 22%, руб.:</t>
  </si>
  <si>
    <t>Марка</t>
  </si>
  <si>
    <t>Roxton</t>
  </si>
  <si>
    <t>Преобразователь интерфейса RS-422/RS-232</t>
  </si>
  <si>
    <t>IP-A6713 Roxton преобразователь интерфейса RS-422/RS-232. Блок IP-А6713 входит в состаав IP-системы Roxton и предназначен для постоения состем звукового оповещения (СОУЭ) с трансляцией информации по Ethernet и IP сетям. Произвоитель Roxton. Вход RS-422 Подключение к ПК RS-232 Выход Ethernet  ТСР/IP Скорость передачи 4800/9600 бит/с Питание АС 230В 50Гц Потребляемая мощность 10 Вт</t>
  </si>
  <si>
    <t>484х123х44 мм</t>
  </si>
  <si>
    <t>шт</t>
  </si>
  <si>
    <t xml:space="preserve">Интерфейс аварийного сигнала с блоком сообщений </t>
  </si>
  <si>
    <t>IP-A6223A Roxton интерфейс аварийного сигнала с блоком сообщений. Блок IP-А6223А входит в состав IP-системы Roxton и предназначен для посторения сиситем звукового оповещения (СОУЭ) с трансляцией информации по Ethernet и IP сетям Производитель Roxton Цифровой модуль до 300 сообщений (внешняя SD-карта) количество зон 30, расширение до 300 зон Контрольный громкоговоритель есть Скорость передачи данных 4800 бот/сек Интерфейс RS-422 Напряжение питания 220 В 50 Гц Потребляемая мощность 15 Вт</t>
  </si>
  <si>
    <t>484х350х88 мм</t>
  </si>
  <si>
    <t>Трансляционный усилитель</t>
  </si>
  <si>
    <t>Микрофонная консоль с селектором зон</t>
  </si>
  <si>
    <t>Рупорный IP громкоговоритель SIP-S21T (30 Вт)</t>
  </si>
  <si>
    <t>Настенный IP-динамик SIP-S11 (15 Вт)</t>
  </si>
  <si>
    <t xml:space="preserve">Пульт управления SIP-M10 </t>
  </si>
  <si>
    <t>Консоль Tonmind SIP-M20</t>
  </si>
  <si>
    <t>IP вызывная панель</t>
  </si>
  <si>
    <t>Программное обеспечение Tonmind PA System Lite</t>
  </si>
  <si>
    <t>Кабель витая пара уличный UTP outdoor 4x2x0,51 cat 5e (305м)</t>
  </si>
  <si>
    <t xml:space="preserve">Активный Poe-коммутатор </t>
  </si>
  <si>
    <t>Управляемый коммутатор уровня 2</t>
  </si>
  <si>
    <t>Модуль SFP WDM, дальность до 3км (6dB), 1310нм</t>
  </si>
  <si>
    <t>Модуль SFP WDM, дальность до 3км (6dB), 1550нм</t>
  </si>
  <si>
    <t>Уплотнитель сигнала и питания PoE по UTP кабелю 2х-канальный GF-AC13</t>
  </si>
  <si>
    <t>Электромеханический замок ST-DB650M</t>
  </si>
  <si>
    <t xml:space="preserve">ROXTON SX-480N </t>
  </si>
  <si>
    <t xml:space="preserve">ROXTON SX-R31 </t>
  </si>
  <si>
    <t>Tonmind SIP-S21T</t>
  </si>
  <si>
    <t>Tonmind SIP-S11</t>
  </si>
  <si>
    <t>Tonmind SIP-M10</t>
  </si>
  <si>
    <t>Tonmind SIP-M20</t>
  </si>
  <si>
    <t>Tonmind SIP-D31</t>
  </si>
  <si>
    <t>Tonmind PA System Lite</t>
  </si>
  <si>
    <t>SUPRLAN Premium UTP 5e 4x2x0,51 Cu PE Out. 305м (RUS)</t>
  </si>
  <si>
    <t>OSNOVO SW-80802/L(150W)</t>
  </si>
  <si>
    <t>SNR-S5110G-24TX</t>
  </si>
  <si>
    <t>SNR-SFP-W35-3</t>
  </si>
  <si>
    <t>SNR-SFP-W53-3</t>
  </si>
  <si>
    <t>Giraffe GF-AC13</t>
  </si>
  <si>
    <t>ST-DB650M</t>
  </si>
  <si>
    <t>Габариты 437х98х384 мм
Вес 15 кг</t>
  </si>
  <si>
    <t>Габариты 180х140х50 мм
Вес 1.5 кг</t>
  </si>
  <si>
    <t>Габариты 285 х 205 х 290 мм
Вес 2 кг</t>
  </si>
  <si>
    <t>Габариты 296 x 196 x 157 мм
Вес 3 кг</t>
  </si>
  <si>
    <t>Габариты 150 x 140 x 55 мм
Вес 0,6 кг</t>
  </si>
  <si>
    <t>Габариты 284 x 170 x 60 мм
Вес 1,8 кг</t>
  </si>
  <si>
    <t>Габариты 86 х 86 х 38 мм
Вес 0,265 кг</t>
  </si>
  <si>
    <t>-</t>
  </si>
  <si>
    <t>4х2х0,51</t>
  </si>
  <si>
    <t>Размеры (ШхВхГ) (мм): 210x45x140
Вес нетто (кг): 1,45</t>
  </si>
  <si>
    <t>Габариты (мм): 440 x 44 x 207
Масса (кг): 2</t>
  </si>
  <si>
    <t>Габариты (мм): 60x30x125
Масса (кг): 0.06</t>
  </si>
  <si>
    <t>Габариты (мм): 210 х 25 х 52
Масса (кг): 2</t>
  </si>
  <si>
    <t>ГОСТ Р 42.3.01-2021</t>
  </si>
  <si>
    <t xml:space="preserve"> ГОСТ Р 71934-2025</t>
  </si>
  <si>
    <t>ГОСТ Р 71934-2025</t>
  </si>
  <si>
    <t>ГОСТ P 54429-2011</t>
  </si>
  <si>
    <t>ТР ТС 004/2011</t>
  </si>
  <si>
    <t xml:space="preserve">1.	PoE коммутатор </t>
  </si>
  <si>
    <t xml:space="preserve">TP-Link TL-SF1005P </t>
  </si>
  <si>
    <t xml:space="preserve">5-портовый настольный коммутатор 10/100 Мбит/с с 4 портами PoE+ </t>
  </si>
  <si>
    <t xml:space="preserve">	Коммутатор</t>
  </si>
  <si>
    <t xml:space="preserve">TP-Link TL-SG108 </t>
  </si>
  <si>
    <t>Неуправляемый</t>
  </si>
  <si>
    <t xml:space="preserve">TP-Link TL-SG105 </t>
  </si>
  <si>
    <t xml:space="preserve">	Кабель витая пара экранированная </t>
  </si>
  <si>
    <t>Cabeus FTP-4P-Cat.5e-SOLID-OUT-PE-UV FTP (F/UTP)</t>
  </si>
  <si>
    <t xml:space="preserve">категория 5e, 4 пары (24 AWG), одножильный, экран - фольга, для внешней прокладки, PE-UV (305 м) </t>
  </si>
  <si>
    <t>бухта</t>
  </si>
  <si>
    <t>Кронштейн</t>
  </si>
  <si>
    <t xml:space="preserve">Ubiquiti Universal Antenna Mount </t>
  </si>
  <si>
    <t>Точка доступа</t>
  </si>
  <si>
    <t xml:space="preserve">Ubiquiti NanoStation Loco M2 </t>
  </si>
  <si>
    <t>Вызывная станция</t>
  </si>
  <si>
    <t xml:space="preserve">Tonmind SIP-D26 </t>
  </si>
  <si>
    <t>Громкоговоритель</t>
  </si>
  <si>
    <t xml:space="preserve">Моноблок </t>
  </si>
  <si>
    <t xml:space="preserve">Tonmind SIP-S11 </t>
  </si>
  <si>
    <t xml:space="preserve">Tonmind SIP-S21T </t>
  </si>
  <si>
    <t xml:space="preserve">Tonmind PA Lite </t>
  </si>
  <si>
    <t>Osio BaseLine B240i-024b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</si>
</sst>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0.000"/>
    <numFmt numFmtId="166" formatCode="#,##0.00\ &quot;₽&quot;"/>
    <numFmt numFmtId="167" formatCode="#\ 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6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Liberation Sans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2" fillId="0" borderId="0"/>
    <xf numFmtId="0" fontId="11" fillId="0" borderId="0"/>
    <xf numFmtId="0" fontId="12" fillId="0" borderId="0"/>
  </cellStyleXfs>
  <cellXfs count="87">
    <xf numFmtId="0" fontId="0" fillId="0" borderId="0" xfId="0"/>
    <xf numFmtId="0" fontId="3" fillId="0" borderId="0" xfId="2" applyFont="1"/>
    <xf numFmtId="0" fontId="13" fillId="0" borderId="0" xfId="0" applyFont="1"/>
    <xf numFmtId="0" fontId="15" fillId="0" borderId="0" xfId="0" applyFont="1"/>
    <xf numFmtId="0" fontId="9" fillId="3" borderId="5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/>
    </xf>
    <xf numFmtId="0" fontId="14" fillId="0" borderId="6" xfId="2" applyNumberFormat="1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top" wrapText="1"/>
    </xf>
    <xf numFmtId="0" fontId="18" fillId="0" borderId="0" xfId="0" applyFont="1"/>
    <xf numFmtId="0" fontId="16" fillId="5" borderId="6" xfId="0" applyFont="1" applyFill="1" applyBorder="1" applyAlignment="1">
      <alignment horizontal="center" vertical="top" wrapText="1"/>
    </xf>
    <xf numFmtId="0" fontId="18" fillId="5" borderId="0" xfId="0" applyFont="1" applyFill="1" applyAlignment="1"/>
    <xf numFmtId="0" fontId="18" fillId="5" borderId="0" xfId="0" applyFont="1" applyFill="1"/>
    <xf numFmtId="0" fontId="21" fillId="0" borderId="0" xfId="0" applyFont="1"/>
    <xf numFmtId="166" fontId="9" fillId="3" borderId="6" xfId="2" applyNumberFormat="1" applyFont="1" applyFill="1" applyBorder="1" applyAlignment="1">
      <alignment horizontal="center" vertical="center" wrapText="1"/>
    </xf>
    <xf numFmtId="166" fontId="9" fillId="3" borderId="5" xfId="2" applyNumberFormat="1" applyFont="1" applyFill="1" applyBorder="1" applyAlignment="1">
      <alignment horizontal="center" vertical="center" wrapText="1"/>
    </xf>
    <xf numFmtId="166" fontId="17" fillId="0" borderId="5" xfId="0" applyNumberFormat="1" applyFont="1" applyBorder="1" applyAlignment="1">
      <alignment horizontal="center" vertical="center" wrapText="1"/>
    </xf>
    <xf numFmtId="166" fontId="17" fillId="3" borderId="4" xfId="2" applyNumberFormat="1" applyFont="1" applyFill="1" applyBorder="1" applyAlignment="1">
      <alignment horizontal="center" vertical="center" wrapText="1"/>
    </xf>
    <xf numFmtId="166" fontId="23" fillId="0" borderId="0" xfId="2" applyNumberFormat="1" applyFont="1"/>
    <xf numFmtId="166" fontId="20" fillId="0" borderId="0" xfId="0" applyNumberFormat="1" applyFont="1"/>
    <xf numFmtId="166" fontId="22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49" fontId="2" fillId="0" borderId="5" xfId="4" applyNumberFormat="1" applyFont="1" applyBorder="1" applyAlignment="1">
      <alignment horizontal="center" vertical="center" wrapText="1"/>
    </xf>
    <xf numFmtId="49" fontId="2" fillId="0" borderId="6" xfId="4" applyNumberFormat="1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2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167" fontId="2" fillId="5" borderId="5" xfId="0" applyNumberFormat="1" applyFont="1" applyFill="1" applyBorder="1" applyAlignment="1">
      <alignment horizontal="left" vertical="center" wrapText="1"/>
    </xf>
    <xf numFmtId="167" fontId="2" fillId="5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Border="1"/>
    <xf numFmtId="0" fontId="2" fillId="5" borderId="6" xfId="2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left" vertical="center" wrapText="1"/>
    </xf>
    <xf numFmtId="0" fontId="24" fillId="0" borderId="5" xfId="0" applyFont="1" applyBorder="1"/>
    <xf numFmtId="0" fontId="2" fillId="5" borderId="5" xfId="0" applyFont="1" applyFill="1" applyBorder="1" applyAlignment="1">
      <alignment horizontal="center" vertical="center"/>
    </xf>
    <xf numFmtId="165" fontId="2" fillId="5" borderId="5" xfId="0" applyNumberFormat="1" applyFont="1" applyFill="1" applyBorder="1" applyAlignment="1">
      <alignment horizontal="center" vertical="center" wrapText="1"/>
    </xf>
    <xf numFmtId="166" fontId="8" fillId="5" borderId="4" xfId="2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4" fillId="0" borderId="5" xfId="2" applyNumberFormat="1" applyFont="1" applyBorder="1" applyAlignment="1">
      <alignment horizontal="right" vertical="center" wrapText="1"/>
    </xf>
    <xf numFmtId="0" fontId="2" fillId="0" borderId="1" xfId="2" applyFont="1" applyBorder="1" applyAlignment="1">
      <alignment horizontal="left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3" xfId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19" fillId="4" borderId="2" xfId="2" applyNumberFormat="1" applyFont="1" applyFill="1" applyBorder="1" applyAlignment="1">
      <alignment horizontal="center" vertical="center" wrapText="1"/>
    </xf>
    <xf numFmtId="0" fontId="19" fillId="4" borderId="3" xfId="2" applyNumberFormat="1" applyFont="1" applyFill="1" applyBorder="1" applyAlignment="1">
      <alignment horizontal="center" vertical="center" wrapText="1"/>
    </xf>
    <xf numFmtId="0" fontId="19" fillId="4" borderId="4" xfId="2" applyNumberFormat="1" applyFont="1" applyFill="1" applyBorder="1" applyAlignment="1">
      <alignment horizontal="center" vertical="center" wrapText="1"/>
    </xf>
    <xf numFmtId="0" fontId="19" fillId="0" borderId="2" xfId="2" applyNumberFormat="1" applyFont="1" applyBorder="1" applyAlignment="1">
      <alignment horizontal="center" wrapText="1"/>
    </xf>
    <xf numFmtId="0" fontId="14" fillId="0" borderId="3" xfId="2" applyNumberFormat="1" applyFont="1" applyBorder="1" applyAlignment="1">
      <alignment horizontal="center" wrapText="1"/>
    </xf>
    <xf numFmtId="0" fontId="14" fillId="0" borderId="4" xfId="2" applyNumberFormat="1" applyFont="1" applyBorder="1" applyAlignment="1">
      <alignment horizontal="center" wrapText="1"/>
    </xf>
    <xf numFmtId="166" fontId="20" fillId="5" borderId="2" xfId="0" applyNumberFormat="1" applyFont="1" applyFill="1" applyBorder="1" applyAlignment="1">
      <alignment horizontal="center"/>
    </xf>
    <xf numFmtId="164" fontId="20" fillId="5" borderId="3" xfId="0" applyNumberFormat="1" applyFont="1" applyFill="1" applyBorder="1" applyAlignment="1">
      <alignment horizontal="center"/>
    </xf>
    <xf numFmtId="164" fontId="20" fillId="5" borderId="4" xfId="0" applyNumberFormat="1" applyFont="1" applyFill="1" applyBorder="1" applyAlignment="1">
      <alignment horizontal="center"/>
    </xf>
    <xf numFmtId="164" fontId="20" fillId="5" borderId="2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wrapText="1"/>
    </xf>
    <xf numFmtId="0" fontId="17" fillId="5" borderId="3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horizontal="center" wrapText="1"/>
    </xf>
    <xf numFmtId="0" fontId="19" fillId="0" borderId="2" xfId="2" applyNumberFormat="1" applyFont="1" applyBorder="1" applyAlignment="1">
      <alignment horizontal="center" vertical="center" wrapText="1"/>
    </xf>
    <xf numFmtId="0" fontId="19" fillId="0" borderId="3" xfId="2" applyNumberFormat="1" applyFont="1" applyBorder="1" applyAlignment="1">
      <alignment horizontal="center" vertical="center" wrapText="1"/>
    </xf>
    <xf numFmtId="0" fontId="19" fillId="0" borderId="4" xfId="2" applyNumberFormat="1" applyFont="1" applyBorder="1" applyAlignment="1">
      <alignment horizontal="center" vertical="center" wrapText="1"/>
    </xf>
    <xf numFmtId="0" fontId="14" fillId="0" borderId="2" xfId="2" applyNumberFormat="1" applyFont="1" applyBorder="1" applyAlignment="1">
      <alignment horizontal="right" vertical="center" wrapText="1"/>
    </xf>
    <xf numFmtId="0" fontId="14" fillId="0" borderId="3" xfId="2" applyNumberFormat="1" applyFont="1" applyBorder="1" applyAlignment="1">
      <alignment horizontal="right" vertical="center" wrapText="1"/>
    </xf>
    <xf numFmtId="0" fontId="14" fillId="0" borderId="4" xfId="2" applyNumberFormat="1" applyFont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/>
    </xf>
  </cellXfs>
  <cellStyles count="7">
    <cellStyle name="Гиперссылка" xfId="1" builtinId="8"/>
    <cellStyle name="Обычный" xfId="0" builtinId="0"/>
    <cellStyle name="Обычный 17" xfId="3" xr:uid="{00000000-0005-0000-0000-000002000000}"/>
    <cellStyle name="Обычный 2" xfId="4" xr:uid="{00000000-0005-0000-0000-000003000000}"/>
    <cellStyle name="Обычный 2 2" xfId="5" xr:uid="{00000000-0005-0000-0000-000004000000}"/>
    <cellStyle name="Обычный 2 4" xfId="6" xr:uid="{00000000-0005-0000-0000-000005000000}"/>
    <cellStyle name="Обычный 3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15" name="Agent1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16" name="Agent1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17" name="Agent1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18" name="Agent1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19" name="Agent1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0</xdr:colOff>
      <xdr:row>49</xdr:row>
      <xdr:rowOff>9525</xdr:rowOff>
    </xdr:to>
    <xdr:pic>
      <xdr:nvPicPr>
        <xdr:cNvPr id="20" name="Agent1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0</xdr:colOff>
      <xdr:row>49</xdr:row>
      <xdr:rowOff>0</xdr:rowOff>
    </xdr:from>
    <xdr:ext cx="9525" cy="9525"/>
    <xdr:pic>
      <xdr:nvPicPr>
        <xdr:cNvPr id="21" name="Agent1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49</xdr:row>
      <xdr:rowOff>0</xdr:rowOff>
    </xdr:from>
    <xdr:ext cx="9525" cy="9525"/>
    <xdr:pic>
      <xdr:nvPicPr>
        <xdr:cNvPr id="22" name="Agent1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49</xdr:row>
      <xdr:rowOff>0</xdr:rowOff>
    </xdr:from>
    <xdr:ext cx="9525" cy="9525"/>
    <xdr:pic>
      <xdr:nvPicPr>
        <xdr:cNvPr id="23" name="Agent1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49</xdr:row>
      <xdr:rowOff>0</xdr:rowOff>
    </xdr:from>
    <xdr:ext cx="9525" cy="9525"/>
    <xdr:pic>
      <xdr:nvPicPr>
        <xdr:cNvPr id="24" name="Agent1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49</xdr:row>
      <xdr:rowOff>0</xdr:rowOff>
    </xdr:from>
    <xdr:ext cx="9525" cy="9525"/>
    <xdr:pic>
      <xdr:nvPicPr>
        <xdr:cNvPr id="25" name="Agent1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49</xdr:row>
      <xdr:rowOff>0</xdr:rowOff>
    </xdr:from>
    <xdr:ext cx="9525" cy="9525"/>
    <xdr:pic>
      <xdr:nvPicPr>
        <xdr:cNvPr id="26" name="Agent1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296608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1724025</xdr:colOff>
      <xdr:row>45</xdr:row>
      <xdr:rowOff>0</xdr:rowOff>
    </xdr:from>
    <xdr:to>
      <xdr:col>3</xdr:col>
      <xdr:colOff>66675</xdr:colOff>
      <xdr:row>47</xdr:row>
      <xdr:rowOff>146773</xdr:rowOff>
    </xdr:to>
    <xdr:sp macro="" textlink="">
      <xdr:nvSpPr>
        <xdr:cNvPr id="2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5325725"/>
          <a:ext cx="304800" cy="1033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1724025</xdr:colOff>
      <xdr:row>45</xdr:row>
      <xdr:rowOff>0</xdr:rowOff>
    </xdr:from>
    <xdr:to>
      <xdr:col>3</xdr:col>
      <xdr:colOff>66675</xdr:colOff>
      <xdr:row>46</xdr:row>
      <xdr:rowOff>193962</xdr:rowOff>
    </xdr:to>
    <xdr:sp macro="" textlink="">
      <xdr:nvSpPr>
        <xdr:cNvPr id="3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7706975"/>
          <a:ext cx="30480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1724025</xdr:colOff>
      <xdr:row>45</xdr:row>
      <xdr:rowOff>0</xdr:rowOff>
    </xdr:from>
    <xdr:to>
      <xdr:col>3</xdr:col>
      <xdr:colOff>66675</xdr:colOff>
      <xdr:row>46</xdr:row>
      <xdr:rowOff>193962</xdr:rowOff>
    </xdr:to>
    <xdr:sp macro="" textlink="">
      <xdr:nvSpPr>
        <xdr:cNvPr id="3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7706975"/>
          <a:ext cx="30480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1724025</xdr:colOff>
      <xdr:row>45</xdr:row>
      <xdr:rowOff>0</xdr:rowOff>
    </xdr:from>
    <xdr:to>
      <xdr:col>3</xdr:col>
      <xdr:colOff>66675</xdr:colOff>
      <xdr:row>46</xdr:row>
      <xdr:rowOff>193962</xdr:rowOff>
    </xdr:to>
    <xdr:sp macro="" textlink="">
      <xdr:nvSpPr>
        <xdr:cNvPr id="3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7706975"/>
          <a:ext cx="30480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1724025</xdr:colOff>
      <xdr:row>45</xdr:row>
      <xdr:rowOff>0</xdr:rowOff>
    </xdr:from>
    <xdr:to>
      <xdr:col>3</xdr:col>
      <xdr:colOff>66675</xdr:colOff>
      <xdr:row>46</xdr:row>
      <xdr:rowOff>193962</xdr:rowOff>
    </xdr:to>
    <xdr:sp macro="" textlink="">
      <xdr:nvSpPr>
        <xdr:cNvPr id="3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7706975"/>
          <a:ext cx="30480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758536</xdr:colOff>
      <xdr:row>45</xdr:row>
      <xdr:rowOff>0</xdr:rowOff>
    </xdr:from>
    <xdr:to>
      <xdr:col>4</xdr:col>
      <xdr:colOff>1228725</xdr:colOff>
      <xdr:row>45</xdr:row>
      <xdr:rowOff>234508</xdr:rowOff>
    </xdr:to>
    <xdr:sp macro="" textlink="">
      <xdr:nvSpPr>
        <xdr:cNvPr id="4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4654261" y="6229350"/>
          <a:ext cx="470189" cy="107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758536</xdr:colOff>
      <xdr:row>45</xdr:row>
      <xdr:rowOff>0</xdr:rowOff>
    </xdr:from>
    <xdr:ext cx="470189" cy="1072708"/>
    <xdr:sp macro="" textlink="">
      <xdr:nvSpPr>
        <xdr:cNvPr id="4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654261" y="8607136"/>
          <a:ext cx="470189" cy="107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758536</xdr:colOff>
      <xdr:row>45</xdr:row>
      <xdr:rowOff>0</xdr:rowOff>
    </xdr:from>
    <xdr:ext cx="470189" cy="1072708"/>
    <xdr:sp macro="" textlink="">
      <xdr:nvSpPr>
        <xdr:cNvPr id="5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4654261" y="9321511"/>
          <a:ext cx="470189" cy="107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758536</xdr:colOff>
      <xdr:row>45</xdr:row>
      <xdr:rowOff>0</xdr:rowOff>
    </xdr:from>
    <xdr:ext cx="470189" cy="1072708"/>
    <xdr:sp macro="" textlink="">
      <xdr:nvSpPr>
        <xdr:cNvPr id="6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4654261" y="6797386"/>
          <a:ext cx="470189" cy="107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758536</xdr:colOff>
      <xdr:row>45</xdr:row>
      <xdr:rowOff>0</xdr:rowOff>
    </xdr:from>
    <xdr:ext cx="470189" cy="1072708"/>
    <xdr:sp macro="" textlink="">
      <xdr:nvSpPr>
        <xdr:cNvPr id="6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654261" y="7511761"/>
          <a:ext cx="470189" cy="107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466725" cy="786549"/>
    <xdr:sp macro="" textlink="">
      <xdr:nvSpPr>
        <xdr:cNvPr id="5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B3EECB4-2A39-4761-934D-63605514752F}"/>
            </a:ext>
          </a:extLst>
        </xdr:cNvPr>
        <xdr:cNvSpPr>
          <a:spLocks noChangeAspect="1" noChangeArrowheads="1"/>
        </xdr:cNvSpPr>
      </xdr:nvSpPr>
      <xdr:spPr bwMode="auto">
        <a:xfrm>
          <a:off x="398318" y="12988636"/>
          <a:ext cx="466725" cy="78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466725" cy="786549"/>
    <xdr:sp macro="" textlink="">
      <xdr:nvSpPr>
        <xdr:cNvPr id="5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97FAF4B-10F4-4BE6-A7CE-065D6CF85FAC}"/>
            </a:ext>
          </a:extLst>
        </xdr:cNvPr>
        <xdr:cNvSpPr>
          <a:spLocks noChangeAspect="1" noChangeArrowheads="1"/>
        </xdr:cNvSpPr>
      </xdr:nvSpPr>
      <xdr:spPr bwMode="auto">
        <a:xfrm>
          <a:off x="398318" y="12988636"/>
          <a:ext cx="466725" cy="78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466725" cy="717968"/>
    <xdr:sp macro="" textlink="">
      <xdr:nvSpPr>
        <xdr:cNvPr id="5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2DE49DF-A64F-4071-AF3B-676C340E25CE}"/>
            </a:ext>
          </a:extLst>
        </xdr:cNvPr>
        <xdr:cNvSpPr>
          <a:spLocks noChangeAspect="1" noChangeArrowheads="1"/>
        </xdr:cNvSpPr>
      </xdr:nvSpPr>
      <xdr:spPr bwMode="auto">
        <a:xfrm>
          <a:off x="398318" y="12988636"/>
          <a:ext cx="466725" cy="717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466725" cy="786549"/>
    <xdr:sp macro="" textlink="">
      <xdr:nvSpPr>
        <xdr:cNvPr id="6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0A1A508-96FA-482F-BF86-442668DE296B}"/>
            </a:ext>
          </a:extLst>
        </xdr:cNvPr>
        <xdr:cNvSpPr>
          <a:spLocks noChangeAspect="1" noChangeArrowheads="1"/>
        </xdr:cNvSpPr>
      </xdr:nvSpPr>
      <xdr:spPr bwMode="auto">
        <a:xfrm>
          <a:off x="398318" y="5472545"/>
          <a:ext cx="466725" cy="78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466725" cy="786549"/>
    <xdr:sp macro="" textlink="">
      <xdr:nvSpPr>
        <xdr:cNvPr id="7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C7885FE-9599-4C8F-9BF5-1FD6E347F86E}"/>
            </a:ext>
          </a:extLst>
        </xdr:cNvPr>
        <xdr:cNvSpPr>
          <a:spLocks noChangeAspect="1" noChangeArrowheads="1"/>
        </xdr:cNvSpPr>
      </xdr:nvSpPr>
      <xdr:spPr bwMode="auto">
        <a:xfrm>
          <a:off x="398318" y="5472545"/>
          <a:ext cx="466725" cy="78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466725" cy="717968"/>
    <xdr:sp macro="" textlink="">
      <xdr:nvSpPr>
        <xdr:cNvPr id="7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CC1E99C-9DDA-41A5-B354-E79D02B9528D}"/>
            </a:ext>
          </a:extLst>
        </xdr:cNvPr>
        <xdr:cNvSpPr>
          <a:spLocks noChangeAspect="1" noChangeArrowheads="1"/>
        </xdr:cNvSpPr>
      </xdr:nvSpPr>
      <xdr:spPr bwMode="auto">
        <a:xfrm>
          <a:off x="398318" y="5472545"/>
          <a:ext cx="466725" cy="717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zoomScale="55" zoomScaleNormal="55" workbookViewId="0">
      <pane ySplit="6" topLeftCell="A28" activePane="bottomLeft" state="frozen"/>
      <selection pane="bottomLeft" activeCell="G63" sqref="G63"/>
    </sheetView>
  </sheetViews>
  <sheetFormatPr defaultRowHeight="15.75"/>
  <cols>
    <col min="1" max="1" width="5.85546875" bestFit="1" customWidth="1"/>
    <col min="2" max="2" width="29.42578125" style="2" customWidth="1"/>
    <col min="3" max="3" width="25.42578125" hidden="1" customWidth="1"/>
    <col min="4" max="4" width="25.42578125" customWidth="1"/>
    <col min="5" max="5" width="72" customWidth="1"/>
    <col min="6" max="6" width="25.42578125" customWidth="1"/>
    <col min="7" max="7" width="32.28515625" customWidth="1"/>
    <col min="8" max="8" width="11.28515625" customWidth="1"/>
    <col min="9" max="9" width="13.28515625" customWidth="1"/>
    <col min="10" max="10" width="15.140625" style="22" bestFit="1" customWidth="1"/>
    <col min="11" max="11" width="25" style="22" customWidth="1"/>
  </cols>
  <sheetData>
    <row r="1" spans="1:19">
      <c r="A1" s="55"/>
      <c r="B1" s="55"/>
      <c r="C1" s="55"/>
      <c r="D1" s="55"/>
      <c r="E1" s="55"/>
      <c r="F1" s="55"/>
      <c r="G1" s="55"/>
      <c r="H1" s="55"/>
      <c r="I1" s="1"/>
      <c r="J1" s="20"/>
      <c r="K1" s="20"/>
    </row>
    <row r="2" spans="1:19">
      <c r="A2" s="56"/>
      <c r="B2" s="57"/>
      <c r="C2" s="57"/>
      <c r="D2" s="57"/>
      <c r="E2" s="57"/>
      <c r="F2" s="57"/>
      <c r="G2" s="57"/>
      <c r="H2" s="57"/>
      <c r="I2" s="57"/>
      <c r="J2" s="57"/>
      <c r="K2" s="58"/>
    </row>
    <row r="3" spans="1:19" ht="1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9" ht="40.5" customHeight="1">
      <c r="A4" s="59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9">
      <c r="A5" s="64" t="s">
        <v>28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9" s="3" customFormat="1" ht="37.5">
      <c r="A6" s="4" t="s">
        <v>1</v>
      </c>
      <c r="B6" s="5" t="s">
        <v>2</v>
      </c>
      <c r="C6" s="5" t="s">
        <v>27</v>
      </c>
      <c r="D6" s="5" t="s">
        <v>30</v>
      </c>
      <c r="E6" s="5" t="s">
        <v>20</v>
      </c>
      <c r="F6" s="5" t="s">
        <v>3</v>
      </c>
      <c r="G6" s="6" t="s">
        <v>4</v>
      </c>
      <c r="H6" s="7" t="s">
        <v>5</v>
      </c>
      <c r="I6" s="8" t="s">
        <v>6</v>
      </c>
      <c r="J6" s="16" t="s">
        <v>18</v>
      </c>
      <c r="K6" s="17" t="s">
        <v>19</v>
      </c>
    </row>
    <row r="7" spans="1:19" ht="18.75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3"/>
    </row>
    <row r="8" spans="1:19" s="11" customFormat="1" ht="110.25">
      <c r="A8" s="9">
        <v>1</v>
      </c>
      <c r="B8" s="25" t="s">
        <v>32</v>
      </c>
      <c r="C8" s="10"/>
      <c r="D8" s="26" t="s">
        <v>31</v>
      </c>
      <c r="E8" s="25" t="s">
        <v>33</v>
      </c>
      <c r="F8" s="29" t="s">
        <v>34</v>
      </c>
      <c r="G8" s="31"/>
      <c r="H8" s="32" t="s">
        <v>35</v>
      </c>
      <c r="I8" s="23">
        <v>1</v>
      </c>
      <c r="J8" s="18"/>
      <c r="K8" s="18">
        <f>J8*I8</f>
        <v>0</v>
      </c>
    </row>
    <row r="9" spans="1:19" s="11" customFormat="1" ht="165" customHeight="1">
      <c r="A9" s="9">
        <f>A8+1</f>
        <v>2</v>
      </c>
      <c r="B9" s="25" t="s">
        <v>36</v>
      </c>
      <c r="C9" s="12"/>
      <c r="D9" s="27" t="s">
        <v>31</v>
      </c>
      <c r="E9" s="28" t="s">
        <v>37</v>
      </c>
      <c r="F9" s="30" t="s">
        <v>38</v>
      </c>
      <c r="G9" s="31"/>
      <c r="H9" s="32" t="s">
        <v>35</v>
      </c>
      <c r="I9" s="24">
        <v>1</v>
      </c>
      <c r="J9" s="18"/>
      <c r="K9" s="18">
        <f t="shared" ref="K9" si="0">J9*I9</f>
        <v>0</v>
      </c>
    </row>
    <row r="10" spans="1:19" s="11" customFormat="1" ht="21">
      <c r="A10" s="78" t="s">
        <v>7</v>
      </c>
      <c r="B10" s="79"/>
      <c r="C10" s="79"/>
      <c r="D10" s="79"/>
      <c r="E10" s="79"/>
      <c r="F10" s="79"/>
      <c r="G10" s="79"/>
      <c r="H10" s="79"/>
      <c r="I10" s="79"/>
      <c r="J10" s="79"/>
      <c r="K10" s="80"/>
    </row>
    <row r="11" spans="1:19" s="11" customFormat="1" ht="21">
      <c r="A11" s="81" t="s">
        <v>8</v>
      </c>
      <c r="B11" s="82"/>
      <c r="C11" s="82"/>
      <c r="D11" s="82"/>
      <c r="E11" s="82"/>
      <c r="F11" s="82"/>
      <c r="G11" s="82"/>
      <c r="H11" s="82"/>
      <c r="I11" s="82"/>
      <c r="J11" s="83"/>
      <c r="K11" s="19">
        <f>SUM(K8:K9)</f>
        <v>0</v>
      </c>
      <c r="L11" s="52"/>
      <c r="M11" s="53"/>
      <c r="N11" s="53"/>
      <c r="O11" s="53"/>
      <c r="P11" s="53"/>
      <c r="Q11" s="53"/>
      <c r="R11" s="53"/>
      <c r="S11" s="53"/>
    </row>
    <row r="12" spans="1:19" s="11" customFormat="1" ht="21">
      <c r="A12" s="81" t="s">
        <v>29</v>
      </c>
      <c r="B12" s="82"/>
      <c r="C12" s="82"/>
      <c r="D12" s="82"/>
      <c r="E12" s="82"/>
      <c r="F12" s="82"/>
      <c r="G12" s="82"/>
      <c r="H12" s="82"/>
      <c r="I12" s="82"/>
      <c r="J12" s="83"/>
      <c r="K12" s="19">
        <f>K13-K11</f>
        <v>0</v>
      </c>
    </row>
    <row r="13" spans="1:19" s="11" customFormat="1" ht="21">
      <c r="A13" s="81" t="s">
        <v>10</v>
      </c>
      <c r="B13" s="82"/>
      <c r="C13" s="82"/>
      <c r="D13" s="82"/>
      <c r="E13" s="82"/>
      <c r="F13" s="82"/>
      <c r="G13" s="82"/>
      <c r="H13" s="82"/>
      <c r="I13" s="82"/>
      <c r="J13" s="83"/>
      <c r="K13" s="19">
        <f>K11*1.22</f>
        <v>0</v>
      </c>
    </row>
    <row r="14" spans="1:19" s="11" customFormat="1" ht="15.75" customHeight="1">
      <c r="A14" s="84" t="s">
        <v>22</v>
      </c>
      <c r="B14" s="85"/>
      <c r="C14" s="85"/>
      <c r="D14" s="85"/>
      <c r="E14" s="85"/>
      <c r="F14" s="85"/>
      <c r="G14" s="85"/>
      <c r="H14" s="85"/>
      <c r="I14" s="85"/>
      <c r="J14" s="85"/>
      <c r="K14" s="86"/>
    </row>
    <row r="15" spans="1:19" s="39" customFormat="1" ht="47.25">
      <c r="A15" s="33">
        <v>1</v>
      </c>
      <c r="B15" s="34" t="s">
        <v>39</v>
      </c>
      <c r="C15" s="34"/>
      <c r="D15" s="34" t="s">
        <v>54</v>
      </c>
      <c r="E15" s="34"/>
      <c r="F15" s="34" t="s">
        <v>69</v>
      </c>
      <c r="G15" s="34" t="s">
        <v>82</v>
      </c>
      <c r="H15" s="35" t="s">
        <v>35</v>
      </c>
      <c r="I15" s="36">
        <v>1</v>
      </c>
      <c r="J15" s="37"/>
      <c r="K15" s="38">
        <f t="shared" ref="K15:K29" si="1">J15*I15</f>
        <v>0</v>
      </c>
    </row>
    <row r="16" spans="1:19" s="39" customFormat="1" ht="47.25">
      <c r="A16" s="33">
        <v>2</v>
      </c>
      <c r="B16" s="34" t="s">
        <v>40</v>
      </c>
      <c r="C16" s="34"/>
      <c r="D16" s="34" t="s">
        <v>55</v>
      </c>
      <c r="E16" s="34"/>
      <c r="F16" s="34" t="s">
        <v>70</v>
      </c>
      <c r="G16" s="34" t="s">
        <v>82</v>
      </c>
      <c r="H16" s="35" t="s">
        <v>35</v>
      </c>
      <c r="I16" s="36">
        <v>1</v>
      </c>
      <c r="J16" s="37"/>
      <c r="K16" s="38"/>
    </row>
    <row r="17" spans="1:19" s="39" customFormat="1" ht="47.25">
      <c r="A17" s="33">
        <v>3</v>
      </c>
      <c r="B17" s="34" t="s">
        <v>41</v>
      </c>
      <c r="C17" s="34"/>
      <c r="D17" s="34" t="s">
        <v>56</v>
      </c>
      <c r="E17" s="34"/>
      <c r="F17" s="34" t="s">
        <v>71</v>
      </c>
      <c r="G17" s="34" t="s">
        <v>83</v>
      </c>
      <c r="H17" s="35" t="s">
        <v>35</v>
      </c>
      <c r="I17" s="36">
        <v>10</v>
      </c>
      <c r="J17" s="37"/>
      <c r="K17" s="38"/>
    </row>
    <row r="18" spans="1:19" s="39" customFormat="1" ht="47.25">
      <c r="A18" s="33">
        <v>4</v>
      </c>
      <c r="B18" s="34" t="s">
        <v>42</v>
      </c>
      <c r="C18" s="34"/>
      <c r="D18" s="34" t="s">
        <v>57</v>
      </c>
      <c r="E18" s="34"/>
      <c r="F18" s="34" t="s">
        <v>72</v>
      </c>
      <c r="G18" s="34" t="s">
        <v>83</v>
      </c>
      <c r="H18" s="35" t="s">
        <v>35</v>
      </c>
      <c r="I18" s="36">
        <v>10</v>
      </c>
      <c r="J18" s="37"/>
      <c r="K18" s="38"/>
    </row>
    <row r="19" spans="1:19" s="39" customFormat="1" ht="47.25">
      <c r="A19" s="33">
        <v>5</v>
      </c>
      <c r="B19" s="34" t="s">
        <v>43</v>
      </c>
      <c r="C19" s="34"/>
      <c r="D19" s="34" t="s">
        <v>58</v>
      </c>
      <c r="E19" s="34"/>
      <c r="F19" s="34" t="s">
        <v>73</v>
      </c>
      <c r="G19" s="34" t="s">
        <v>84</v>
      </c>
      <c r="H19" s="35" t="s">
        <v>35</v>
      </c>
      <c r="I19" s="36">
        <v>2</v>
      </c>
      <c r="J19" s="37"/>
      <c r="K19" s="38"/>
    </row>
    <row r="20" spans="1:19" s="39" customFormat="1" ht="47.25">
      <c r="A20" s="33">
        <v>6</v>
      </c>
      <c r="B20" s="34" t="s">
        <v>44</v>
      </c>
      <c r="C20" s="34"/>
      <c r="D20" s="34" t="s">
        <v>59</v>
      </c>
      <c r="E20" s="34"/>
      <c r="F20" s="34" t="s">
        <v>74</v>
      </c>
      <c r="G20" s="34" t="s">
        <v>84</v>
      </c>
      <c r="H20" s="35" t="s">
        <v>35</v>
      </c>
      <c r="I20" s="36">
        <v>1</v>
      </c>
      <c r="J20" s="37"/>
      <c r="K20" s="38"/>
    </row>
    <row r="21" spans="1:19" s="39" customFormat="1" ht="47.25">
      <c r="A21" s="33">
        <v>7</v>
      </c>
      <c r="B21" s="34" t="s">
        <v>45</v>
      </c>
      <c r="C21" s="34"/>
      <c r="D21" s="34" t="s">
        <v>60</v>
      </c>
      <c r="E21" s="34"/>
      <c r="F21" s="34" t="s">
        <v>75</v>
      </c>
      <c r="G21" s="34" t="s">
        <v>76</v>
      </c>
      <c r="H21" s="35" t="s">
        <v>35</v>
      </c>
      <c r="I21" s="36">
        <v>4</v>
      </c>
      <c r="J21" s="37"/>
      <c r="K21" s="38"/>
    </row>
    <row r="22" spans="1:19" s="39" customFormat="1" ht="31.5">
      <c r="A22" s="33">
        <v>8</v>
      </c>
      <c r="B22" s="34" t="s">
        <v>46</v>
      </c>
      <c r="C22" s="34"/>
      <c r="D22" s="34" t="s">
        <v>61</v>
      </c>
      <c r="E22" s="34"/>
      <c r="F22" s="34" t="s">
        <v>76</v>
      </c>
      <c r="G22" s="34" t="s">
        <v>76</v>
      </c>
      <c r="H22" s="35" t="s">
        <v>35</v>
      </c>
      <c r="I22" s="36">
        <v>1</v>
      </c>
      <c r="J22" s="37"/>
      <c r="K22" s="38"/>
    </row>
    <row r="23" spans="1:19" s="39" customFormat="1" ht="47.25">
      <c r="A23" s="33">
        <v>9</v>
      </c>
      <c r="B23" s="34" t="s">
        <v>47</v>
      </c>
      <c r="C23" s="34"/>
      <c r="D23" s="34" t="s">
        <v>62</v>
      </c>
      <c r="E23" s="34"/>
      <c r="F23" s="34" t="s">
        <v>77</v>
      </c>
      <c r="G23" s="34" t="s">
        <v>85</v>
      </c>
      <c r="H23" s="35" t="s">
        <v>35</v>
      </c>
      <c r="I23" s="36">
        <v>2</v>
      </c>
      <c r="J23" s="37"/>
      <c r="K23" s="38"/>
    </row>
    <row r="24" spans="1:19" s="39" customFormat="1" ht="47.25">
      <c r="A24" s="33">
        <v>10</v>
      </c>
      <c r="B24" s="34" t="s">
        <v>48</v>
      </c>
      <c r="C24" s="34"/>
      <c r="D24" s="34" t="s">
        <v>63</v>
      </c>
      <c r="E24" s="34"/>
      <c r="F24" s="34" t="s">
        <v>78</v>
      </c>
      <c r="G24" s="34" t="s">
        <v>86</v>
      </c>
      <c r="H24" s="35" t="s">
        <v>35</v>
      </c>
      <c r="I24" s="36">
        <v>8</v>
      </c>
      <c r="J24" s="37"/>
      <c r="K24" s="38"/>
    </row>
    <row r="25" spans="1:19" s="39" customFormat="1" ht="47.25">
      <c r="A25" s="33">
        <v>11</v>
      </c>
      <c r="B25" s="34" t="s">
        <v>49</v>
      </c>
      <c r="C25" s="34"/>
      <c r="D25" s="34" t="s">
        <v>64</v>
      </c>
      <c r="E25" s="34"/>
      <c r="F25" s="34" t="s">
        <v>79</v>
      </c>
      <c r="G25" s="34" t="s">
        <v>86</v>
      </c>
      <c r="H25" s="35" t="s">
        <v>35</v>
      </c>
      <c r="I25" s="36">
        <v>2</v>
      </c>
      <c r="J25" s="37"/>
      <c r="K25" s="38"/>
    </row>
    <row r="26" spans="1:19" s="39" customFormat="1" ht="47.25">
      <c r="A26" s="33">
        <v>12</v>
      </c>
      <c r="B26" s="34" t="s">
        <v>50</v>
      </c>
      <c r="C26" s="34"/>
      <c r="D26" s="34" t="s">
        <v>65</v>
      </c>
      <c r="E26" s="34"/>
      <c r="F26" s="34" t="s">
        <v>76</v>
      </c>
      <c r="G26" s="34" t="s">
        <v>76</v>
      </c>
      <c r="H26" s="35" t="s">
        <v>35</v>
      </c>
      <c r="I26" s="36">
        <v>2</v>
      </c>
      <c r="J26" s="37"/>
      <c r="K26" s="38"/>
    </row>
    <row r="27" spans="1:19" s="39" customFormat="1" ht="47.25">
      <c r="A27" s="33">
        <v>13</v>
      </c>
      <c r="B27" s="34" t="s">
        <v>51</v>
      </c>
      <c r="C27" s="34"/>
      <c r="D27" s="34" t="s">
        <v>66</v>
      </c>
      <c r="E27" s="34"/>
      <c r="F27" s="34" t="s">
        <v>76</v>
      </c>
      <c r="G27" s="34" t="s">
        <v>76</v>
      </c>
      <c r="H27" s="35" t="s">
        <v>35</v>
      </c>
      <c r="I27" s="36">
        <v>2</v>
      </c>
      <c r="J27" s="37"/>
      <c r="K27" s="38"/>
    </row>
    <row r="28" spans="1:19" s="39" customFormat="1" ht="63">
      <c r="A28" s="33">
        <v>14</v>
      </c>
      <c r="B28" s="34" t="s">
        <v>52</v>
      </c>
      <c r="C28" s="34"/>
      <c r="D28" s="34" t="s">
        <v>67</v>
      </c>
      <c r="E28" s="34"/>
      <c r="F28" s="34" t="s">
        <v>80</v>
      </c>
      <c r="G28" s="34" t="s">
        <v>86</v>
      </c>
      <c r="H28" s="35" t="s">
        <v>35</v>
      </c>
      <c r="I28" s="36">
        <v>5</v>
      </c>
      <c r="J28" s="37"/>
      <c r="K28" s="38"/>
    </row>
    <row r="29" spans="1:19" s="39" customFormat="1" ht="47.25">
      <c r="A29" s="33">
        <v>15</v>
      </c>
      <c r="B29" s="40" t="s">
        <v>53</v>
      </c>
      <c r="C29" s="40"/>
      <c r="D29" s="34" t="s">
        <v>68</v>
      </c>
      <c r="E29" s="40"/>
      <c r="F29" s="34" t="s">
        <v>81</v>
      </c>
      <c r="G29" s="40" t="s">
        <v>76</v>
      </c>
      <c r="H29" s="41" t="s">
        <v>35</v>
      </c>
      <c r="I29" s="36">
        <v>5</v>
      </c>
      <c r="J29" s="42"/>
      <c r="K29" s="38">
        <f t="shared" si="1"/>
        <v>0</v>
      </c>
    </row>
    <row r="30" spans="1:19" s="11" customFormat="1" ht="21">
      <c r="A30" s="78" t="s">
        <v>24</v>
      </c>
      <c r="B30" s="79"/>
      <c r="C30" s="79"/>
      <c r="D30" s="79"/>
      <c r="E30" s="79"/>
      <c r="F30" s="79"/>
      <c r="G30" s="79"/>
      <c r="H30" s="79"/>
      <c r="I30" s="79"/>
      <c r="J30" s="79"/>
      <c r="K30" s="80"/>
    </row>
    <row r="31" spans="1:19" s="11" customFormat="1" ht="21">
      <c r="A31" s="81" t="s">
        <v>25</v>
      </c>
      <c r="B31" s="82"/>
      <c r="C31" s="82"/>
      <c r="D31" s="82"/>
      <c r="E31" s="82"/>
      <c r="F31" s="82"/>
      <c r="G31" s="82"/>
      <c r="H31" s="82"/>
      <c r="I31" s="82"/>
      <c r="J31" s="83"/>
      <c r="K31" s="19">
        <f>SUM(K15:K29)</f>
        <v>0</v>
      </c>
      <c r="L31" s="52"/>
      <c r="M31" s="53"/>
      <c r="N31" s="53"/>
      <c r="O31" s="53"/>
      <c r="P31" s="53"/>
      <c r="Q31" s="53"/>
      <c r="R31" s="53"/>
      <c r="S31" s="53"/>
    </row>
    <row r="32" spans="1:19" s="11" customFormat="1" ht="21">
      <c r="A32" s="81" t="s">
        <v>29</v>
      </c>
      <c r="B32" s="82"/>
      <c r="C32" s="82"/>
      <c r="D32" s="82"/>
      <c r="E32" s="82"/>
      <c r="F32" s="82"/>
      <c r="G32" s="82"/>
      <c r="H32" s="82"/>
      <c r="I32" s="82"/>
      <c r="J32" s="83"/>
      <c r="K32" s="19">
        <f>K33-K31</f>
        <v>0</v>
      </c>
    </row>
    <row r="33" spans="1:17" s="11" customFormat="1" ht="21">
      <c r="A33" s="81" t="s">
        <v>26</v>
      </c>
      <c r="B33" s="82"/>
      <c r="C33" s="82"/>
      <c r="D33" s="82"/>
      <c r="E33" s="82"/>
      <c r="F33" s="82"/>
      <c r="G33" s="82"/>
      <c r="H33" s="82"/>
      <c r="I33" s="82"/>
      <c r="J33" s="83"/>
      <c r="K33" s="19">
        <f>K31*1.22</f>
        <v>0</v>
      </c>
    </row>
    <row r="34" spans="1:17" s="11" customFormat="1" ht="18.75" customHeight="1">
      <c r="A34" s="65" t="s">
        <v>11</v>
      </c>
      <c r="B34" s="66"/>
      <c r="C34" s="66"/>
      <c r="D34" s="66"/>
      <c r="E34" s="66"/>
      <c r="F34" s="66"/>
      <c r="G34" s="66"/>
      <c r="H34" s="66"/>
      <c r="I34" s="66"/>
      <c r="J34" s="66"/>
      <c r="K34" s="67"/>
    </row>
    <row r="35" spans="1:17" s="2" customFormat="1">
      <c r="A35" s="43">
        <v>1</v>
      </c>
      <c r="B35" s="44" t="s">
        <v>87</v>
      </c>
      <c r="C35" s="45"/>
      <c r="D35" s="35" t="s">
        <v>88</v>
      </c>
      <c r="E35" s="35" t="s">
        <v>89</v>
      </c>
      <c r="F35" s="35"/>
      <c r="G35" s="46"/>
      <c r="H35" s="46" t="s">
        <v>35</v>
      </c>
      <c r="I35" s="47">
        <v>10</v>
      </c>
      <c r="J35" s="48"/>
      <c r="K35" s="38">
        <f t="shared" ref="K35:K45" si="2">J35*I35</f>
        <v>0</v>
      </c>
    </row>
    <row r="36" spans="1:17" s="2" customFormat="1">
      <c r="A36" s="43">
        <f>A35+1</f>
        <v>2</v>
      </c>
      <c r="B36" s="44" t="s">
        <v>90</v>
      </c>
      <c r="C36" s="45"/>
      <c r="D36" s="35" t="s">
        <v>91</v>
      </c>
      <c r="E36" s="35" t="s">
        <v>92</v>
      </c>
      <c r="F36" s="35"/>
      <c r="G36" s="46"/>
      <c r="H36" s="46" t="s">
        <v>35</v>
      </c>
      <c r="I36" s="47">
        <v>3</v>
      </c>
      <c r="J36" s="48"/>
      <c r="K36" s="38">
        <f t="shared" si="2"/>
        <v>0</v>
      </c>
    </row>
    <row r="37" spans="1:17" s="2" customFormat="1">
      <c r="A37" s="43">
        <f t="shared" ref="A37:A45" si="3">A36+1</f>
        <v>3</v>
      </c>
      <c r="B37" s="44" t="s">
        <v>90</v>
      </c>
      <c r="C37" s="45"/>
      <c r="D37" s="35" t="s">
        <v>93</v>
      </c>
      <c r="E37" s="35" t="s">
        <v>92</v>
      </c>
      <c r="F37" s="35"/>
      <c r="G37" s="35"/>
      <c r="H37" s="46" t="s">
        <v>35</v>
      </c>
      <c r="I37" s="47">
        <v>5</v>
      </c>
      <c r="J37" s="48"/>
      <c r="K37" s="38">
        <f t="shared" si="2"/>
        <v>0</v>
      </c>
    </row>
    <row r="38" spans="1:17" s="2" customFormat="1" ht="47.25">
      <c r="A38" s="43">
        <f t="shared" si="3"/>
        <v>4</v>
      </c>
      <c r="B38" s="44" t="s">
        <v>94</v>
      </c>
      <c r="C38" s="45"/>
      <c r="D38" s="35" t="s">
        <v>95</v>
      </c>
      <c r="E38" s="35" t="s">
        <v>96</v>
      </c>
      <c r="F38" s="35"/>
      <c r="G38" s="35"/>
      <c r="H38" s="46" t="s">
        <v>97</v>
      </c>
      <c r="I38" s="47">
        <v>3</v>
      </c>
      <c r="J38" s="48"/>
      <c r="K38" s="38">
        <f t="shared" si="2"/>
        <v>0</v>
      </c>
    </row>
    <row r="39" spans="1:17" s="2" customFormat="1" ht="31.5">
      <c r="A39" s="43">
        <f t="shared" si="3"/>
        <v>5</v>
      </c>
      <c r="B39" s="44" t="s">
        <v>98</v>
      </c>
      <c r="C39" s="45"/>
      <c r="D39" s="35" t="s">
        <v>99</v>
      </c>
      <c r="E39" s="35"/>
      <c r="F39" s="35"/>
      <c r="G39" s="35"/>
      <c r="H39" s="46" t="s">
        <v>35</v>
      </c>
      <c r="I39" s="47">
        <v>3</v>
      </c>
      <c r="J39" s="48"/>
      <c r="K39" s="38">
        <f t="shared" si="2"/>
        <v>0</v>
      </c>
    </row>
    <row r="40" spans="1:17" s="2" customFormat="1" ht="31.5">
      <c r="A40" s="43">
        <f t="shared" si="3"/>
        <v>6</v>
      </c>
      <c r="B40" s="44" t="s">
        <v>100</v>
      </c>
      <c r="C40" s="45"/>
      <c r="D40" s="35" t="s">
        <v>101</v>
      </c>
      <c r="E40" s="35"/>
      <c r="F40" s="35"/>
      <c r="G40" s="35"/>
      <c r="H40" s="46" t="s">
        <v>35</v>
      </c>
      <c r="I40" s="47">
        <v>2</v>
      </c>
      <c r="J40" s="48"/>
      <c r="K40" s="38">
        <f t="shared" si="2"/>
        <v>0</v>
      </c>
    </row>
    <row r="41" spans="1:17" s="2" customFormat="1">
      <c r="A41" s="43">
        <f t="shared" si="3"/>
        <v>7</v>
      </c>
      <c r="B41" s="44" t="s">
        <v>102</v>
      </c>
      <c r="C41" s="45"/>
      <c r="D41" s="35" t="s">
        <v>103</v>
      </c>
      <c r="E41" s="35"/>
      <c r="F41" s="35"/>
      <c r="G41" s="35"/>
      <c r="H41" s="46" t="s">
        <v>35</v>
      </c>
      <c r="I41" s="47">
        <v>4</v>
      </c>
      <c r="J41" s="48"/>
      <c r="K41" s="38">
        <f t="shared" si="2"/>
        <v>0</v>
      </c>
    </row>
    <row r="42" spans="1:17" s="2" customFormat="1" ht="19.5" customHeight="1">
      <c r="A42" s="43">
        <f t="shared" si="3"/>
        <v>8</v>
      </c>
      <c r="B42" s="44" t="s">
        <v>104</v>
      </c>
      <c r="C42" s="45"/>
      <c r="D42" s="35" t="s">
        <v>106</v>
      </c>
      <c r="E42" s="35"/>
      <c r="F42" s="35"/>
      <c r="G42" s="35"/>
      <c r="H42" s="46" t="s">
        <v>35</v>
      </c>
      <c r="I42" s="47">
        <v>10</v>
      </c>
      <c r="J42" s="48"/>
      <c r="K42" s="38">
        <f t="shared" si="2"/>
        <v>0</v>
      </c>
    </row>
    <row r="43" spans="1:17" s="2" customFormat="1">
      <c r="A43" s="43">
        <f t="shared" si="3"/>
        <v>9</v>
      </c>
      <c r="B43" s="49" t="s">
        <v>104</v>
      </c>
      <c r="C43" s="50"/>
      <c r="D43" s="51" t="s">
        <v>107</v>
      </c>
      <c r="E43" s="51"/>
      <c r="F43" s="51"/>
      <c r="G43" s="51"/>
      <c r="H43" s="46" t="s">
        <v>35</v>
      </c>
      <c r="I43" s="47">
        <v>10</v>
      </c>
      <c r="J43" s="48"/>
      <c r="K43" s="38">
        <f t="shared" si="2"/>
        <v>0</v>
      </c>
    </row>
    <row r="44" spans="1:17" s="2" customFormat="1" ht="31.5">
      <c r="A44" s="43">
        <f t="shared" si="3"/>
        <v>10</v>
      </c>
      <c r="B44" s="49" t="s">
        <v>46</v>
      </c>
      <c r="C44" s="50"/>
      <c r="D44" s="51" t="s">
        <v>108</v>
      </c>
      <c r="E44" s="51"/>
      <c r="F44" s="51"/>
      <c r="G44" s="51"/>
      <c r="H44" s="46" t="s">
        <v>35</v>
      </c>
      <c r="I44" s="47">
        <v>1</v>
      </c>
      <c r="J44" s="48"/>
      <c r="K44" s="38">
        <f t="shared" si="2"/>
        <v>0</v>
      </c>
    </row>
    <row r="45" spans="1:17" s="2" customFormat="1" ht="44.25" customHeight="1">
      <c r="A45" s="43">
        <f t="shared" si="3"/>
        <v>11</v>
      </c>
      <c r="B45" s="49" t="s">
        <v>105</v>
      </c>
      <c r="C45" s="45"/>
      <c r="D45" s="51" t="s">
        <v>109</v>
      </c>
      <c r="E45" s="51"/>
      <c r="F45" s="51"/>
      <c r="G45" s="51"/>
      <c r="H45" s="46" t="s">
        <v>35</v>
      </c>
      <c r="I45" s="47">
        <v>1</v>
      </c>
      <c r="J45" s="48"/>
      <c r="K45" s="38">
        <f t="shared" si="2"/>
        <v>0</v>
      </c>
    </row>
    <row r="46" spans="1:17" s="11" customFormat="1" ht="24" customHeight="1">
      <c r="A46" s="68" t="s">
        <v>12</v>
      </c>
      <c r="B46" s="69"/>
      <c r="C46" s="69"/>
      <c r="D46" s="69"/>
      <c r="E46" s="69"/>
      <c r="F46" s="69"/>
      <c r="G46" s="69"/>
      <c r="H46" s="69"/>
      <c r="I46" s="69"/>
      <c r="J46" s="69"/>
      <c r="K46" s="70"/>
    </row>
    <row r="47" spans="1:17" s="11" customFormat="1" ht="21">
      <c r="A47" s="54" t="s">
        <v>13</v>
      </c>
      <c r="B47" s="54"/>
      <c r="C47" s="54"/>
      <c r="D47" s="54"/>
      <c r="E47" s="54"/>
      <c r="F47" s="54"/>
      <c r="G47" s="54"/>
      <c r="H47" s="54"/>
      <c r="I47" s="54"/>
      <c r="J47" s="54"/>
      <c r="K47" s="19">
        <f>SUM(K35:K45)</f>
        <v>0</v>
      </c>
      <c r="L47" s="52"/>
      <c r="M47" s="53"/>
      <c r="N47" s="53"/>
      <c r="O47" s="53"/>
      <c r="P47" s="53"/>
      <c r="Q47" s="53"/>
    </row>
    <row r="48" spans="1:17" s="11" customFormat="1" ht="21">
      <c r="A48" s="54" t="s">
        <v>9</v>
      </c>
      <c r="B48" s="54"/>
      <c r="C48" s="54"/>
      <c r="D48" s="54"/>
      <c r="E48" s="54"/>
      <c r="F48" s="54"/>
      <c r="G48" s="54"/>
      <c r="H48" s="54"/>
      <c r="I48" s="54"/>
      <c r="J48" s="54"/>
      <c r="K48" s="19">
        <f>K49-K47</f>
        <v>0</v>
      </c>
    </row>
    <row r="49" spans="1:17" s="11" customFormat="1" ht="21">
      <c r="A49" s="54" t="s">
        <v>14</v>
      </c>
      <c r="B49" s="54"/>
      <c r="C49" s="54"/>
      <c r="D49" s="54"/>
      <c r="E49" s="54"/>
      <c r="F49" s="54"/>
      <c r="G49" s="54"/>
      <c r="H49" s="54"/>
      <c r="I49" s="54"/>
      <c r="J49" s="54"/>
      <c r="K49" s="19">
        <f>K47*1.22</f>
        <v>0</v>
      </c>
    </row>
    <row r="50" spans="1:17" s="14" customFormat="1" ht="21">
      <c r="A50" s="75" t="s">
        <v>15</v>
      </c>
      <c r="B50" s="76"/>
      <c r="C50" s="76"/>
      <c r="D50" s="76"/>
      <c r="E50" s="76"/>
      <c r="F50" s="76"/>
      <c r="G50" s="76"/>
      <c r="H50" s="77"/>
      <c r="I50" s="71" t="e">
        <f>K47+#REF!+K11+K31</f>
        <v>#REF!</v>
      </c>
      <c r="J50" s="72"/>
      <c r="K50" s="73"/>
      <c r="L50" s="11"/>
      <c r="M50" s="11"/>
      <c r="N50" s="11"/>
      <c r="O50" s="11"/>
      <c r="P50" s="13"/>
      <c r="Q50" s="13"/>
    </row>
    <row r="51" spans="1:17" s="14" customFormat="1" ht="21">
      <c r="A51" s="75" t="s">
        <v>16</v>
      </c>
      <c r="B51" s="76"/>
      <c r="C51" s="76"/>
      <c r="D51" s="76"/>
      <c r="E51" s="76"/>
      <c r="F51" s="76"/>
      <c r="G51" s="76"/>
      <c r="H51" s="77"/>
      <c r="I51" s="74" t="e">
        <f>I52-I50</f>
        <v>#REF!</v>
      </c>
      <c r="J51" s="72"/>
      <c r="K51" s="73"/>
      <c r="L51" s="11"/>
      <c r="M51" s="11"/>
      <c r="N51" s="11"/>
      <c r="O51" s="11"/>
      <c r="P51" s="13"/>
      <c r="Q51" s="13"/>
    </row>
    <row r="52" spans="1:17" s="14" customFormat="1" ht="21">
      <c r="A52" s="75" t="s">
        <v>17</v>
      </c>
      <c r="B52" s="76"/>
      <c r="C52" s="76"/>
      <c r="D52" s="76"/>
      <c r="E52" s="76"/>
      <c r="F52" s="76"/>
      <c r="G52" s="76"/>
      <c r="H52" s="77"/>
      <c r="I52" s="74" t="e">
        <f>I50*1.22</f>
        <v>#REF!</v>
      </c>
      <c r="J52" s="72"/>
      <c r="K52" s="73"/>
      <c r="L52" s="11"/>
      <c r="M52" s="11"/>
      <c r="N52" s="11"/>
      <c r="O52" s="11"/>
      <c r="P52" s="13"/>
      <c r="Q52" s="13"/>
    </row>
    <row r="53" spans="1:17" s="11" customFormat="1" ht="21">
      <c r="A53" s="15"/>
      <c r="B53" s="15"/>
      <c r="C53" s="15"/>
      <c r="D53" s="15"/>
      <c r="E53" s="15"/>
      <c r="F53" s="15"/>
      <c r="G53" s="15"/>
      <c r="H53" s="15"/>
      <c r="I53" s="15"/>
      <c r="J53" s="21"/>
      <c r="K53" s="21"/>
    </row>
  </sheetData>
  <mergeCells count="29">
    <mergeCell ref="A49:J49"/>
    <mergeCell ref="A48:J48"/>
    <mergeCell ref="A10:K10"/>
    <mergeCell ref="A11:J11"/>
    <mergeCell ref="A12:J12"/>
    <mergeCell ref="A13:J13"/>
    <mergeCell ref="A14:K14"/>
    <mergeCell ref="A30:K30"/>
    <mergeCell ref="A31:J31"/>
    <mergeCell ref="A32:J32"/>
    <mergeCell ref="A33:J33"/>
    <mergeCell ref="I50:K50"/>
    <mergeCell ref="I51:K51"/>
    <mergeCell ref="I52:K52"/>
    <mergeCell ref="A50:H50"/>
    <mergeCell ref="A51:H51"/>
    <mergeCell ref="A52:H52"/>
    <mergeCell ref="L31:S31"/>
    <mergeCell ref="L47:Q47"/>
    <mergeCell ref="L11:S11"/>
    <mergeCell ref="A47:J47"/>
    <mergeCell ref="A1:H1"/>
    <mergeCell ref="A2:K2"/>
    <mergeCell ref="A4:K4"/>
    <mergeCell ref="A3:K3"/>
    <mergeCell ref="A7:K7"/>
    <mergeCell ref="A5:K5"/>
    <mergeCell ref="A34:K34"/>
    <mergeCell ref="A46:K4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2026-07-24T03:32:20Z</dcterms:modified>
</cp:coreProperties>
</file>